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teracy india\Documents\"/>
    </mc:Choice>
  </mc:AlternateContent>
  <xr:revisionPtr revIDLastSave="0" documentId="13_ncr:1_{BA951716-5751-4983-A284-9EFFA220BA9F}" xr6:coauthVersionLast="47" xr6:coauthVersionMax="47" xr10:uidLastSave="{00000000-0000-0000-0000-000000000000}"/>
  <bookViews>
    <workbookView xWindow="-120" yWindow="-120" windowWidth="24240" windowHeight="13020" xr2:uid="{325D4A35-6675-42D0-8A99-9F1A4A5C56C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6" i="2" l="1"/>
  <c r="P17" i="2"/>
  <c r="P18" i="2"/>
  <c r="P19" i="2"/>
  <c r="P20" i="2"/>
  <c r="P21" i="2"/>
  <c r="P22" i="2"/>
  <c r="P23" i="2"/>
  <c r="P24" i="2"/>
  <c r="P15" i="2"/>
  <c r="O16" i="2"/>
  <c r="O17" i="2"/>
  <c r="O18" i="2"/>
  <c r="O19" i="2"/>
  <c r="O20" i="2"/>
  <c r="O21" i="2"/>
  <c r="O22" i="2"/>
  <c r="O23" i="2"/>
  <c r="O24" i="2"/>
  <c r="O15" i="2"/>
  <c r="N16" i="2"/>
  <c r="N17" i="2"/>
  <c r="N18" i="2"/>
  <c r="N19" i="2"/>
  <c r="N20" i="2"/>
  <c r="N21" i="2"/>
  <c r="N22" i="2"/>
  <c r="N23" i="2"/>
  <c r="N24" i="2"/>
  <c r="N15" i="2"/>
  <c r="M16" i="2"/>
  <c r="M17" i="2"/>
  <c r="M18" i="2"/>
  <c r="M19" i="2"/>
  <c r="M20" i="2"/>
  <c r="M21" i="2"/>
  <c r="M22" i="2"/>
  <c r="M23" i="2"/>
  <c r="M24" i="2"/>
  <c r="M15" i="2"/>
  <c r="L16" i="2"/>
  <c r="L17" i="2"/>
  <c r="L18" i="2"/>
  <c r="L19" i="2"/>
  <c r="L20" i="2"/>
  <c r="L21" i="2"/>
  <c r="L22" i="2"/>
  <c r="L23" i="2"/>
  <c r="L24" i="2"/>
  <c r="L15" i="2"/>
  <c r="F16" i="2"/>
  <c r="F17" i="2"/>
  <c r="F18" i="2"/>
  <c r="F19" i="2"/>
  <c r="F20" i="2"/>
  <c r="F21" i="2"/>
  <c r="F22" i="2"/>
  <c r="F23" i="2"/>
  <c r="F24" i="2"/>
  <c r="F15" i="2"/>
  <c r="P7" i="1" l="1"/>
  <c r="P8" i="1"/>
  <c r="P10" i="1"/>
  <c r="P11" i="1"/>
  <c r="P12" i="1"/>
  <c r="P13" i="1"/>
  <c r="P14" i="1"/>
  <c r="P15" i="1"/>
  <c r="O7" i="1"/>
  <c r="O8" i="1"/>
  <c r="O9" i="1"/>
  <c r="O10" i="1"/>
  <c r="O11" i="1"/>
  <c r="O12" i="1"/>
  <c r="O13" i="1"/>
  <c r="O14" i="1"/>
  <c r="O15" i="1"/>
  <c r="O6" i="1"/>
  <c r="N7" i="1"/>
  <c r="N8" i="1"/>
  <c r="N9" i="1"/>
  <c r="N10" i="1"/>
  <c r="N11" i="1"/>
  <c r="N12" i="1"/>
  <c r="N13" i="1"/>
  <c r="N14" i="1"/>
  <c r="N15" i="1"/>
  <c r="N6" i="1"/>
  <c r="M8" i="1"/>
  <c r="P9" i="1"/>
  <c r="M10" i="1"/>
  <c r="M11" i="1"/>
  <c r="M12" i="1"/>
  <c r="M13" i="1"/>
  <c r="M14" i="1"/>
  <c r="M15" i="1"/>
  <c r="P6" i="1"/>
  <c r="L7" i="1"/>
  <c r="L8" i="1"/>
  <c r="L10" i="1"/>
  <c r="L11" i="1"/>
  <c r="L12" i="1"/>
  <c r="L13" i="1"/>
  <c r="L14" i="1"/>
  <c r="L15" i="1"/>
  <c r="J7" i="1"/>
  <c r="J8" i="1"/>
  <c r="J9" i="1"/>
  <c r="J10" i="1"/>
  <c r="J11" i="1"/>
  <c r="J12" i="1"/>
  <c r="J13" i="1"/>
  <c r="J14" i="1"/>
  <c r="J15" i="1"/>
  <c r="J6" i="1"/>
  <c r="H7" i="1"/>
  <c r="H8" i="1"/>
  <c r="H9" i="1"/>
  <c r="H10" i="1"/>
  <c r="H11" i="1"/>
  <c r="H12" i="1"/>
  <c r="H13" i="1"/>
  <c r="H14" i="1"/>
  <c r="H15" i="1"/>
  <c r="H6" i="1"/>
  <c r="F6" i="1"/>
  <c r="F7" i="1"/>
  <c r="F8" i="1"/>
  <c r="F9" i="1"/>
  <c r="F10" i="1"/>
  <c r="F11" i="1"/>
  <c r="F12" i="1"/>
  <c r="F13" i="1"/>
  <c r="F14" i="1"/>
  <c r="F15" i="1"/>
</calcChain>
</file>

<file path=xl/sharedStrings.xml><?xml version="1.0" encoding="utf-8"?>
<sst xmlns="http://schemas.openxmlformats.org/spreadsheetml/2006/main" count="74" uniqueCount="56">
  <si>
    <t>S.No.</t>
  </si>
  <si>
    <t>Employee Name</t>
  </si>
  <si>
    <t>Designation</t>
  </si>
  <si>
    <t>Basic Salary</t>
  </si>
  <si>
    <t>Attendance</t>
  </si>
  <si>
    <t>Salary</t>
  </si>
  <si>
    <t>D.A.</t>
  </si>
  <si>
    <t>T.A.</t>
  </si>
  <si>
    <t>H.R.A.</t>
  </si>
  <si>
    <t>Overtime</t>
  </si>
  <si>
    <t>Overtime Salary</t>
  </si>
  <si>
    <t>Gross Salary</t>
  </si>
  <si>
    <t>P.F.</t>
  </si>
  <si>
    <t>E.S.I.</t>
  </si>
  <si>
    <t>Net Salary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</si>
  <si>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</si>
  <si>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</si>
  <si>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</si>
  <si>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</si>
  <si>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</si>
  <si>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</si>
  <si>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</si>
  <si>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</si>
  <si>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</si>
  <si>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</si>
  <si>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Manager</t>
  </si>
  <si>
    <t>Assistant Manager</t>
  </si>
  <si>
    <t>Staff</t>
  </si>
  <si>
    <t>C.A.</t>
  </si>
  <si>
    <t xml:space="preserve">SALARY SHEET </t>
  </si>
  <si>
    <t>S.NO</t>
  </si>
  <si>
    <t xml:space="preserve">Empoly name </t>
  </si>
  <si>
    <t xml:space="preserve">Basic salary </t>
  </si>
  <si>
    <t xml:space="preserve">Attendence </t>
  </si>
  <si>
    <t xml:space="preserve">Salary </t>
  </si>
  <si>
    <t>D.A</t>
  </si>
  <si>
    <t>H.R.A</t>
  </si>
  <si>
    <t>T.A</t>
  </si>
  <si>
    <t>C.A</t>
  </si>
  <si>
    <t>Over time</t>
  </si>
  <si>
    <t xml:space="preserve">Over time Salary </t>
  </si>
  <si>
    <t xml:space="preserve">Gross Salary </t>
  </si>
  <si>
    <t xml:space="preserve">P.F </t>
  </si>
  <si>
    <t>E.S.I</t>
  </si>
  <si>
    <t xml:space="preserve">Sonu </t>
  </si>
  <si>
    <t>monu</t>
  </si>
  <si>
    <t>Golu</t>
  </si>
  <si>
    <t>MOHIT</t>
  </si>
  <si>
    <t xml:space="preserve">ANJALI </t>
  </si>
  <si>
    <t>SANU</t>
  </si>
  <si>
    <t>Jyoti</t>
  </si>
  <si>
    <t>shivani</t>
  </si>
  <si>
    <t>Muskan</t>
  </si>
  <si>
    <t>sakshi</t>
  </si>
  <si>
    <t>Assistant manager</t>
  </si>
  <si>
    <r>
      <rPr>
        <sz val="48"/>
        <color theme="1"/>
        <rFont val="Calibri"/>
        <family val="2"/>
        <scheme val="minor"/>
      </rPr>
      <t>Salary Sheet</t>
    </r>
    <r>
      <rPr>
        <sz val="11"/>
        <color theme="1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</si>
</sst>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&quot;hrs&quot;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48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5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2" fillId="3" borderId="0" xfId="0" applyFont="1" applyFill="1"/>
    <xf numFmtId="0" fontId="0" fillId="4" borderId="0" xfId="0" applyFill="1" applyAlignment="1">
      <alignment horizontal="center"/>
    </xf>
    <xf numFmtId="0" fontId="0" fillId="5" borderId="0" xfId="0" applyFill="1"/>
    <xf numFmtId="164" fontId="0" fillId="5" borderId="0" xfId="0" applyNumberFormat="1" applyFill="1"/>
    <xf numFmtId="1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60D64-211E-4797-91BA-4622143B1530}">
  <dimension ref="A5:P24"/>
  <sheetViews>
    <sheetView tabSelected="1" workbookViewId="0">
      <selection activeCell="C18" sqref="C18"/>
    </sheetView>
  </sheetViews>
  <sheetFormatPr defaultRowHeight="15" x14ac:dyDescent="0.25"/>
  <cols>
    <col min="2" max="2" width="15.7109375" bestFit="1" customWidth="1"/>
    <col min="3" max="3" width="17.42578125" bestFit="1" customWidth="1"/>
    <col min="4" max="4" width="11.140625" bestFit="1" customWidth="1"/>
    <col min="5" max="5" width="11.28515625" bestFit="1" customWidth="1"/>
    <col min="6" max="6" width="6.28515625" bestFit="1" customWidth="1"/>
    <col min="10" max="10" width="11" customWidth="1"/>
    <col min="11" max="11" width="9.42578125" bestFit="1" customWidth="1"/>
    <col min="12" max="12" width="15.28515625" bestFit="1" customWidth="1"/>
    <col min="13" max="13" width="11.5703125" bestFit="1" customWidth="1"/>
    <col min="16" max="16" width="10" bestFit="1" customWidth="1"/>
  </cols>
  <sheetData>
    <row r="5" spans="1:16" x14ac:dyDescent="0.25">
      <c r="A5" s="9" t="s">
        <v>0</v>
      </c>
      <c r="B5" s="9" t="s">
        <v>1</v>
      </c>
      <c r="C5" s="9" t="s">
        <v>2</v>
      </c>
      <c r="D5" s="9" t="s">
        <v>3</v>
      </c>
      <c r="E5" s="9" t="s">
        <v>4</v>
      </c>
      <c r="F5" s="9" t="s">
        <v>5</v>
      </c>
      <c r="G5" s="9" t="s">
        <v>6</v>
      </c>
      <c r="H5" s="9" t="s">
        <v>8</v>
      </c>
      <c r="I5" s="9" t="s">
        <v>7</v>
      </c>
      <c r="J5" s="9" t="s">
        <v>28</v>
      </c>
      <c r="K5" s="9" t="s">
        <v>9</v>
      </c>
      <c r="L5" s="9" t="s">
        <v>10</v>
      </c>
      <c r="M5" s="9" t="s">
        <v>11</v>
      </c>
      <c r="N5" s="9" t="s">
        <v>12</v>
      </c>
      <c r="O5" s="9" t="s">
        <v>13</v>
      </c>
      <c r="P5" s="9" t="s">
        <v>14</v>
      </c>
    </row>
    <row r="6" spans="1:16" x14ac:dyDescent="0.25">
      <c r="A6" s="9">
        <v>1</v>
      </c>
      <c r="B6" s="9" t="s">
        <v>15</v>
      </c>
      <c r="C6" s="9" t="s">
        <v>25</v>
      </c>
      <c r="D6" s="9">
        <v>30000</v>
      </c>
      <c r="E6" s="9">
        <v>23</v>
      </c>
      <c r="F6" s="9">
        <f>D6/30*E6</f>
        <v>23000</v>
      </c>
      <c r="G6" s="9">
        <v>300</v>
      </c>
      <c r="H6" s="9">
        <f>D6*5%</f>
        <v>1500</v>
      </c>
      <c r="I6" s="9">
        <v>8000</v>
      </c>
      <c r="J6" s="9">
        <f>D6*4%</f>
        <v>1200</v>
      </c>
      <c r="K6" s="10">
        <v>20</v>
      </c>
      <c r="L6" s="11">
        <v>2500</v>
      </c>
      <c r="M6" s="9">
        <v>365000</v>
      </c>
      <c r="N6" s="9">
        <f>D6*10%</f>
        <v>3000</v>
      </c>
      <c r="O6" s="9">
        <f>D6*0.75%</f>
        <v>225</v>
      </c>
      <c r="P6" s="11" t="e">
        <f>#REF!-N6-O6</f>
        <v>#REF!</v>
      </c>
    </row>
    <row r="7" spans="1:16" x14ac:dyDescent="0.25">
      <c r="A7" s="9">
        <v>2</v>
      </c>
      <c r="B7" s="9" t="s">
        <v>16</v>
      </c>
      <c r="C7" s="9" t="s">
        <v>26</v>
      </c>
      <c r="D7" s="9">
        <v>25000</v>
      </c>
      <c r="E7" s="9">
        <v>30</v>
      </c>
      <c r="F7" s="9">
        <f t="shared" ref="F7:F15" si="0">D7/30*E7</f>
        <v>25000</v>
      </c>
      <c r="G7" s="9">
        <v>300</v>
      </c>
      <c r="H7" s="9">
        <f t="shared" ref="H7:H15" si="1">D7*5%</f>
        <v>1250</v>
      </c>
      <c r="I7" s="9">
        <v>6000</v>
      </c>
      <c r="J7" s="9">
        <f t="shared" ref="J7:J15" si="2">D7*4%</f>
        <v>1000</v>
      </c>
      <c r="K7" s="10">
        <v>40</v>
      </c>
      <c r="L7" s="11">
        <f t="shared" ref="L7:L15" si="3">D7/30/8*K7</f>
        <v>4166.666666666667</v>
      </c>
      <c r="M7" s="9">
        <v>37716.666700000002</v>
      </c>
      <c r="N7" s="9">
        <f t="shared" ref="N7:N15" si="4">D7*10%</f>
        <v>2500</v>
      </c>
      <c r="O7" s="9">
        <f t="shared" ref="O7:O15" si="5">D7*0.75%</f>
        <v>187.5</v>
      </c>
      <c r="P7" s="11">
        <f>M6-N7-O7</f>
        <v>362312.5</v>
      </c>
    </row>
    <row r="8" spans="1:16" x14ac:dyDescent="0.25">
      <c r="A8" s="9">
        <v>3</v>
      </c>
      <c r="B8" s="9" t="s">
        <v>17</v>
      </c>
      <c r="C8" s="9" t="s">
        <v>27</v>
      </c>
      <c r="D8" s="9">
        <v>20000</v>
      </c>
      <c r="E8" s="9">
        <v>28</v>
      </c>
      <c r="F8" s="9">
        <f t="shared" si="0"/>
        <v>18666.666666666664</v>
      </c>
      <c r="G8" s="9">
        <v>300</v>
      </c>
      <c r="H8" s="9">
        <f t="shared" si="1"/>
        <v>1000</v>
      </c>
      <c r="I8" s="9">
        <v>5000</v>
      </c>
      <c r="J8" s="9">
        <f t="shared" si="2"/>
        <v>800</v>
      </c>
      <c r="K8" s="10">
        <v>27</v>
      </c>
      <c r="L8" s="11">
        <f t="shared" si="3"/>
        <v>2250</v>
      </c>
      <c r="M8" s="9">
        <f t="shared" ref="M8:M15" si="6">F8+G8+H8+I8+J8+L8</f>
        <v>28016.666666666664</v>
      </c>
      <c r="N8" s="9">
        <f t="shared" si="4"/>
        <v>2000</v>
      </c>
      <c r="O8" s="9">
        <f t="shared" si="5"/>
        <v>150</v>
      </c>
      <c r="P8" s="11">
        <f t="shared" ref="P8:P15" si="7">M8-N8-O8</f>
        <v>25866.666666666664</v>
      </c>
    </row>
    <row r="9" spans="1:16" x14ac:dyDescent="0.25">
      <c r="A9" s="9">
        <v>4</v>
      </c>
      <c r="B9" s="9" t="s">
        <v>18</v>
      </c>
      <c r="C9" s="9" t="s">
        <v>27</v>
      </c>
      <c r="D9" s="9">
        <v>20000</v>
      </c>
      <c r="E9" s="9">
        <v>27</v>
      </c>
      <c r="F9" s="9">
        <f t="shared" si="0"/>
        <v>18000</v>
      </c>
      <c r="G9" s="9">
        <v>300</v>
      </c>
      <c r="H9" s="9">
        <f t="shared" si="1"/>
        <v>1000</v>
      </c>
      <c r="I9" s="9">
        <v>10000</v>
      </c>
      <c r="J9" s="9">
        <f t="shared" si="2"/>
        <v>800</v>
      </c>
      <c r="K9" s="10">
        <v>39</v>
      </c>
      <c r="L9" s="11"/>
      <c r="M9" s="9">
        <v>30100</v>
      </c>
      <c r="N9" s="9">
        <f t="shared" si="4"/>
        <v>2000</v>
      </c>
      <c r="O9" s="9">
        <f t="shared" si="5"/>
        <v>150</v>
      </c>
      <c r="P9" s="11">
        <f t="shared" si="7"/>
        <v>27950</v>
      </c>
    </row>
    <row r="10" spans="1:16" x14ac:dyDescent="0.25">
      <c r="A10" s="9">
        <v>5</v>
      </c>
      <c r="B10" s="9" t="s">
        <v>19</v>
      </c>
      <c r="C10" s="9" t="s">
        <v>27</v>
      </c>
      <c r="D10" s="9">
        <v>20000</v>
      </c>
      <c r="E10" s="9">
        <v>29</v>
      </c>
      <c r="F10" s="9">
        <f t="shared" si="0"/>
        <v>19333.333333333332</v>
      </c>
      <c r="G10" s="9">
        <v>300</v>
      </c>
      <c r="H10" s="9">
        <f t="shared" si="1"/>
        <v>1000</v>
      </c>
      <c r="I10" s="9">
        <v>6000</v>
      </c>
      <c r="J10" s="9">
        <f t="shared" si="2"/>
        <v>800</v>
      </c>
      <c r="K10" s="10">
        <v>49</v>
      </c>
      <c r="L10" s="11">
        <f t="shared" si="3"/>
        <v>4083.333333333333</v>
      </c>
      <c r="M10" s="9">
        <f t="shared" si="6"/>
        <v>31516.666666666664</v>
      </c>
      <c r="N10" s="9">
        <f t="shared" si="4"/>
        <v>2000</v>
      </c>
      <c r="O10" s="9">
        <f t="shared" si="5"/>
        <v>150</v>
      </c>
      <c r="P10" s="11">
        <f t="shared" si="7"/>
        <v>29366.666666666664</v>
      </c>
    </row>
    <row r="11" spans="1:16" x14ac:dyDescent="0.25">
      <c r="A11" s="9">
        <v>6</v>
      </c>
      <c r="B11" s="9" t="s">
        <v>20</v>
      </c>
      <c r="C11" s="9" t="s">
        <v>27</v>
      </c>
      <c r="D11" s="9">
        <v>20000</v>
      </c>
      <c r="E11" s="9">
        <v>30</v>
      </c>
      <c r="F11" s="9">
        <f t="shared" si="0"/>
        <v>20000</v>
      </c>
      <c r="G11" s="9">
        <v>300</v>
      </c>
      <c r="H11" s="9">
        <f t="shared" si="1"/>
        <v>1000</v>
      </c>
      <c r="I11" s="9">
        <v>6000</v>
      </c>
      <c r="J11" s="9">
        <f t="shared" si="2"/>
        <v>800</v>
      </c>
      <c r="K11" s="10">
        <v>59</v>
      </c>
      <c r="L11" s="11">
        <f t="shared" si="3"/>
        <v>4916.6666666666661</v>
      </c>
      <c r="M11" s="9">
        <f t="shared" si="6"/>
        <v>33016.666666666664</v>
      </c>
      <c r="N11" s="9">
        <f t="shared" si="4"/>
        <v>2000</v>
      </c>
      <c r="O11" s="9">
        <f t="shared" si="5"/>
        <v>150</v>
      </c>
      <c r="P11" s="11">
        <f t="shared" si="7"/>
        <v>30866.666666666664</v>
      </c>
    </row>
    <row r="12" spans="1:16" x14ac:dyDescent="0.25">
      <c r="A12" s="9">
        <v>7</v>
      </c>
      <c r="B12" s="9" t="s">
        <v>21</v>
      </c>
      <c r="C12" s="9" t="s">
        <v>27</v>
      </c>
      <c r="D12" s="9">
        <v>20000</v>
      </c>
      <c r="E12" s="9">
        <v>30</v>
      </c>
      <c r="F12" s="9">
        <f t="shared" si="0"/>
        <v>20000</v>
      </c>
      <c r="G12" s="9">
        <v>300</v>
      </c>
      <c r="H12" s="9">
        <f t="shared" si="1"/>
        <v>1000</v>
      </c>
      <c r="I12" s="9">
        <v>6000</v>
      </c>
      <c r="J12" s="9">
        <f t="shared" si="2"/>
        <v>800</v>
      </c>
      <c r="K12" s="10">
        <v>36</v>
      </c>
      <c r="L12" s="11">
        <f t="shared" si="3"/>
        <v>3000</v>
      </c>
      <c r="M12" s="9">
        <f t="shared" si="6"/>
        <v>31100</v>
      </c>
      <c r="N12" s="9">
        <f t="shared" si="4"/>
        <v>2000</v>
      </c>
      <c r="O12" s="9">
        <f t="shared" si="5"/>
        <v>150</v>
      </c>
      <c r="P12" s="11">
        <f t="shared" si="7"/>
        <v>28950</v>
      </c>
    </row>
    <row r="13" spans="1:16" x14ac:dyDescent="0.25">
      <c r="A13" s="9">
        <v>8</v>
      </c>
      <c r="B13" s="9" t="s">
        <v>22</v>
      </c>
      <c r="C13" s="9" t="s">
        <v>27</v>
      </c>
      <c r="D13" s="9">
        <v>20000</v>
      </c>
      <c r="E13" s="9">
        <v>29</v>
      </c>
      <c r="F13" s="9">
        <f t="shared" si="0"/>
        <v>19333.333333333332</v>
      </c>
      <c r="G13" s="9">
        <v>300</v>
      </c>
      <c r="H13" s="9">
        <f t="shared" si="1"/>
        <v>1000</v>
      </c>
      <c r="I13" s="9">
        <v>6000</v>
      </c>
      <c r="J13" s="9">
        <f t="shared" si="2"/>
        <v>800</v>
      </c>
      <c r="K13" s="10">
        <v>45</v>
      </c>
      <c r="L13" s="11">
        <f t="shared" si="3"/>
        <v>3750</v>
      </c>
      <c r="M13" s="9">
        <f t="shared" si="6"/>
        <v>31183.333333333332</v>
      </c>
      <c r="N13" s="9">
        <f t="shared" si="4"/>
        <v>2000</v>
      </c>
      <c r="O13" s="9">
        <f t="shared" si="5"/>
        <v>150</v>
      </c>
      <c r="P13" s="11">
        <f t="shared" si="7"/>
        <v>29033.333333333332</v>
      </c>
    </row>
    <row r="14" spans="1:16" x14ac:dyDescent="0.25">
      <c r="A14" s="9">
        <v>9</v>
      </c>
      <c r="B14" s="9" t="s">
        <v>23</v>
      </c>
      <c r="C14" s="9" t="s">
        <v>27</v>
      </c>
      <c r="D14" s="9">
        <v>20000</v>
      </c>
      <c r="E14" s="9">
        <v>28</v>
      </c>
      <c r="F14" s="9">
        <f t="shared" si="0"/>
        <v>18666.666666666664</v>
      </c>
      <c r="G14" s="9">
        <v>300</v>
      </c>
      <c r="H14" s="9">
        <f t="shared" si="1"/>
        <v>1000</v>
      </c>
      <c r="I14" s="9">
        <v>6000</v>
      </c>
      <c r="J14" s="9">
        <f t="shared" si="2"/>
        <v>800</v>
      </c>
      <c r="K14" s="10">
        <v>20</v>
      </c>
      <c r="L14" s="11">
        <f t="shared" si="3"/>
        <v>1666.6666666666665</v>
      </c>
      <c r="M14" s="9">
        <f t="shared" si="6"/>
        <v>28433.333333333332</v>
      </c>
      <c r="N14" s="9">
        <f t="shared" si="4"/>
        <v>2000</v>
      </c>
      <c r="O14" s="9">
        <f t="shared" si="5"/>
        <v>150</v>
      </c>
      <c r="P14" s="11">
        <f t="shared" si="7"/>
        <v>26283.333333333332</v>
      </c>
    </row>
    <row r="15" spans="1:16" x14ac:dyDescent="0.25">
      <c r="A15" s="9">
        <v>10</v>
      </c>
      <c r="B15" s="9" t="s">
        <v>24</v>
      </c>
      <c r="C15" s="9" t="s">
        <v>27</v>
      </c>
      <c r="D15" s="9">
        <v>20000</v>
      </c>
      <c r="E15" s="9">
        <v>29</v>
      </c>
      <c r="F15" s="9">
        <f t="shared" si="0"/>
        <v>19333.333333333332</v>
      </c>
      <c r="G15" s="9">
        <v>300</v>
      </c>
      <c r="H15" s="9">
        <f t="shared" si="1"/>
        <v>1000</v>
      </c>
      <c r="I15" s="9">
        <v>6000</v>
      </c>
      <c r="J15" s="9">
        <f t="shared" si="2"/>
        <v>800</v>
      </c>
      <c r="K15" s="10">
        <v>23</v>
      </c>
      <c r="L15" s="11">
        <f t="shared" si="3"/>
        <v>1916.6666666666665</v>
      </c>
      <c r="M15" s="9">
        <f t="shared" si="6"/>
        <v>29350</v>
      </c>
      <c r="N15" s="9">
        <f t="shared" si="4"/>
        <v>2000</v>
      </c>
      <c r="O15" s="9">
        <f t="shared" si="5"/>
        <v>150</v>
      </c>
      <c r="P15" s="11">
        <f t="shared" si="7"/>
        <v>27200</v>
      </c>
    </row>
    <row r="20" spans="3:12" x14ac:dyDescent="0.25">
      <c r="C20" s="8" t="s">
        <v>55</v>
      </c>
      <c r="D20" s="8"/>
      <c r="E20" s="8"/>
      <c r="F20" s="8"/>
      <c r="G20" s="8"/>
      <c r="H20" s="8"/>
      <c r="I20" s="8"/>
      <c r="J20" s="8"/>
      <c r="K20" s="8"/>
      <c r="L20" s="8"/>
    </row>
    <row r="21" spans="3:12" x14ac:dyDescent="0.25">
      <c r="C21" s="8"/>
      <c r="D21" s="8"/>
      <c r="E21" s="8"/>
      <c r="F21" s="8"/>
      <c r="G21" s="8"/>
      <c r="H21" s="8"/>
      <c r="I21" s="8"/>
      <c r="J21" s="8"/>
      <c r="K21" s="8"/>
      <c r="L21" s="8"/>
    </row>
    <row r="22" spans="3:12" x14ac:dyDescent="0.25">
      <c r="C22" s="8"/>
      <c r="D22" s="8"/>
      <c r="E22" s="8"/>
      <c r="F22" s="8"/>
      <c r="G22" s="8"/>
      <c r="H22" s="8"/>
      <c r="I22" s="8"/>
      <c r="J22" s="8"/>
      <c r="K22" s="8"/>
      <c r="L22" s="8"/>
    </row>
    <row r="23" spans="3:12" x14ac:dyDescent="0.25">
      <c r="C23" s="8"/>
      <c r="D23" s="8"/>
      <c r="E23" s="8"/>
      <c r="F23" s="8"/>
      <c r="G23" s="8"/>
      <c r="H23" s="8"/>
      <c r="I23" s="8"/>
      <c r="J23" s="8"/>
      <c r="K23" s="8"/>
      <c r="L23" s="8"/>
    </row>
    <row r="24" spans="3:12" x14ac:dyDescent="0.25">
      <c r="C24" s="8"/>
      <c r="D24" s="8"/>
      <c r="E24" s="8"/>
      <c r="F24" s="8"/>
      <c r="G24" s="8"/>
      <c r="H24" s="8"/>
      <c r="I24" s="8"/>
      <c r="J24" s="8"/>
      <c r="K24" s="8"/>
      <c r="L24" s="8"/>
    </row>
  </sheetData>
  <mergeCells count="1">
    <mergeCell ref="C20:L2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A817D-667B-40C6-AC84-DA0268633A98}">
  <dimension ref="A3:P24"/>
  <sheetViews>
    <sheetView workbookViewId="0">
      <selection activeCell="D5" sqref="D5"/>
    </sheetView>
  </sheetViews>
  <sheetFormatPr defaultRowHeight="15" x14ac:dyDescent="0.25"/>
  <cols>
    <col min="2" max="2" width="14" customWidth="1"/>
    <col min="3" max="3" width="16.7109375" customWidth="1"/>
    <col min="4" max="4" width="11.140625" customWidth="1"/>
    <col min="5" max="5" width="11.85546875" customWidth="1"/>
    <col min="8" max="8" width="13.28515625" customWidth="1"/>
    <col min="11" max="11" width="10.5703125" customWidth="1"/>
    <col min="12" max="12" width="16.5703125" customWidth="1"/>
    <col min="13" max="13" width="12.7109375" customWidth="1"/>
    <col min="16" max="16" width="10" customWidth="1"/>
  </cols>
  <sheetData>
    <row r="3" spans="1:16" x14ac:dyDescent="0.25">
      <c r="H3" s="1" t="s">
        <v>29</v>
      </c>
      <c r="I3" s="2"/>
      <c r="J3" s="2"/>
      <c r="K3" s="2"/>
      <c r="L3" s="2"/>
      <c r="M3" s="2"/>
      <c r="N3" s="2"/>
      <c r="O3" s="2"/>
    </row>
    <row r="4" spans="1:16" x14ac:dyDescent="0.25">
      <c r="H4" s="2"/>
      <c r="I4" s="2"/>
      <c r="J4" s="2"/>
      <c r="K4" s="2"/>
      <c r="L4" s="2"/>
      <c r="M4" s="2"/>
      <c r="N4" s="2"/>
      <c r="O4" s="2"/>
    </row>
    <row r="5" spans="1:16" x14ac:dyDescent="0.25">
      <c r="H5" s="2"/>
      <c r="I5" s="2"/>
      <c r="J5" s="2"/>
      <c r="K5" s="2"/>
      <c r="L5" s="2"/>
      <c r="M5" s="2"/>
      <c r="N5" s="2"/>
      <c r="O5" s="2"/>
    </row>
    <row r="6" spans="1:16" x14ac:dyDescent="0.25">
      <c r="H6" s="2"/>
      <c r="I6" s="2"/>
      <c r="J6" s="2"/>
      <c r="K6" s="2"/>
      <c r="L6" s="2"/>
      <c r="M6" s="2"/>
      <c r="N6" s="2"/>
      <c r="O6" s="2"/>
    </row>
    <row r="7" spans="1:16" x14ac:dyDescent="0.25">
      <c r="H7" s="2"/>
      <c r="I7" s="2"/>
      <c r="J7" s="2"/>
      <c r="K7" s="2"/>
      <c r="L7" s="2"/>
      <c r="M7" s="2"/>
      <c r="N7" s="2"/>
      <c r="O7" s="2"/>
    </row>
    <row r="13" spans="1:16" x14ac:dyDescent="0.25">
      <c r="A13" s="3" t="s">
        <v>30</v>
      </c>
      <c r="B13" s="4" t="s">
        <v>31</v>
      </c>
      <c r="C13" s="4" t="s">
        <v>2</v>
      </c>
      <c r="D13" s="4" t="s">
        <v>32</v>
      </c>
      <c r="E13" s="4" t="s">
        <v>33</v>
      </c>
      <c r="F13" s="4" t="s">
        <v>34</v>
      </c>
      <c r="G13" s="4" t="s">
        <v>35</v>
      </c>
      <c r="H13" s="5" t="s">
        <v>36</v>
      </c>
      <c r="I13" s="4" t="s">
        <v>37</v>
      </c>
      <c r="J13" s="4" t="s">
        <v>38</v>
      </c>
      <c r="K13" s="5" t="s">
        <v>39</v>
      </c>
      <c r="L13" s="5" t="s">
        <v>40</v>
      </c>
      <c r="M13" s="6" t="s">
        <v>41</v>
      </c>
      <c r="N13" s="6" t="s">
        <v>42</v>
      </c>
      <c r="O13" s="6" t="s">
        <v>43</v>
      </c>
      <c r="P13" s="6" t="s">
        <v>14</v>
      </c>
    </row>
    <row r="14" spans="1:16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18.75" x14ac:dyDescent="0.3">
      <c r="A15" s="3">
        <v>1</v>
      </c>
      <c r="B15" s="7" t="s">
        <v>44</v>
      </c>
      <c r="C15" s="3" t="s">
        <v>25</v>
      </c>
      <c r="D15" s="3">
        <v>30000</v>
      </c>
      <c r="E15" s="3">
        <v>23</v>
      </c>
      <c r="F15" s="3">
        <f>D15/30*E15</f>
        <v>23000</v>
      </c>
      <c r="G15" s="3">
        <v>300</v>
      </c>
      <c r="H15" s="3">
        <v>1500</v>
      </c>
      <c r="I15" s="3">
        <v>8000</v>
      </c>
      <c r="J15" s="3">
        <v>1200</v>
      </c>
      <c r="K15" s="3">
        <v>20</v>
      </c>
      <c r="L15" s="3">
        <f>D15/30/8*K15</f>
        <v>2500</v>
      </c>
      <c r="M15" s="3">
        <f>F15+G15+H15+I15+J15+L15</f>
        <v>36500</v>
      </c>
      <c r="N15" s="3">
        <f>D15*5%</f>
        <v>1500</v>
      </c>
      <c r="O15" s="3">
        <f>D15*0.75%</f>
        <v>225</v>
      </c>
      <c r="P15" s="3">
        <f>M15-N15-O15</f>
        <v>34775</v>
      </c>
    </row>
    <row r="16" spans="1:16" x14ac:dyDescent="0.25">
      <c r="A16" s="3"/>
      <c r="B16" s="3" t="s">
        <v>45</v>
      </c>
      <c r="C16" s="3" t="s">
        <v>54</v>
      </c>
      <c r="D16" s="3">
        <v>25000</v>
      </c>
      <c r="E16" s="3">
        <v>30</v>
      </c>
      <c r="F16" s="3">
        <f t="shared" ref="F16:F24" si="0">D16/30*E16</f>
        <v>25000</v>
      </c>
      <c r="G16" s="3">
        <v>300</v>
      </c>
      <c r="H16" s="3">
        <v>1000</v>
      </c>
      <c r="I16" s="3">
        <v>6000</v>
      </c>
      <c r="J16" s="3">
        <v>1000</v>
      </c>
      <c r="K16" s="3">
        <v>40</v>
      </c>
      <c r="L16" s="3">
        <f t="shared" ref="L16:L24" si="1">D16/30/8*K16</f>
        <v>4166.666666666667</v>
      </c>
      <c r="M16" s="3">
        <f t="shared" ref="M16:M24" si="2">F16+G16+H16+I16+J16+L16</f>
        <v>37466.666666666664</v>
      </c>
      <c r="N16" s="3">
        <f t="shared" ref="N16:N24" si="3">D16*5%</f>
        <v>1250</v>
      </c>
      <c r="O16" s="3">
        <f t="shared" ref="O16:O24" si="4">D16*0.75%</f>
        <v>187.5</v>
      </c>
      <c r="P16" s="3">
        <f t="shared" ref="P16:P24" si="5">M16-N16-O16</f>
        <v>36029.166666666664</v>
      </c>
    </row>
    <row r="17" spans="1:16" x14ac:dyDescent="0.25">
      <c r="A17" s="3">
        <v>3</v>
      </c>
      <c r="B17" s="3" t="s">
        <v>46</v>
      </c>
      <c r="C17" s="3" t="s">
        <v>27</v>
      </c>
      <c r="D17" s="3">
        <v>20000</v>
      </c>
      <c r="E17" s="3">
        <v>25</v>
      </c>
      <c r="F17" s="3">
        <f t="shared" si="0"/>
        <v>16666.666666666664</v>
      </c>
      <c r="G17" s="3">
        <v>300</v>
      </c>
      <c r="H17" s="3">
        <v>1000</v>
      </c>
      <c r="I17" s="3">
        <v>5000</v>
      </c>
      <c r="J17" s="3">
        <v>800</v>
      </c>
      <c r="K17" s="3">
        <v>36</v>
      </c>
      <c r="L17" s="3">
        <f t="shared" si="1"/>
        <v>3000</v>
      </c>
      <c r="M17" s="3">
        <f t="shared" si="2"/>
        <v>26766.666666666664</v>
      </c>
      <c r="N17" s="3">
        <f t="shared" si="3"/>
        <v>1000</v>
      </c>
      <c r="O17" s="3">
        <f t="shared" si="4"/>
        <v>150</v>
      </c>
      <c r="P17" s="3">
        <f t="shared" si="5"/>
        <v>25616.666666666664</v>
      </c>
    </row>
    <row r="18" spans="1:16" x14ac:dyDescent="0.25">
      <c r="A18" s="3">
        <v>4</v>
      </c>
      <c r="B18" s="3" t="s">
        <v>47</v>
      </c>
      <c r="C18" s="3" t="s">
        <v>27</v>
      </c>
      <c r="D18" s="3">
        <v>20000</v>
      </c>
      <c r="E18" s="3">
        <v>28</v>
      </c>
      <c r="F18" s="3">
        <f t="shared" si="0"/>
        <v>18666.666666666664</v>
      </c>
      <c r="G18" s="3">
        <v>300</v>
      </c>
      <c r="H18" s="3">
        <v>1000</v>
      </c>
      <c r="I18" s="3">
        <v>10000</v>
      </c>
      <c r="J18" s="3">
        <v>800</v>
      </c>
      <c r="K18" s="3">
        <v>27</v>
      </c>
      <c r="L18" s="3">
        <f t="shared" si="1"/>
        <v>2250</v>
      </c>
      <c r="M18" s="3">
        <f t="shared" si="2"/>
        <v>33016.666666666664</v>
      </c>
      <c r="N18" s="3">
        <f t="shared" si="3"/>
        <v>1000</v>
      </c>
      <c r="O18" s="3">
        <f t="shared" si="4"/>
        <v>150</v>
      </c>
      <c r="P18" s="3">
        <f t="shared" si="5"/>
        <v>31866.666666666664</v>
      </c>
    </row>
    <row r="19" spans="1:16" x14ac:dyDescent="0.25">
      <c r="A19" s="3">
        <v>5</v>
      </c>
      <c r="B19" s="3" t="s">
        <v>48</v>
      </c>
      <c r="C19" s="3" t="s">
        <v>27</v>
      </c>
      <c r="D19" s="3">
        <v>20000</v>
      </c>
      <c r="E19" s="3">
        <v>27</v>
      </c>
      <c r="F19" s="3">
        <f t="shared" si="0"/>
        <v>18000</v>
      </c>
      <c r="G19" s="3">
        <v>300</v>
      </c>
      <c r="H19" s="3">
        <v>1000</v>
      </c>
      <c r="I19" s="3">
        <v>6000</v>
      </c>
      <c r="J19" s="3">
        <v>800</v>
      </c>
      <c r="K19" s="3">
        <v>29</v>
      </c>
      <c r="L19" s="3">
        <f t="shared" si="1"/>
        <v>2416.6666666666665</v>
      </c>
      <c r="M19" s="3">
        <f t="shared" si="2"/>
        <v>28516.666666666668</v>
      </c>
      <c r="N19" s="3">
        <f t="shared" si="3"/>
        <v>1000</v>
      </c>
      <c r="O19" s="3">
        <f t="shared" si="4"/>
        <v>150</v>
      </c>
      <c r="P19" s="3">
        <f t="shared" si="5"/>
        <v>27366.666666666668</v>
      </c>
    </row>
    <row r="20" spans="1:16" x14ac:dyDescent="0.25">
      <c r="A20" s="3">
        <v>6</v>
      </c>
      <c r="B20" s="3" t="s">
        <v>49</v>
      </c>
      <c r="C20" s="3" t="s">
        <v>27</v>
      </c>
      <c r="D20" s="3">
        <v>20000</v>
      </c>
      <c r="E20" s="3">
        <v>29</v>
      </c>
      <c r="F20" s="3">
        <f t="shared" si="0"/>
        <v>19333.333333333332</v>
      </c>
      <c r="G20" s="3">
        <v>300</v>
      </c>
      <c r="H20" s="3">
        <v>1000</v>
      </c>
      <c r="I20" s="3">
        <v>6000</v>
      </c>
      <c r="J20" s="3">
        <v>800</v>
      </c>
      <c r="K20" s="3">
        <v>48</v>
      </c>
      <c r="L20" s="3">
        <f t="shared" si="1"/>
        <v>4000</v>
      </c>
      <c r="M20" s="3">
        <f t="shared" si="2"/>
        <v>31433.333333333332</v>
      </c>
      <c r="N20" s="3">
        <f t="shared" si="3"/>
        <v>1000</v>
      </c>
      <c r="O20" s="3">
        <f t="shared" si="4"/>
        <v>150</v>
      </c>
      <c r="P20" s="3">
        <f t="shared" si="5"/>
        <v>30283.333333333332</v>
      </c>
    </row>
    <row r="21" spans="1:16" x14ac:dyDescent="0.25">
      <c r="A21" s="3">
        <v>7</v>
      </c>
      <c r="B21" s="3" t="s">
        <v>50</v>
      </c>
      <c r="C21" s="3" t="s">
        <v>27</v>
      </c>
      <c r="D21" s="3">
        <v>20000</v>
      </c>
      <c r="E21" s="3">
        <v>30</v>
      </c>
      <c r="F21" s="3">
        <f t="shared" si="0"/>
        <v>20000</v>
      </c>
      <c r="G21" s="3">
        <v>300</v>
      </c>
      <c r="H21" s="3">
        <v>1000</v>
      </c>
      <c r="I21" s="3">
        <v>6000</v>
      </c>
      <c r="J21" s="3">
        <v>800</v>
      </c>
      <c r="K21" s="3">
        <v>59</v>
      </c>
      <c r="L21" s="3">
        <f t="shared" si="1"/>
        <v>4916.6666666666661</v>
      </c>
      <c r="M21" s="3">
        <f t="shared" si="2"/>
        <v>33016.666666666664</v>
      </c>
      <c r="N21" s="3">
        <f t="shared" si="3"/>
        <v>1000</v>
      </c>
      <c r="O21" s="3">
        <f t="shared" si="4"/>
        <v>150</v>
      </c>
      <c r="P21" s="3">
        <f t="shared" si="5"/>
        <v>31866.666666666664</v>
      </c>
    </row>
    <row r="22" spans="1:16" x14ac:dyDescent="0.25">
      <c r="A22" s="3">
        <v>8</v>
      </c>
      <c r="B22" s="3" t="s">
        <v>51</v>
      </c>
      <c r="C22" s="3" t="s">
        <v>27</v>
      </c>
      <c r="D22" s="3">
        <v>20000</v>
      </c>
      <c r="E22" s="3">
        <v>29</v>
      </c>
      <c r="F22" s="3">
        <f t="shared" si="0"/>
        <v>19333.333333333332</v>
      </c>
      <c r="G22" s="3">
        <v>300</v>
      </c>
      <c r="H22" s="3">
        <v>1000</v>
      </c>
      <c r="I22" s="3">
        <v>6000</v>
      </c>
      <c r="J22" s="3">
        <v>800</v>
      </c>
      <c r="K22" s="3">
        <v>23</v>
      </c>
      <c r="L22" s="3">
        <f t="shared" si="1"/>
        <v>1916.6666666666665</v>
      </c>
      <c r="M22" s="3">
        <f t="shared" si="2"/>
        <v>29350</v>
      </c>
      <c r="N22" s="3">
        <f t="shared" si="3"/>
        <v>1000</v>
      </c>
      <c r="O22" s="3">
        <f t="shared" si="4"/>
        <v>150</v>
      </c>
      <c r="P22" s="3">
        <f t="shared" si="5"/>
        <v>28200</v>
      </c>
    </row>
    <row r="23" spans="1:16" x14ac:dyDescent="0.25">
      <c r="A23" s="3">
        <v>9</v>
      </c>
      <c r="B23" s="3" t="s">
        <v>52</v>
      </c>
      <c r="C23" s="3" t="s">
        <v>27</v>
      </c>
      <c r="D23" s="3">
        <v>20000</v>
      </c>
      <c r="E23" s="3">
        <v>28</v>
      </c>
      <c r="F23" s="3">
        <f t="shared" si="0"/>
        <v>18666.666666666664</v>
      </c>
      <c r="G23" s="3">
        <v>300</v>
      </c>
      <c r="H23" s="3">
        <v>1000</v>
      </c>
      <c r="I23" s="3">
        <v>6000</v>
      </c>
      <c r="J23" s="3">
        <v>800</v>
      </c>
      <c r="K23" s="3">
        <v>45</v>
      </c>
      <c r="L23" s="3">
        <f t="shared" si="1"/>
        <v>3750</v>
      </c>
      <c r="M23" s="3">
        <f t="shared" si="2"/>
        <v>30516.666666666664</v>
      </c>
      <c r="N23" s="3">
        <f t="shared" si="3"/>
        <v>1000</v>
      </c>
      <c r="O23" s="3">
        <f t="shared" si="4"/>
        <v>150</v>
      </c>
      <c r="P23" s="3">
        <f t="shared" si="5"/>
        <v>29366.666666666664</v>
      </c>
    </row>
    <row r="24" spans="1:16" x14ac:dyDescent="0.25">
      <c r="A24" s="3">
        <v>10</v>
      </c>
      <c r="B24" s="3" t="s">
        <v>53</v>
      </c>
      <c r="C24" s="3" t="s">
        <v>27</v>
      </c>
      <c r="D24" s="3">
        <v>20000</v>
      </c>
      <c r="E24" s="3">
        <v>29</v>
      </c>
      <c r="F24" s="3">
        <f t="shared" si="0"/>
        <v>19333.333333333332</v>
      </c>
      <c r="G24" s="3">
        <v>300</v>
      </c>
      <c r="H24" s="3">
        <v>1000</v>
      </c>
      <c r="I24" s="3">
        <v>6000</v>
      </c>
      <c r="J24" s="3">
        <v>800</v>
      </c>
      <c r="K24" s="3">
        <v>60</v>
      </c>
      <c r="L24" s="3">
        <f t="shared" si="1"/>
        <v>5000</v>
      </c>
      <c r="M24" s="3">
        <f t="shared" si="2"/>
        <v>32433.333333333332</v>
      </c>
      <c r="N24" s="3">
        <f t="shared" si="3"/>
        <v>1000</v>
      </c>
      <c r="O24" s="3">
        <f t="shared" si="4"/>
        <v>150</v>
      </c>
      <c r="P24" s="3">
        <f t="shared" si="5"/>
        <v>31283.333333333332</v>
      </c>
    </row>
  </sheetData>
  <mergeCells count="1">
    <mergeCell ref="H3:O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2023-12-01T08:55:49Z</dcterms:created>
  <dcterms:modified xsi:type="dcterms:W3CDTF">2023-12-06T08:50:01Z</dcterms:modified>
</cp:coreProperties>
</file>