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anjacar/Desktop/USP_faza1/"/>
    </mc:Choice>
  </mc:AlternateContent>
  <xr:revisionPtr revIDLastSave="0" documentId="8_{3701F3BC-8D3B-B246-A19B-B1C17BBAA1FE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READ ME" sheetId="1" r:id="rId1"/>
    <sheet name="Budget" sheetId="2" r:id="rId2"/>
    <sheet name="ParticipantPor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S8nB3wafxosI56Ui8MMTtRSQnNA=="/>
    </ext>
  </extLst>
</workbook>
</file>

<file path=xl/calcChain.xml><?xml version="1.0" encoding="utf-8"?>
<calcChain xmlns="http://schemas.openxmlformats.org/spreadsheetml/2006/main">
  <c r="I53" i="3" l="1"/>
  <c r="G53" i="3"/>
  <c r="G52" i="3"/>
  <c r="I52" i="3" s="1"/>
  <c r="B52" i="3"/>
  <c r="D52" i="3" s="1"/>
  <c r="G51" i="3"/>
  <c r="I51" i="3" s="1"/>
  <c r="B51" i="3"/>
  <c r="D51" i="3" s="1"/>
  <c r="I50" i="3"/>
  <c r="G50" i="3"/>
  <c r="G54" i="3" s="1"/>
  <c r="I49" i="3"/>
  <c r="H49" i="3"/>
  <c r="G49" i="3"/>
  <c r="F49" i="3"/>
  <c r="C49" i="3"/>
  <c r="A49" i="3"/>
  <c r="G45" i="3"/>
  <c r="I45" i="3" s="1"/>
  <c r="I44" i="3"/>
  <c r="G44" i="3"/>
  <c r="B44" i="3"/>
  <c r="D44" i="3" s="1"/>
  <c r="G43" i="3"/>
  <c r="I43" i="3" s="1"/>
  <c r="B43" i="3"/>
  <c r="D43" i="3" s="1"/>
  <c r="G42" i="3"/>
  <c r="G46" i="3" s="1"/>
  <c r="I41" i="3"/>
  <c r="H41" i="3"/>
  <c r="F41" i="3"/>
  <c r="D41" i="3"/>
  <c r="D49" i="3" s="1"/>
  <c r="C41" i="3"/>
  <c r="B41" i="3"/>
  <c r="B49" i="3" s="1"/>
  <c r="A41" i="3"/>
  <c r="G37" i="3"/>
  <c r="I37" i="3" s="1"/>
  <c r="B36" i="3"/>
  <c r="D36" i="3" s="1"/>
  <c r="I35" i="3"/>
  <c r="G35" i="3"/>
  <c r="B35" i="3"/>
  <c r="D35" i="3" s="1"/>
  <c r="G34" i="3"/>
  <c r="I34" i="3" s="1"/>
  <c r="H33" i="3"/>
  <c r="F33" i="3"/>
  <c r="D33" i="3"/>
  <c r="C33" i="3"/>
  <c r="B33" i="3"/>
  <c r="A33" i="3"/>
  <c r="I29" i="3"/>
  <c r="G29" i="3"/>
  <c r="G28" i="3"/>
  <c r="I28" i="3" s="1"/>
  <c r="B28" i="3"/>
  <c r="D28" i="3" s="1"/>
  <c r="G27" i="3"/>
  <c r="I27" i="3" s="1"/>
  <c r="B27" i="3"/>
  <c r="D27" i="3" s="1"/>
  <c r="H25" i="3"/>
  <c r="F25" i="3"/>
  <c r="D25" i="3"/>
  <c r="C25" i="3"/>
  <c r="B25" i="3"/>
  <c r="G41" i="3" s="1"/>
  <c r="A25" i="3"/>
  <c r="I23" i="3"/>
  <c r="G23" i="3"/>
  <c r="I20" i="3"/>
  <c r="G20" i="3"/>
  <c r="B20" i="3"/>
  <c r="D20" i="3" s="1"/>
  <c r="G19" i="3"/>
  <c r="I19" i="3" s="1"/>
  <c r="B19" i="3"/>
  <c r="D19" i="3" s="1"/>
  <c r="I17" i="3"/>
  <c r="H17" i="3"/>
  <c r="G17" i="3"/>
  <c r="F17" i="3"/>
  <c r="D17" i="3"/>
  <c r="I33" i="3" s="1"/>
  <c r="C17" i="3"/>
  <c r="B17" i="3"/>
  <c r="G33" i="3" s="1"/>
  <c r="A17" i="3"/>
  <c r="G12" i="3"/>
  <c r="I12" i="3" s="1"/>
  <c r="B12" i="3"/>
  <c r="D12" i="3" s="1"/>
  <c r="I11" i="3"/>
  <c r="G11" i="3"/>
  <c r="B11" i="3"/>
  <c r="D11" i="3" s="1"/>
  <c r="I9" i="3"/>
  <c r="H9" i="3"/>
  <c r="G9" i="3"/>
  <c r="F9" i="3"/>
  <c r="D9" i="3"/>
  <c r="I25" i="3" s="1"/>
  <c r="C9" i="3"/>
  <c r="B9" i="3"/>
  <c r="G25" i="3" s="1"/>
  <c r="A9" i="3"/>
  <c r="M7" i="3"/>
  <c r="M6" i="3"/>
  <c r="M5" i="3"/>
  <c r="M4" i="3"/>
  <c r="G4" i="3"/>
  <c r="I4" i="3" s="1"/>
  <c r="B4" i="3"/>
  <c r="D4" i="3" s="1"/>
  <c r="M3" i="3"/>
  <c r="G3" i="3"/>
  <c r="I3" i="3" s="1"/>
  <c r="B3" i="3"/>
  <c r="M2" i="3"/>
  <c r="M1" i="3"/>
  <c r="L1" i="3"/>
  <c r="I1" i="3"/>
  <c r="H1" i="3"/>
  <c r="G1" i="3"/>
  <c r="F1" i="3"/>
  <c r="A1" i="3"/>
  <c r="P32" i="2"/>
  <c r="P31" i="2"/>
  <c r="P30" i="2"/>
  <c r="P29" i="2"/>
  <c r="P28" i="2"/>
  <c r="O27" i="2"/>
  <c r="O34" i="2" s="1"/>
  <c r="N27" i="2"/>
  <c r="N34" i="2" s="1"/>
  <c r="L27" i="2"/>
  <c r="L34" i="2" s="1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O12" i="2"/>
  <c r="N12" i="2"/>
  <c r="M12" i="2"/>
  <c r="M27" i="2" s="1"/>
  <c r="L12" i="2"/>
  <c r="K12" i="2"/>
  <c r="K27" i="2" s="1"/>
  <c r="J12" i="2"/>
  <c r="J27" i="2" s="1"/>
  <c r="I12" i="2"/>
  <c r="I27" i="2" s="1"/>
  <c r="H12" i="2"/>
  <c r="H27" i="2" s="1"/>
  <c r="G12" i="2"/>
  <c r="G27" i="2" s="1"/>
  <c r="F12" i="2"/>
  <c r="F27" i="2" s="1"/>
  <c r="F34" i="2" s="1"/>
  <c r="E12" i="2"/>
  <c r="E27" i="2" s="1"/>
  <c r="D12" i="2"/>
  <c r="D27" i="2" s="1"/>
  <c r="D34" i="2" s="1"/>
  <c r="C12" i="2"/>
  <c r="C27" i="2" s="1"/>
  <c r="B10" i="3" s="1"/>
  <c r="B12" i="2"/>
  <c r="B27" i="2" s="1"/>
  <c r="B34" i="2" s="1"/>
  <c r="L3" i="3" l="1"/>
  <c r="N3" i="3" s="1"/>
  <c r="D3" i="3"/>
  <c r="H33" i="2"/>
  <c r="H41" i="2" s="1"/>
  <c r="B50" i="3"/>
  <c r="D50" i="3" s="1"/>
  <c r="P12" i="2"/>
  <c r="Q20" i="2" s="1"/>
  <c r="I46" i="3"/>
  <c r="G47" i="3"/>
  <c r="I47" i="3" s="1"/>
  <c r="L36" i="2"/>
  <c r="G55" i="3"/>
  <c r="I55" i="3" s="1"/>
  <c r="I54" i="3"/>
  <c r="E34" i="2"/>
  <c r="E33" i="2"/>
  <c r="E41" i="2" s="1"/>
  <c r="B26" i="3"/>
  <c r="G33" i="2"/>
  <c r="G41" i="2" s="1"/>
  <c r="B42" i="3"/>
  <c r="G34" i="2"/>
  <c r="D10" i="3"/>
  <c r="M33" i="2"/>
  <c r="M41" i="2" s="1"/>
  <c r="M34" i="2"/>
  <c r="M36" i="2" s="1"/>
  <c r="B21" i="3"/>
  <c r="D21" i="3" s="1"/>
  <c r="G18" i="3"/>
  <c r="K34" i="2"/>
  <c r="K33" i="2"/>
  <c r="K41" i="2" s="1"/>
  <c r="B5" i="3"/>
  <c r="I33" i="2"/>
  <c r="I41" i="2" s="1"/>
  <c r="G2" i="3"/>
  <c r="I34" i="2"/>
  <c r="B37" i="3"/>
  <c r="D37" i="3" s="1"/>
  <c r="G10" i="3"/>
  <c r="J34" i="2"/>
  <c r="J33" i="2"/>
  <c r="J41" i="2" s="1"/>
  <c r="H34" i="2"/>
  <c r="L33" i="2"/>
  <c r="L41" i="2" s="1"/>
  <c r="P27" i="2"/>
  <c r="B33" i="2"/>
  <c r="B36" i="2" s="1"/>
  <c r="N33" i="2"/>
  <c r="N41" i="2" s="1"/>
  <c r="B18" i="3"/>
  <c r="C33" i="2"/>
  <c r="C41" i="2" s="1"/>
  <c r="O33" i="2"/>
  <c r="O41" i="2" s="1"/>
  <c r="D33" i="2"/>
  <c r="D41" i="2" s="1"/>
  <c r="B2" i="3"/>
  <c r="I42" i="3"/>
  <c r="F33" i="2"/>
  <c r="F41" i="2" s="1"/>
  <c r="C34" i="2"/>
  <c r="B34" i="3"/>
  <c r="Q25" i="2" l="1"/>
  <c r="Q24" i="2"/>
  <c r="Q15" i="2"/>
  <c r="Q23" i="2"/>
  <c r="Q22" i="2"/>
  <c r="Q19" i="2"/>
  <c r="Q18" i="2"/>
  <c r="Q14" i="2"/>
  <c r="Q16" i="2"/>
  <c r="Q21" i="2"/>
  <c r="Q26" i="2"/>
  <c r="Q13" i="2"/>
  <c r="Q17" i="2"/>
  <c r="F36" i="2"/>
  <c r="F37" i="2" s="1"/>
  <c r="D36" i="2"/>
  <c r="D37" i="2" s="1"/>
  <c r="K36" i="2"/>
  <c r="K37" i="2" s="1"/>
  <c r="G21" i="3"/>
  <c r="I21" i="3" s="1"/>
  <c r="B45" i="3"/>
  <c r="D45" i="3" s="1"/>
  <c r="G36" i="2"/>
  <c r="G37" i="2" s="1"/>
  <c r="G22" i="3"/>
  <c r="I22" i="3" s="1"/>
  <c r="I18" i="3"/>
  <c r="B37" i="2"/>
  <c r="B22" i="3"/>
  <c r="D18" i="3"/>
  <c r="D42" i="3"/>
  <c r="B41" i="2"/>
  <c r="P33" i="2"/>
  <c r="I36" i="2"/>
  <c r="I37" i="2" s="1"/>
  <c r="G5" i="3"/>
  <c r="I5" i="3" s="1"/>
  <c r="D26" i="3"/>
  <c r="B13" i="3"/>
  <c r="C36" i="2"/>
  <c r="C37" i="2" s="1"/>
  <c r="I2" i="3"/>
  <c r="G6" i="3"/>
  <c r="E36" i="2"/>
  <c r="E37" i="2" s="1"/>
  <c r="B29" i="3"/>
  <c r="D29" i="3" s="1"/>
  <c r="M37" i="2"/>
  <c r="G36" i="3" s="1"/>
  <c r="H36" i="2"/>
  <c r="H37" i="2" s="1"/>
  <c r="B53" i="3"/>
  <c r="D34" i="3"/>
  <c r="B38" i="3"/>
  <c r="B6" i="3"/>
  <c r="D2" i="3"/>
  <c r="D5" i="3"/>
  <c r="I10" i="3"/>
  <c r="L37" i="2"/>
  <c r="G26" i="3"/>
  <c r="L2" i="3" s="1"/>
  <c r="G13" i="3"/>
  <c r="I13" i="3" s="1"/>
  <c r="J36" i="2"/>
  <c r="J37" i="2" s="1"/>
  <c r="P34" i="2"/>
  <c r="N36" i="2"/>
  <c r="N37" i="2" s="1"/>
  <c r="O36" i="2"/>
  <c r="O37" i="2" s="1"/>
  <c r="B46" i="3" l="1"/>
  <c r="B47" i="3" s="1"/>
  <c r="D47" i="3" s="1"/>
  <c r="B30" i="3"/>
  <c r="D30" i="3" s="1"/>
  <c r="L4" i="3"/>
  <c r="N4" i="3" s="1"/>
  <c r="I36" i="3"/>
  <c r="G38" i="3"/>
  <c r="G7" i="3"/>
  <c r="I7" i="3" s="1"/>
  <c r="I6" i="3"/>
  <c r="D22" i="3"/>
  <c r="B23" i="3"/>
  <c r="D23" i="3" s="1"/>
  <c r="P36" i="2"/>
  <c r="D13" i="3"/>
  <c r="B14" i="3"/>
  <c r="P37" i="2"/>
  <c r="N39" i="2" s="1"/>
  <c r="G30" i="3"/>
  <c r="I26" i="3"/>
  <c r="D53" i="3"/>
  <c r="B54" i="3"/>
  <c r="N2" i="3"/>
  <c r="G14" i="3"/>
  <c r="D6" i="3"/>
  <c r="B7" i="3"/>
  <c r="B39" i="3"/>
  <c r="D39" i="3" s="1"/>
  <c r="D38" i="3"/>
  <c r="L5" i="3"/>
  <c r="N5" i="3" s="1"/>
  <c r="D46" i="3" l="1"/>
  <c r="B31" i="3"/>
  <c r="D31" i="3" s="1"/>
  <c r="G39" i="2"/>
  <c r="I39" i="2"/>
  <c r="J39" i="2"/>
  <c r="C39" i="2"/>
  <c r="L39" i="2"/>
  <c r="O39" i="2"/>
  <c r="Q32" i="2"/>
  <c r="Q29" i="2"/>
  <c r="Q30" i="2"/>
  <c r="Q28" i="2"/>
  <c r="Q31" i="2"/>
  <c r="Q27" i="2"/>
  <c r="D7" i="3"/>
  <c r="G31" i="3"/>
  <c r="I31" i="3" s="1"/>
  <c r="I30" i="3"/>
  <c r="B55" i="3"/>
  <c r="D55" i="3" s="1"/>
  <c r="D54" i="3"/>
  <c r="Q37" i="2"/>
  <c r="D39" i="2"/>
  <c r="F39" i="2"/>
  <c r="G39" i="3"/>
  <c r="I39" i="3" s="1"/>
  <c r="I38" i="3"/>
  <c r="B39" i="2"/>
  <c r="M39" i="2"/>
  <c r="H39" i="2"/>
  <c r="B15" i="3"/>
  <c r="D15" i="3" s="1"/>
  <c r="D14" i="3"/>
  <c r="Q34" i="2"/>
  <c r="K39" i="2"/>
  <c r="I14" i="3"/>
  <c r="G15" i="3"/>
  <c r="I15" i="3" s="1"/>
  <c r="E39" i="2"/>
  <c r="L6" i="3"/>
  <c r="N6" i="3" s="1"/>
  <c r="L7" i="3" l="1"/>
  <c r="N7" i="3" s="1"/>
  <c r="P39" i="2"/>
</calcChain>
</file>

<file path=xl/sharedStrings.xml><?xml version="1.0" encoding="utf-8"?>
<sst xmlns="http://schemas.openxmlformats.org/spreadsheetml/2006/main" count="211" uniqueCount="92">
  <si>
    <t>Project Acronym</t>
  </si>
  <si>
    <t>RTD</t>
  </si>
  <si>
    <t>BUDGET IN EUROS</t>
  </si>
  <si>
    <t>Other</t>
  </si>
  <si>
    <t xml:space="preserve">TOTAL </t>
  </si>
  <si>
    <t>TOTAL BUDGET</t>
  </si>
  <si>
    <r>
      <rPr>
        <sz val="10"/>
        <color rgb="FF000000"/>
        <rFont val="Calibri"/>
        <family val="2"/>
      </rPr>
      <t>FUNDING SCHEME:</t>
    </r>
    <r>
      <rPr>
        <b/>
        <sz val="10"/>
        <color rgb="FF000000"/>
        <rFont val="Calibri"/>
        <family val="2"/>
      </rPr>
      <t xml:space="preserve">
INNOVATION ACTION</t>
    </r>
  </si>
  <si>
    <t>Profit</t>
  </si>
  <si>
    <t>Select</t>
  </si>
  <si>
    <t xml:space="preserve">Personnel </t>
  </si>
  <si>
    <r>
      <t>The file allows to prepare the consortium budget for an H2020 proposal under the</t>
    </r>
    <r>
      <rPr>
        <b/>
        <sz val="12"/>
        <color rgb="FF000000"/>
        <rFont val="Calibri"/>
        <family val="2"/>
      </rPr>
      <t xml:space="preserve"> Innovation Action</t>
    </r>
    <r>
      <rPr>
        <sz val="12"/>
        <color rgb="FF000000"/>
        <rFont val="Calibri"/>
        <family val="2"/>
      </rPr>
      <t xml:space="preserve"> funding scheme. The file shows the budget per partner, WP and category in order to allow a correct balance between categories and partners.</t>
    </r>
  </si>
  <si>
    <t>Non-profit</t>
  </si>
  <si>
    <t>Subcontracting</t>
  </si>
  <si>
    <t>Overheads</t>
  </si>
  <si>
    <t xml:space="preserve"> </t>
  </si>
  <si>
    <t>Instructions:</t>
  </si>
  <si>
    <t>Other direct costs</t>
  </si>
  <si>
    <t>DURATION</t>
  </si>
  <si>
    <t>months</t>
  </si>
  <si>
    <t>Indirect costs</t>
  </si>
  <si>
    <t>-</t>
  </si>
  <si>
    <r>
      <t xml:space="preserve">fill in </t>
    </r>
    <r>
      <rPr>
        <u/>
        <sz val="12"/>
        <color rgb="FF000000"/>
        <rFont val="Calibri"/>
        <family val="2"/>
      </rPr>
      <t>only grey cells</t>
    </r>
  </si>
  <si>
    <t>PARTNERS</t>
  </si>
  <si>
    <t>raw 12</t>
  </si>
  <si>
    <t>specify if the partner is a profit or non-profit entity, this will allow to compute the EC contribution accordingly to the funding scheme Innovation Action</t>
  </si>
  <si>
    <t>raw 13</t>
  </si>
  <si>
    <t>declare in raw 13 the average man month cost of the research group</t>
  </si>
  <si>
    <t>EC Contribution</t>
  </si>
  <si>
    <t>raws 15-21</t>
  </si>
  <si>
    <t>fill in with the effort per partner and per WP in man months (the total effort will be displayed in raw 14</t>
  </si>
  <si>
    <t>raws 22-26</t>
  </si>
  <si>
    <t xml:space="preserve"> if you would need additional WPs you can unhide these raws, ready for use</t>
  </si>
  <si>
    <t>raw 28</t>
  </si>
  <si>
    <t>Travel &amp; subsistence</t>
  </si>
  <si>
    <t>ETF</t>
  </si>
  <si>
    <t>raw 29</t>
  </si>
  <si>
    <t>Equipement (only depreciation)</t>
  </si>
  <si>
    <t>ETH</t>
  </si>
  <si>
    <t>raw 30</t>
  </si>
  <si>
    <t>Other goods and services</t>
  </si>
  <si>
    <t>TUM</t>
  </si>
  <si>
    <t>Partner 8_Acr</t>
  </si>
  <si>
    <t>Partner 9_Acr</t>
  </si>
  <si>
    <t>Partner 10_Acr</t>
  </si>
  <si>
    <t>Partner 11</t>
  </si>
  <si>
    <t>Partner 12</t>
  </si>
  <si>
    <t>Partner 13</t>
  </si>
  <si>
    <t>Partner 14</t>
  </si>
  <si>
    <t>TOTAL</t>
  </si>
  <si>
    <t>COST ITEM</t>
  </si>
  <si>
    <r>
      <t xml:space="preserve">Please note that this budget category covers the costs for:
−  consumables and supplies (e.g. raw materials, scientific publications </t>
    </r>
    <r>
      <rPr>
        <u/>
        <sz val="11"/>
        <color rgb="FF000000"/>
        <rFont val="Calibri"/>
        <family val="2"/>
      </rPr>
      <t>needed for the action</t>
    </r>
    <r>
      <rPr>
        <sz val="11"/>
        <color theme="1"/>
        <rFont val="Calibri"/>
        <family val="2"/>
      </rPr>
      <t xml:space="preserve">, etc.)
−  dissemination (including open access during the action) and conference fees for presenting project-related research
−  intellectual property rights (IPR) (including costs to protect the results or royalties paid for access rights </t>
    </r>
    <r>
      <rPr>
        <u/>
        <sz val="11"/>
        <color rgb="FF000000"/>
        <rFont val="Calibri"/>
        <family val="2"/>
      </rPr>
      <t>needed to implement the action</t>
    </r>
    <r>
      <rPr>
        <sz val="11"/>
        <color theme="1"/>
        <rFont val="Calibri"/>
        <family val="2"/>
      </rPr>
      <t xml:space="preserve">)
−  certificates on financial statements (CFS) and certificates on methodology (if necessary).
−  translation (if translation is </t>
    </r>
    <r>
      <rPr>
        <u/>
        <sz val="11"/>
        <color rgb="FF000000"/>
        <rFont val="Calibri"/>
        <family val="2"/>
      </rPr>
      <t>necessary for the action’s implementation</t>
    </r>
    <r>
      <rPr>
        <sz val="11"/>
        <color theme="1"/>
        <rFont val="Calibri"/>
        <family val="2"/>
      </rPr>
      <t>)</t>
    </r>
  </si>
  <si>
    <t>raw 31</t>
  </si>
  <si>
    <t>Certificate on the financial statement (only needed for EU contributions &gt;325.000€). If the EU contribution exceedes 325.000€ the cell in raw 41 corresponding to the partner becomes red.</t>
  </si>
  <si>
    <t>raw 32</t>
  </si>
  <si>
    <t>columns L-O</t>
  </si>
  <si>
    <t xml:space="preserve"> if you would need additional Partners you can unhide these columns, ready for use</t>
  </si>
  <si>
    <t>PERSONNEL unit COST (€/per Month)</t>
  </si>
  <si>
    <t>SHEET Participant Portal</t>
  </si>
  <si>
    <t>In this sheet the budget set in sheet 'budget' is automatically clustered into the categories requested in the administrative forms of the Participant Portal.</t>
  </si>
  <si>
    <t>TOTAL EFFORT (PM)</t>
  </si>
  <si>
    <t>WP1 - Upravljanje projektom</t>
  </si>
  <si>
    <t>EFFORT per WP</t>
  </si>
  <si>
    <t>WP2 - Analiza korisničkih zahteva</t>
  </si>
  <si>
    <t>WP8</t>
  </si>
  <si>
    <t>WP9</t>
  </si>
  <si>
    <t>WP10</t>
  </si>
  <si>
    <t>WP11</t>
  </si>
  <si>
    <t>TOTAL PERSONNEL COSTS (€)</t>
  </si>
  <si>
    <t>COST per CATEGORY</t>
  </si>
  <si>
    <t>TRAVEL &amp; SUBSISTENCE</t>
  </si>
  <si>
    <t>EQUIPMENT (only depreciation)</t>
  </si>
  <si>
    <t>OTHER GOODS AND SERVICES</t>
  </si>
  <si>
    <t>CERTIFICATE ON THE FINANCIAL STATEMENT</t>
  </si>
  <si>
    <t>SUBCONTRACTING</t>
  </si>
  <si>
    <t>TOTAL DIRECT COSTS</t>
  </si>
  <si>
    <t>INDIRECT COSTS</t>
  </si>
  <si>
    <t>TOTAL PROJECT COSTS</t>
  </si>
  <si>
    <t>TOTAL EU CONTRIBUTION</t>
  </si>
  <si>
    <t>Budget % per Partner</t>
  </si>
  <si>
    <t>Audit certificate needed 
(if yes -&gt; RED)</t>
  </si>
  <si>
    <t>Sauermann</t>
  </si>
  <si>
    <t>UVA</t>
  </si>
  <si>
    <t>IP Way</t>
  </si>
  <si>
    <t>Trigg Industries</t>
  </si>
  <si>
    <t>WP3 - Planiranje projekta</t>
  </si>
  <si>
    <t>WP5 - Implementacija HW I SW</t>
  </si>
  <si>
    <t>WP6 - Testiranje HW I SW</t>
  </si>
  <si>
    <t>WP7 - Integracija modula</t>
  </si>
  <si>
    <t>WP8 - Integraciono testiranje</t>
  </si>
  <si>
    <t>WP4 - Modeliranje i dizajn</t>
  </si>
  <si>
    <t>WP9 - Implementacija, pisanje dokumentacije i korisničkog uputstva</t>
  </si>
  <si>
    <t>WP10-Evaluacija, disiminacija i plan budućeg razvoja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</si>
</sst>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??\ _€_-;_-@"/>
    <numFmt numFmtId="165" formatCode="_-* #,##0.00\ _€_-;\-* #,##0.00\ _€_-;_-* &quot;-&quot;??\ _€_-;_-@"/>
  </numFmts>
  <fonts count="20" x14ac:knownFonts="1">
    <font>
      <sz val="11"/>
      <color theme="1"/>
      <name val="Calibri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274E13"/>
      <name val="Calibri"/>
      <family val="2"/>
    </font>
    <font>
      <sz val="11"/>
      <color rgb="FFC0C0C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BFBFBF"/>
        <bgColor rgb="FFBFBFBF"/>
      </patternFill>
    </fill>
    <fill>
      <patternFill patternType="solid">
        <fgColor rgb="FF76923C"/>
        <bgColor rgb="FF76923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2" fillId="4" borderId="2" xfId="0" applyFont="1" applyFill="1" applyBorder="1" applyAlignment="1">
      <alignment vertical="center"/>
    </xf>
    <xf numFmtId="0" fontId="1" fillId="0" borderId="7" xfId="0" applyFont="1" applyBorder="1" applyAlignment="1"/>
    <xf numFmtId="9" fontId="4" fillId="0" borderId="8" xfId="0" applyNumberFormat="1" applyFont="1" applyBorder="1" applyAlignment="1">
      <alignment horizontal="right"/>
    </xf>
    <xf numFmtId="0" fontId="4" fillId="4" borderId="2" xfId="0" applyFont="1" applyFill="1" applyBorder="1" applyAlignment="1">
      <alignment vertical="center"/>
    </xf>
    <xf numFmtId="0" fontId="4" fillId="0" borderId="8" xfId="0" applyFont="1" applyBorder="1" applyAlignment="1"/>
    <xf numFmtId="0" fontId="1" fillId="0" borderId="0" xfId="0" applyFont="1" applyAlignment="1"/>
    <xf numFmtId="0" fontId="7" fillId="0" borderId="0" xfId="0" applyFont="1" applyAlignment="1"/>
    <xf numFmtId="0" fontId="1" fillId="0" borderId="9" xfId="0" applyFont="1" applyBorder="1" applyAlignment="1"/>
    <xf numFmtId="0" fontId="4" fillId="0" borderId="2" xfId="0" applyFont="1" applyBorder="1" applyAlignment="1"/>
    <xf numFmtId="0" fontId="0" fillId="0" borderId="0" xfId="0" applyFont="1" applyAlignment="1"/>
    <xf numFmtId="164" fontId="4" fillId="0" borderId="2" xfId="0" applyNumberFormat="1" applyFont="1" applyBorder="1" applyAlignment="1"/>
    <xf numFmtId="0" fontId="1" fillId="0" borderId="1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9" fontId="4" fillId="0" borderId="2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9" fillId="0" borderId="0" xfId="0" applyFont="1"/>
    <xf numFmtId="0" fontId="1" fillId="0" borderId="10" xfId="0" applyFont="1" applyBorder="1" applyAlignment="1">
      <alignment vertical="center"/>
    </xf>
    <xf numFmtId="164" fontId="4" fillId="3" borderId="2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165" fontId="0" fillId="0" borderId="0" xfId="0" applyNumberFormat="1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  <xf numFmtId="164" fontId="2" fillId="0" borderId="2" xfId="0" applyNumberFormat="1" applyFont="1" applyBorder="1" applyAlignme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165" fontId="4" fillId="0" borderId="0" xfId="0" applyNumberFormat="1" applyFont="1" applyAlignment="1"/>
    <xf numFmtId="0" fontId="4" fillId="0" borderId="12" xfId="0" applyFont="1" applyBorder="1" applyAlignment="1">
      <alignment horizontal="center" vertical="center"/>
    </xf>
    <xf numFmtId="0" fontId="10" fillId="0" borderId="0" xfId="0" applyFont="1" applyAlignment="1"/>
    <xf numFmtId="0" fontId="4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14" xfId="0" applyFont="1" applyBorder="1" applyAlignment="1"/>
    <xf numFmtId="164" fontId="11" fillId="3" borderId="15" xfId="0" applyNumberFormat="1" applyFont="1" applyFill="1" applyBorder="1" applyAlignment="1"/>
    <xf numFmtId="164" fontId="4" fillId="3" borderId="15" xfId="0" applyNumberFormat="1" applyFont="1" applyFill="1" applyBorder="1" applyAlignment="1"/>
    <xf numFmtId="164" fontId="4" fillId="3" borderId="15" xfId="0" applyNumberFormat="1" applyFont="1" applyFill="1" applyBorder="1" applyAlignment="1"/>
    <xf numFmtId="0" fontId="1" fillId="0" borderId="18" xfId="0" applyFont="1" applyBorder="1" applyAlignment="1"/>
    <xf numFmtId="164" fontId="4" fillId="0" borderId="19" xfId="0" applyNumberFormat="1" applyFont="1" applyBorder="1" applyAlignment="1"/>
    <xf numFmtId="0" fontId="1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 applyAlignment="1">
      <alignment wrapText="1"/>
    </xf>
    <xf numFmtId="164" fontId="2" fillId="0" borderId="22" xfId="0" applyNumberFormat="1" applyFont="1" applyBorder="1" applyAlignment="1">
      <alignment horizontal="right"/>
    </xf>
    <xf numFmtId="0" fontId="1" fillId="0" borderId="23" xfId="0" applyFont="1" applyBorder="1" applyAlignment="1"/>
    <xf numFmtId="164" fontId="2" fillId="0" borderId="24" xfId="0" applyNumberFormat="1" applyFont="1" applyBorder="1" applyAlignment="1">
      <alignment horizontal="right"/>
    </xf>
    <xf numFmtId="9" fontId="4" fillId="6" borderId="2" xfId="0" applyNumberFormat="1" applyFont="1" applyFill="1" applyBorder="1" applyAlignment="1"/>
    <xf numFmtId="0" fontId="2" fillId="0" borderId="25" xfId="0" applyFont="1" applyBorder="1" applyAlignment="1">
      <alignment horizontal="center" vertical="center" textRotation="180"/>
    </xf>
    <xf numFmtId="0" fontId="12" fillId="0" borderId="8" xfId="0" applyFont="1" applyBorder="1" applyAlignment="1">
      <alignment horizontal="left"/>
    </xf>
    <xf numFmtId="164" fontId="12" fillId="3" borderId="26" xfId="0" applyNumberFormat="1" applyFont="1" applyFill="1" applyBorder="1" applyAlignment="1">
      <alignment horizontal="right"/>
    </xf>
    <xf numFmtId="164" fontId="12" fillId="3" borderId="2" xfId="0" applyNumberFormat="1" applyFont="1" applyFill="1" applyBorder="1" applyAlignment="1">
      <alignment horizontal="right"/>
    </xf>
    <xf numFmtId="164" fontId="4" fillId="3" borderId="26" xfId="0" applyNumberFormat="1" applyFont="1" applyFill="1" applyBorder="1" applyAlignment="1">
      <alignment horizontal="right"/>
    </xf>
    <xf numFmtId="164" fontId="4" fillId="0" borderId="25" xfId="0" applyNumberFormat="1" applyFont="1" applyBorder="1" applyAlignment="1">
      <alignment horizontal="right"/>
    </xf>
    <xf numFmtId="9" fontId="4" fillId="7" borderId="2" xfId="0" applyNumberFormat="1" applyFont="1" applyFill="1" applyBorder="1" applyAlignment="1">
      <alignment horizontal="right"/>
    </xf>
    <xf numFmtId="164" fontId="13" fillId="0" borderId="0" xfId="0" applyNumberFormat="1" applyFont="1" applyAlignment="1"/>
    <xf numFmtId="0" fontId="12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64" fontId="0" fillId="0" borderId="0" xfId="0" applyNumberFormat="1" applyFont="1" applyAlignment="1"/>
    <xf numFmtId="0" fontId="14" fillId="0" borderId="0" xfId="0" applyFont="1" applyAlignment="1"/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164" fontId="4" fillId="0" borderId="27" xfId="0" applyNumberFormat="1" applyFont="1" applyBorder="1" applyAlignment="1">
      <alignment horizontal="right"/>
    </xf>
    <xf numFmtId="9" fontId="4" fillId="7" borderId="13" xfId="0" applyNumberFormat="1" applyFont="1" applyFill="1" applyBorder="1" applyAlignment="1">
      <alignment horizontal="right"/>
    </xf>
    <xf numFmtId="0" fontId="2" fillId="2" borderId="21" xfId="0" applyFont="1" applyFill="1" applyBorder="1" applyAlignment="1">
      <alignment horizontal="left" vertical="center"/>
    </xf>
    <xf numFmtId="164" fontId="2" fillId="0" borderId="22" xfId="0" applyNumberFormat="1" applyFont="1" applyBorder="1" applyAlignment="1">
      <alignment vertical="center"/>
    </xf>
    <xf numFmtId="164" fontId="2" fillId="2" borderId="28" xfId="0" applyNumberFormat="1" applyFont="1" applyFill="1" applyBorder="1" applyAlignment="1">
      <alignment horizontal="right" vertical="center"/>
    </xf>
    <xf numFmtId="9" fontId="4" fillId="8" borderId="22" xfId="0" applyNumberFormat="1" applyFont="1" applyFill="1" applyBorder="1" applyAlignment="1">
      <alignment horizontal="right" vertical="center"/>
    </xf>
    <xf numFmtId="164" fontId="2" fillId="9" borderId="29" xfId="0" applyNumberFormat="1" applyFont="1" applyFill="1" applyBorder="1" applyAlignment="1">
      <alignment horizontal="left"/>
    </xf>
    <xf numFmtId="164" fontId="12" fillId="3" borderId="26" xfId="0" applyNumberFormat="1" applyFont="1" applyFill="1" applyBorder="1" applyAlignment="1"/>
    <xf numFmtId="164" fontId="4" fillId="3" borderId="26" xfId="0" applyNumberFormat="1" applyFont="1" applyFill="1" applyBorder="1" applyAlignment="1"/>
    <xf numFmtId="164" fontId="4" fillId="9" borderId="26" xfId="0" applyNumberFormat="1" applyFont="1" applyFill="1" applyBorder="1" applyAlignment="1">
      <alignment horizontal="right"/>
    </xf>
    <xf numFmtId="9" fontId="4" fillId="8" borderId="30" xfId="0" applyNumberFormat="1" applyFont="1" applyFill="1" applyBorder="1" applyAlignment="1">
      <alignment horizontal="right"/>
    </xf>
    <xf numFmtId="0" fontId="13" fillId="0" borderId="0" xfId="0" applyFont="1" applyAlignment="1">
      <alignment vertical="center"/>
    </xf>
    <xf numFmtId="164" fontId="2" fillId="9" borderId="31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/>
    <xf numFmtId="164" fontId="4" fillId="9" borderId="2" xfId="0" applyNumberFormat="1" applyFont="1" applyFill="1" applyBorder="1" applyAlignment="1">
      <alignment horizontal="right"/>
    </xf>
    <xf numFmtId="164" fontId="12" fillId="3" borderId="2" xfId="0" applyNumberFormat="1" applyFont="1" applyFill="1" applyBorder="1" applyAlignment="1"/>
    <xf numFmtId="164" fontId="4" fillId="9" borderId="30" xfId="0" applyNumberFormat="1" applyFont="1" applyFill="1" applyBorder="1" applyAlignment="1">
      <alignment horizontal="right"/>
    </xf>
    <xf numFmtId="9" fontId="4" fillId="8" borderId="19" xfId="0" applyNumberFormat="1" applyFont="1" applyFill="1" applyBorder="1" applyAlignment="1">
      <alignment horizontal="right"/>
    </xf>
    <xf numFmtId="0" fontId="15" fillId="0" borderId="0" xfId="0" applyFont="1" applyAlignment="1">
      <alignment vertical="center"/>
    </xf>
    <xf numFmtId="164" fontId="4" fillId="0" borderId="22" xfId="0" applyNumberFormat="1" applyFont="1" applyBorder="1" applyAlignment="1">
      <alignment vertical="center"/>
    </xf>
    <xf numFmtId="164" fontId="4" fillId="2" borderId="22" xfId="0" applyNumberFormat="1" applyFont="1" applyFill="1" applyBorder="1" applyAlignment="1">
      <alignment horizontal="right" vertical="center"/>
    </xf>
    <xf numFmtId="9" fontId="4" fillId="0" borderId="32" xfId="0" applyNumberFormat="1" applyFont="1" applyBorder="1" applyAlignment="1">
      <alignment horizontal="right" vertical="center"/>
    </xf>
    <xf numFmtId="0" fontId="2" fillId="9" borderId="29" xfId="0" applyFont="1" applyFill="1" applyBorder="1" applyAlignment="1">
      <alignment horizontal="left" vertical="center"/>
    </xf>
    <xf numFmtId="164" fontId="4" fillId="0" borderId="8" xfId="0" applyNumberFormat="1" applyFont="1" applyBorder="1" applyAlignment="1">
      <alignment vertical="center"/>
    </xf>
    <xf numFmtId="164" fontId="4" fillId="9" borderId="30" xfId="0" applyNumberFormat="1" applyFont="1" applyFill="1" applyBorder="1" applyAlignment="1">
      <alignment horizontal="right" vertical="center"/>
    </xf>
    <xf numFmtId="9" fontId="4" fillId="8" borderId="3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2" borderId="21" xfId="0" applyFont="1" applyFill="1" applyBorder="1" applyAlignment="1">
      <alignment vertical="center"/>
    </xf>
    <xf numFmtId="164" fontId="4" fillId="2" borderId="28" xfId="0" applyNumberFormat="1" applyFont="1" applyFill="1" applyBorder="1" applyAlignment="1">
      <alignment horizontal="right" vertical="center"/>
    </xf>
    <xf numFmtId="9" fontId="4" fillId="0" borderId="24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textRotation="180"/>
    </xf>
    <xf numFmtId="0" fontId="2" fillId="4" borderId="33" xfId="0" applyFont="1" applyFill="1" applyBorder="1" applyAlignment="1">
      <alignment vertical="center"/>
    </xf>
    <xf numFmtId="164" fontId="2" fillId="2" borderId="34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>
      <alignment horizontal="right" vertical="center"/>
    </xf>
    <xf numFmtId="9" fontId="4" fillId="0" borderId="35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9" fontId="4" fillId="7" borderId="36" xfId="0" applyNumberFormat="1" applyFont="1" applyFill="1" applyBorder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>
      <alignment horizontal="left" vertical="center" wrapText="1"/>
    </xf>
    <xf numFmtId="0" fontId="1" fillId="2" borderId="16" xfId="0" applyFont="1" applyFill="1" applyBorder="1" applyAlignment="1">
      <alignment horizontal="left" wrapText="1"/>
    </xf>
    <xf numFmtId="0" fontId="8" fillId="0" borderId="17" xfId="0" applyFont="1" applyBorder="1"/>
    <xf numFmtId="0" fontId="1" fillId="0" borderId="0" xfId="0" applyFont="1" applyAlignment="1">
      <alignment horizontal="left" wrapText="1"/>
    </xf>
    <xf numFmtId="0" fontId="6" fillId="0" borderId="6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8" xfId="0" applyFont="1" applyBorder="1"/>
    <xf numFmtId="165" fontId="2" fillId="2" borderId="3" xfId="0" applyNumberFormat="1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5" xfId="0" applyFont="1" applyBorder="1"/>
    <xf numFmtId="0" fontId="2" fillId="0" borderId="27" xfId="0" applyFont="1" applyBorder="1" applyAlignment="1">
      <alignment horizontal="center" vertical="center" textRotation="180"/>
    </xf>
  </cellXfs>
  <cellStyles count="1">
    <cellStyle name="Normal" xfId="0" builtinId="0"/>
  </cellStyles>
  <dxfs count="3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95250</xdr:rowOff>
    </xdr:from>
    <xdr:ext cx="733425" cy="790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 x14ac:dyDescent="0.2"/>
  <cols>
    <col min="1" max="1" width="0.6640625" customWidth="1"/>
    <col min="2" max="2" width="2.83203125" customWidth="1"/>
    <col min="3" max="3" width="12.5" customWidth="1"/>
    <col min="4" max="4" width="81.83203125" customWidth="1"/>
    <col min="5" max="5" width="0.83203125" customWidth="1"/>
    <col min="6" max="6" width="9.1640625" customWidth="1"/>
    <col min="7" max="26" width="8" customWidth="1"/>
  </cols>
  <sheetData>
    <row r="1" spans="1:26" ht="8.25" customHeight="1" x14ac:dyDescent="0.2">
      <c r="A1" s="1"/>
      <c r="B1" s="6"/>
      <c r="C1" s="11"/>
      <c r="D1" s="12"/>
      <c r="E1" s="14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54" customHeight="1" x14ac:dyDescent="0.2">
      <c r="A2" s="20"/>
      <c r="B2" s="120" t="s">
        <v>10</v>
      </c>
      <c r="C2" s="121"/>
      <c r="D2" s="121"/>
      <c r="E2" s="24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" x14ac:dyDescent="0.2">
      <c r="A3" s="20"/>
      <c r="B3" s="25"/>
      <c r="C3" s="26"/>
      <c r="D3" s="27"/>
      <c r="E3" s="24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7" customHeight="1" x14ac:dyDescent="0.2">
      <c r="A4" s="29"/>
      <c r="B4" s="122" t="s">
        <v>15</v>
      </c>
      <c r="C4" s="121"/>
      <c r="D4" s="121"/>
      <c r="E4" s="31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8" customHeight="1" x14ac:dyDescent="0.2">
      <c r="A5" s="20"/>
      <c r="B5" s="25" t="s">
        <v>20</v>
      </c>
      <c r="C5" s="35"/>
      <c r="D5" s="35" t="s">
        <v>21</v>
      </c>
      <c r="E5" s="24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0.75" customHeight="1" x14ac:dyDescent="0.2">
      <c r="A6" s="20"/>
      <c r="B6" s="36" t="s">
        <v>20</v>
      </c>
      <c r="C6" s="38" t="s">
        <v>23</v>
      </c>
      <c r="D6" s="27" t="s">
        <v>24</v>
      </c>
      <c r="E6" s="24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8" customHeight="1" x14ac:dyDescent="0.2">
      <c r="A7" s="20"/>
      <c r="B7" s="36" t="s">
        <v>20</v>
      </c>
      <c r="C7" s="38" t="s">
        <v>25</v>
      </c>
      <c r="D7" s="39" t="s">
        <v>26</v>
      </c>
      <c r="E7" s="24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3.75" customHeight="1" x14ac:dyDescent="0.2">
      <c r="A8" s="20"/>
      <c r="B8" s="36" t="s">
        <v>20</v>
      </c>
      <c r="C8" s="38" t="s">
        <v>28</v>
      </c>
      <c r="D8" s="27" t="s">
        <v>29</v>
      </c>
      <c r="E8" s="2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 x14ac:dyDescent="0.2">
      <c r="A9" s="20"/>
      <c r="B9" s="36" t="s">
        <v>20</v>
      </c>
      <c r="C9" s="38" t="s">
        <v>30</v>
      </c>
      <c r="D9" s="39" t="s">
        <v>31</v>
      </c>
      <c r="E9" s="24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 x14ac:dyDescent="0.2">
      <c r="A10" s="20"/>
      <c r="B10" s="36" t="s">
        <v>20</v>
      </c>
      <c r="C10" s="38" t="s">
        <v>32</v>
      </c>
      <c r="D10" s="39" t="s">
        <v>33</v>
      </c>
      <c r="E10" s="24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 x14ac:dyDescent="0.2">
      <c r="A11" s="20"/>
      <c r="B11" s="36"/>
      <c r="C11" s="38" t="s">
        <v>35</v>
      </c>
      <c r="D11" s="39" t="s">
        <v>36</v>
      </c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 x14ac:dyDescent="0.2">
      <c r="A12" s="20"/>
      <c r="B12" s="36" t="s">
        <v>20</v>
      </c>
      <c r="C12" s="38" t="s">
        <v>38</v>
      </c>
      <c r="D12" s="39" t="s">
        <v>39</v>
      </c>
      <c r="E12" s="2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8.25" customHeight="1" x14ac:dyDescent="0.2">
      <c r="A13" s="20"/>
      <c r="B13" s="36"/>
      <c r="C13" s="45"/>
      <c r="D13" s="47" t="s">
        <v>50</v>
      </c>
      <c r="E13" s="24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46.5" customHeight="1" x14ac:dyDescent="0.2">
      <c r="A14" s="20"/>
      <c r="B14" s="36" t="s">
        <v>20</v>
      </c>
      <c r="C14" s="38" t="s">
        <v>51</v>
      </c>
      <c r="D14" s="27" t="s">
        <v>52</v>
      </c>
      <c r="E14" s="24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 x14ac:dyDescent="0.2">
      <c r="A15" s="20"/>
      <c r="B15" s="25" t="s">
        <v>20</v>
      </c>
      <c r="C15" s="45" t="s">
        <v>53</v>
      </c>
      <c r="D15" s="27" t="s">
        <v>12</v>
      </c>
      <c r="E15" s="24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 x14ac:dyDescent="0.2">
      <c r="A16" s="20"/>
      <c r="B16" s="36" t="s">
        <v>20</v>
      </c>
      <c r="C16" s="38" t="s">
        <v>54</v>
      </c>
      <c r="D16" s="39" t="s">
        <v>55</v>
      </c>
      <c r="E16" s="2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 x14ac:dyDescent="0.2">
      <c r="A17" s="20"/>
      <c r="B17" s="25"/>
      <c r="C17" s="45"/>
      <c r="D17" s="27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6" x14ac:dyDescent="0.2">
      <c r="A18" s="20"/>
      <c r="B18" s="25"/>
      <c r="C18" s="26"/>
      <c r="D18" s="27"/>
      <c r="E18" s="24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 x14ac:dyDescent="0.2">
      <c r="A19" s="20"/>
      <c r="B19" s="25"/>
      <c r="C19" s="123" t="s">
        <v>57</v>
      </c>
      <c r="D19" s="124"/>
      <c r="E19" s="24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3" customHeight="1" x14ac:dyDescent="0.2">
      <c r="A20" s="20"/>
      <c r="B20" s="25"/>
      <c r="C20" s="125" t="s">
        <v>58</v>
      </c>
      <c r="D20" s="121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6" x14ac:dyDescent="0.2">
      <c r="A21" s="20"/>
      <c r="B21" s="25"/>
      <c r="C21" s="26"/>
      <c r="D21" s="27"/>
      <c r="E21" s="2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7.5" customHeight="1" x14ac:dyDescent="0.2">
      <c r="A22" s="55"/>
      <c r="B22" s="57"/>
      <c r="C22" s="59"/>
      <c r="D22" s="60"/>
      <c r="E22" s="6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6" x14ac:dyDescent="0.2">
      <c r="A23" s="18"/>
      <c r="B23" s="25"/>
      <c r="C23" s="26"/>
      <c r="D23" s="2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6" x14ac:dyDescent="0.2">
      <c r="A24" s="18"/>
      <c r="B24" s="25"/>
      <c r="C24" s="26"/>
      <c r="D24" s="2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6" x14ac:dyDescent="0.2">
      <c r="A25" s="18"/>
      <c r="B25" s="25"/>
      <c r="C25" s="26"/>
      <c r="D25" s="2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6" x14ac:dyDescent="0.2">
      <c r="A26" s="18"/>
      <c r="B26" s="25"/>
      <c r="C26" s="26"/>
      <c r="D26" s="2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6" x14ac:dyDescent="0.2">
      <c r="A27" s="18"/>
      <c r="B27" s="25"/>
      <c r="C27" s="26"/>
      <c r="D27" s="2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6" x14ac:dyDescent="0.2">
      <c r="A28" s="18"/>
      <c r="B28" s="25"/>
      <c r="C28" s="26"/>
      <c r="D28" s="2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6" x14ac:dyDescent="0.2">
      <c r="A29" s="18"/>
      <c r="B29" s="25"/>
      <c r="C29" s="26"/>
      <c r="D29" s="2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6" x14ac:dyDescent="0.2">
      <c r="A30" s="18"/>
      <c r="B30" s="25"/>
      <c r="C30" s="26"/>
      <c r="D30" s="2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6" x14ac:dyDescent="0.2">
      <c r="A31" s="18"/>
      <c r="B31" s="25"/>
      <c r="C31" s="26"/>
      <c r="D31" s="2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6" x14ac:dyDescent="0.2">
      <c r="A32" s="18"/>
      <c r="B32" s="25"/>
      <c r="C32" s="26"/>
      <c r="D32" s="2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6" x14ac:dyDescent="0.2">
      <c r="A33" s="18"/>
      <c r="B33" s="25"/>
      <c r="C33" s="26"/>
      <c r="D33" s="2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6" x14ac:dyDescent="0.2">
      <c r="A34" s="18"/>
      <c r="B34" s="25"/>
      <c r="C34" s="26"/>
      <c r="D34" s="2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6" x14ac:dyDescent="0.2">
      <c r="A35" s="18"/>
      <c r="B35" s="25"/>
      <c r="C35" s="26"/>
      <c r="D35" s="2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6" x14ac:dyDescent="0.2">
      <c r="A36" s="18"/>
      <c r="B36" s="25"/>
      <c r="C36" s="26"/>
      <c r="D36" s="2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6" x14ac:dyDescent="0.2">
      <c r="A37" s="18"/>
      <c r="B37" s="25"/>
      <c r="C37" s="26"/>
      <c r="D37" s="2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6" x14ac:dyDescent="0.2">
      <c r="A38" s="18"/>
      <c r="B38" s="25"/>
      <c r="C38" s="26"/>
      <c r="D38" s="2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6" x14ac:dyDescent="0.2">
      <c r="A39" s="18"/>
      <c r="B39" s="25"/>
      <c r="C39" s="26"/>
      <c r="D39" s="2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6" x14ac:dyDescent="0.2">
      <c r="A40" s="18"/>
      <c r="B40" s="25"/>
      <c r="C40" s="26"/>
      <c r="D40" s="2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6" x14ac:dyDescent="0.2">
      <c r="A41" s="18"/>
      <c r="B41" s="25"/>
      <c r="C41" s="26"/>
      <c r="D41" s="2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6" x14ac:dyDescent="0.2">
      <c r="A42" s="18"/>
      <c r="B42" s="25"/>
      <c r="C42" s="26"/>
      <c r="D42" s="2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6" x14ac:dyDescent="0.2">
      <c r="A43" s="18"/>
      <c r="B43" s="25"/>
      <c r="C43" s="26"/>
      <c r="D43" s="2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6" x14ac:dyDescent="0.2">
      <c r="A44" s="18"/>
      <c r="B44" s="25"/>
      <c r="C44" s="26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6" x14ac:dyDescent="0.2">
      <c r="A45" s="18"/>
      <c r="B45" s="25"/>
      <c r="C45" s="26"/>
      <c r="D45" s="2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6" x14ac:dyDescent="0.2">
      <c r="A46" s="18"/>
      <c r="B46" s="25"/>
      <c r="C46" s="26"/>
      <c r="D46" s="2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6" x14ac:dyDescent="0.2">
      <c r="A47" s="18"/>
      <c r="B47" s="25"/>
      <c r="C47" s="26"/>
      <c r="D47" s="2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6" x14ac:dyDescent="0.2">
      <c r="A48" s="18"/>
      <c r="B48" s="25"/>
      <c r="C48" s="26"/>
      <c r="D48" s="2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6" x14ac:dyDescent="0.2">
      <c r="A49" s="18"/>
      <c r="B49" s="25"/>
      <c r="C49" s="26"/>
      <c r="D49" s="2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6" x14ac:dyDescent="0.2">
      <c r="A50" s="18"/>
      <c r="B50" s="25"/>
      <c r="C50" s="26"/>
      <c r="D50" s="2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6" x14ac:dyDescent="0.2">
      <c r="A51" s="18"/>
      <c r="B51" s="25"/>
      <c r="C51" s="26"/>
      <c r="D51" s="2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6" x14ac:dyDescent="0.2">
      <c r="A52" s="18"/>
      <c r="B52" s="25"/>
      <c r="C52" s="26"/>
      <c r="D52" s="2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6" x14ac:dyDescent="0.2">
      <c r="A53" s="18"/>
      <c r="B53" s="25"/>
      <c r="C53" s="26"/>
      <c r="D53" s="2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6" x14ac:dyDescent="0.2">
      <c r="A54" s="18"/>
      <c r="B54" s="25"/>
      <c r="C54" s="26"/>
      <c r="D54" s="2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6" x14ac:dyDescent="0.2">
      <c r="A55" s="18"/>
      <c r="B55" s="25"/>
      <c r="C55" s="26"/>
      <c r="D55" s="2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6" x14ac:dyDescent="0.2">
      <c r="A56" s="18"/>
      <c r="B56" s="25"/>
      <c r="C56" s="26"/>
      <c r="D56" s="2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6" x14ac:dyDescent="0.2">
      <c r="A57" s="18"/>
      <c r="B57" s="25"/>
      <c r="C57" s="26"/>
      <c r="D57" s="2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6" x14ac:dyDescent="0.2">
      <c r="A58" s="18"/>
      <c r="B58" s="25"/>
      <c r="C58" s="26"/>
      <c r="D58" s="2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6" x14ac:dyDescent="0.2">
      <c r="A59" s="18"/>
      <c r="B59" s="25"/>
      <c r="C59" s="26"/>
      <c r="D59" s="2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6" x14ac:dyDescent="0.2">
      <c r="A60" s="18"/>
      <c r="B60" s="25"/>
      <c r="C60" s="26"/>
      <c r="D60" s="2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6" x14ac:dyDescent="0.2">
      <c r="A61" s="18"/>
      <c r="B61" s="25"/>
      <c r="C61" s="26"/>
      <c r="D61" s="2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6" x14ac:dyDescent="0.2">
      <c r="A62" s="18"/>
      <c r="B62" s="25"/>
      <c r="C62" s="26"/>
      <c r="D62" s="2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6" x14ac:dyDescent="0.2">
      <c r="A63" s="18"/>
      <c r="B63" s="25"/>
      <c r="C63" s="26"/>
      <c r="D63" s="2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6" x14ac:dyDescent="0.2">
      <c r="A64" s="18"/>
      <c r="B64" s="25"/>
      <c r="C64" s="26"/>
      <c r="D64" s="2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6" x14ac:dyDescent="0.2">
      <c r="A65" s="18"/>
      <c r="B65" s="25"/>
      <c r="C65" s="26"/>
      <c r="D65" s="2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6" x14ac:dyDescent="0.2">
      <c r="A66" s="18"/>
      <c r="B66" s="25"/>
      <c r="C66" s="26"/>
      <c r="D66" s="2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6" x14ac:dyDescent="0.2">
      <c r="A67" s="18"/>
      <c r="B67" s="25"/>
      <c r="C67" s="26"/>
      <c r="D67" s="2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6" x14ac:dyDescent="0.2">
      <c r="A68" s="18"/>
      <c r="B68" s="25"/>
      <c r="C68" s="26"/>
      <c r="D68" s="2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6" x14ac:dyDescent="0.2">
      <c r="A69" s="18"/>
      <c r="B69" s="25"/>
      <c r="C69" s="26"/>
      <c r="D69" s="2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6" x14ac:dyDescent="0.2">
      <c r="A70" s="18"/>
      <c r="B70" s="25"/>
      <c r="C70" s="26"/>
      <c r="D70" s="2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6" x14ac:dyDescent="0.2">
      <c r="A71" s="18"/>
      <c r="B71" s="25"/>
      <c r="C71" s="26"/>
      <c r="D71" s="2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" x14ac:dyDescent="0.2">
      <c r="A72" s="18"/>
      <c r="B72" s="25"/>
      <c r="C72" s="26"/>
      <c r="D72" s="2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6" x14ac:dyDescent="0.2">
      <c r="A73" s="18"/>
      <c r="B73" s="25"/>
      <c r="C73" s="26"/>
      <c r="D73" s="2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6" x14ac:dyDescent="0.2">
      <c r="A74" s="18"/>
      <c r="B74" s="25"/>
      <c r="C74" s="26"/>
      <c r="D74" s="2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6" x14ac:dyDescent="0.2">
      <c r="A75" s="18"/>
      <c r="B75" s="25"/>
      <c r="C75" s="26"/>
      <c r="D75" s="2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6" x14ac:dyDescent="0.2">
      <c r="A76" s="18"/>
      <c r="B76" s="25"/>
      <c r="C76" s="26"/>
      <c r="D76" s="2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6" x14ac:dyDescent="0.2">
      <c r="A77" s="18"/>
      <c r="B77" s="25"/>
      <c r="C77" s="26"/>
      <c r="D77" s="2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6" x14ac:dyDescent="0.2">
      <c r="A78" s="18"/>
      <c r="B78" s="25"/>
      <c r="C78" s="26"/>
      <c r="D78" s="2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6" x14ac:dyDescent="0.2">
      <c r="A79" s="18"/>
      <c r="B79" s="25"/>
      <c r="C79" s="26"/>
      <c r="D79" s="2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6" x14ac:dyDescent="0.2">
      <c r="A80" s="18"/>
      <c r="B80" s="25"/>
      <c r="C80" s="26"/>
      <c r="D80" s="2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6" x14ac:dyDescent="0.2">
      <c r="A81" s="18"/>
      <c r="B81" s="25"/>
      <c r="C81" s="26"/>
      <c r="D81" s="2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" x14ac:dyDescent="0.2">
      <c r="A82" s="18"/>
      <c r="B82" s="25"/>
      <c r="C82" s="26"/>
      <c r="D82" s="2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6" x14ac:dyDescent="0.2">
      <c r="A83" s="18"/>
      <c r="B83" s="25"/>
      <c r="C83" s="26"/>
      <c r="D83" s="2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6" x14ac:dyDescent="0.2">
      <c r="A84" s="18"/>
      <c r="B84" s="25"/>
      <c r="C84" s="26"/>
      <c r="D84" s="2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6" x14ac:dyDescent="0.2">
      <c r="A85" s="18"/>
      <c r="B85" s="25"/>
      <c r="C85" s="26"/>
      <c r="D85" s="2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6" x14ac:dyDescent="0.2">
      <c r="A86" s="18"/>
      <c r="B86" s="25"/>
      <c r="C86" s="26"/>
      <c r="D86" s="2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6" x14ac:dyDescent="0.2">
      <c r="A87" s="18"/>
      <c r="B87" s="25"/>
      <c r="C87" s="26"/>
      <c r="D87" s="2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6" x14ac:dyDescent="0.2">
      <c r="A88" s="18"/>
      <c r="B88" s="25"/>
      <c r="C88" s="26"/>
      <c r="D88" s="2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6" x14ac:dyDescent="0.2">
      <c r="A89" s="18"/>
      <c r="B89" s="25"/>
      <c r="C89" s="26"/>
      <c r="D89" s="2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6" x14ac:dyDescent="0.2">
      <c r="A90" s="18"/>
      <c r="B90" s="25"/>
      <c r="C90" s="26"/>
      <c r="D90" s="2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6" x14ac:dyDescent="0.2">
      <c r="A91" s="18"/>
      <c r="B91" s="25"/>
      <c r="C91" s="26"/>
      <c r="D91" s="2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6" x14ac:dyDescent="0.2">
      <c r="A92" s="18"/>
      <c r="B92" s="25"/>
      <c r="C92" s="26"/>
      <c r="D92" s="2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6" x14ac:dyDescent="0.2">
      <c r="A93" s="18"/>
      <c r="B93" s="25"/>
      <c r="C93" s="26"/>
      <c r="D93" s="2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6" x14ac:dyDescent="0.2">
      <c r="A94" s="18"/>
      <c r="B94" s="25"/>
      <c r="C94" s="26"/>
      <c r="D94" s="2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6" x14ac:dyDescent="0.2">
      <c r="A95" s="18"/>
      <c r="B95" s="25"/>
      <c r="C95" s="26"/>
      <c r="D95" s="2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6" x14ac:dyDescent="0.2">
      <c r="A96" s="18"/>
      <c r="B96" s="25"/>
      <c r="C96" s="26"/>
      <c r="D96" s="2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6" x14ac:dyDescent="0.2">
      <c r="A97" s="18"/>
      <c r="B97" s="25"/>
      <c r="C97" s="26"/>
      <c r="D97" s="2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6" x14ac:dyDescent="0.2">
      <c r="A98" s="18"/>
      <c r="B98" s="25"/>
      <c r="C98" s="26"/>
      <c r="D98" s="2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6" x14ac:dyDescent="0.2">
      <c r="A99" s="18"/>
      <c r="B99" s="25"/>
      <c r="C99" s="26"/>
      <c r="D99" s="2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6" x14ac:dyDescent="0.2">
      <c r="A100" s="18"/>
      <c r="B100" s="25"/>
      <c r="C100" s="26"/>
      <c r="D100" s="2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6" x14ac:dyDescent="0.2">
      <c r="A101" s="18"/>
      <c r="B101" s="25"/>
      <c r="C101" s="26"/>
      <c r="D101" s="2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6" x14ac:dyDescent="0.2">
      <c r="A102" s="18"/>
      <c r="B102" s="25"/>
      <c r="C102" s="26"/>
      <c r="D102" s="2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6" x14ac:dyDescent="0.2">
      <c r="A103" s="18"/>
      <c r="B103" s="25"/>
      <c r="C103" s="26"/>
      <c r="D103" s="2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6" x14ac:dyDescent="0.2">
      <c r="A104" s="18"/>
      <c r="B104" s="25"/>
      <c r="C104" s="26"/>
      <c r="D104" s="2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6" x14ac:dyDescent="0.2">
      <c r="A105" s="18"/>
      <c r="B105" s="25"/>
      <c r="C105" s="26"/>
      <c r="D105" s="2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6" x14ac:dyDescent="0.2">
      <c r="A106" s="18"/>
      <c r="B106" s="25"/>
      <c r="C106" s="26"/>
      <c r="D106" s="2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6" x14ac:dyDescent="0.2">
      <c r="A107" s="18"/>
      <c r="B107" s="25"/>
      <c r="C107" s="26"/>
      <c r="D107" s="2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6" x14ac:dyDescent="0.2">
      <c r="A108" s="18"/>
      <c r="B108" s="25"/>
      <c r="C108" s="26"/>
      <c r="D108" s="2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6" x14ac:dyDescent="0.2">
      <c r="A109" s="18"/>
      <c r="B109" s="25"/>
      <c r="C109" s="26"/>
      <c r="D109" s="2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6" x14ac:dyDescent="0.2">
      <c r="A110" s="18"/>
      <c r="B110" s="25"/>
      <c r="C110" s="26"/>
      <c r="D110" s="2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6" x14ac:dyDescent="0.2">
      <c r="A111" s="18"/>
      <c r="B111" s="25"/>
      <c r="C111" s="26"/>
      <c r="D111" s="2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6" x14ac:dyDescent="0.2">
      <c r="A112" s="18"/>
      <c r="B112" s="25"/>
      <c r="C112" s="26"/>
      <c r="D112" s="2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6" x14ac:dyDescent="0.2">
      <c r="A113" s="18"/>
      <c r="B113" s="25"/>
      <c r="C113" s="26"/>
      <c r="D113" s="2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6" x14ac:dyDescent="0.2">
      <c r="A114" s="18"/>
      <c r="B114" s="25"/>
      <c r="C114" s="26"/>
      <c r="D114" s="2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6" x14ac:dyDescent="0.2">
      <c r="A115" s="18"/>
      <c r="B115" s="25"/>
      <c r="C115" s="26"/>
      <c r="D115" s="2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6" x14ac:dyDescent="0.2">
      <c r="A116" s="18"/>
      <c r="B116" s="25"/>
      <c r="C116" s="26"/>
      <c r="D116" s="2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6" x14ac:dyDescent="0.2">
      <c r="A117" s="18"/>
      <c r="B117" s="25"/>
      <c r="C117" s="26"/>
      <c r="D117" s="2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6" x14ac:dyDescent="0.2">
      <c r="A118" s="18"/>
      <c r="B118" s="25"/>
      <c r="C118" s="26"/>
      <c r="D118" s="2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6" x14ac:dyDescent="0.2">
      <c r="A119" s="18"/>
      <c r="B119" s="25"/>
      <c r="C119" s="26"/>
      <c r="D119" s="2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6" x14ac:dyDescent="0.2">
      <c r="A120" s="18"/>
      <c r="B120" s="25"/>
      <c r="C120" s="26"/>
      <c r="D120" s="2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6" x14ac:dyDescent="0.2">
      <c r="A121" s="18"/>
      <c r="B121" s="25"/>
      <c r="C121" s="26"/>
      <c r="D121" s="2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6" x14ac:dyDescent="0.2">
      <c r="A122" s="18"/>
      <c r="B122" s="25"/>
      <c r="C122" s="26"/>
      <c r="D122" s="2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6" x14ac:dyDescent="0.2">
      <c r="A123" s="18"/>
      <c r="B123" s="25"/>
      <c r="C123" s="26"/>
      <c r="D123" s="2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6" x14ac:dyDescent="0.2">
      <c r="A124" s="18"/>
      <c r="B124" s="25"/>
      <c r="C124" s="26"/>
      <c r="D124" s="2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6" x14ac:dyDescent="0.2">
      <c r="A125" s="18"/>
      <c r="B125" s="25"/>
      <c r="C125" s="26"/>
      <c r="D125" s="2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6" x14ac:dyDescent="0.2">
      <c r="A126" s="18"/>
      <c r="B126" s="25"/>
      <c r="C126" s="26"/>
      <c r="D126" s="2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6" x14ac:dyDescent="0.2">
      <c r="A127" s="18"/>
      <c r="B127" s="25"/>
      <c r="C127" s="26"/>
      <c r="D127" s="2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6" x14ac:dyDescent="0.2">
      <c r="A128" s="18"/>
      <c r="B128" s="25"/>
      <c r="C128" s="26"/>
      <c r="D128" s="2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6" x14ac:dyDescent="0.2">
      <c r="A129" s="18"/>
      <c r="B129" s="25"/>
      <c r="C129" s="26"/>
      <c r="D129" s="2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6" x14ac:dyDescent="0.2">
      <c r="A130" s="18"/>
      <c r="B130" s="25"/>
      <c r="C130" s="26"/>
      <c r="D130" s="2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6" x14ac:dyDescent="0.2">
      <c r="A131" s="18"/>
      <c r="B131" s="25"/>
      <c r="C131" s="26"/>
      <c r="D131" s="2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6" x14ac:dyDescent="0.2">
      <c r="A132" s="18"/>
      <c r="B132" s="25"/>
      <c r="C132" s="26"/>
      <c r="D132" s="2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6" x14ac:dyDescent="0.2">
      <c r="A133" s="18"/>
      <c r="B133" s="25"/>
      <c r="C133" s="26"/>
      <c r="D133" s="2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6" x14ac:dyDescent="0.2">
      <c r="A134" s="18"/>
      <c r="B134" s="25"/>
      <c r="C134" s="26"/>
      <c r="D134" s="2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6" x14ac:dyDescent="0.2">
      <c r="A135" s="18"/>
      <c r="B135" s="25"/>
      <c r="C135" s="26"/>
      <c r="D135" s="2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6" x14ac:dyDescent="0.2">
      <c r="A136" s="18"/>
      <c r="B136" s="25"/>
      <c r="C136" s="26"/>
      <c r="D136" s="2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6" x14ac:dyDescent="0.2">
      <c r="A137" s="18"/>
      <c r="B137" s="25"/>
      <c r="C137" s="26"/>
      <c r="D137" s="2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6" x14ac:dyDescent="0.2">
      <c r="A138" s="18"/>
      <c r="B138" s="25"/>
      <c r="C138" s="26"/>
      <c r="D138" s="2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6" x14ac:dyDescent="0.2">
      <c r="A139" s="18"/>
      <c r="B139" s="25"/>
      <c r="C139" s="26"/>
      <c r="D139" s="2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6" x14ac:dyDescent="0.2">
      <c r="A140" s="18"/>
      <c r="B140" s="25"/>
      <c r="C140" s="26"/>
      <c r="D140" s="2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6" x14ac:dyDescent="0.2">
      <c r="A141" s="18"/>
      <c r="B141" s="25"/>
      <c r="C141" s="26"/>
      <c r="D141" s="2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6" x14ac:dyDescent="0.2">
      <c r="A142" s="18"/>
      <c r="B142" s="25"/>
      <c r="C142" s="26"/>
      <c r="D142" s="2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6" x14ac:dyDescent="0.2">
      <c r="A143" s="18"/>
      <c r="B143" s="25"/>
      <c r="C143" s="26"/>
      <c r="D143" s="2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6" x14ac:dyDescent="0.2">
      <c r="A144" s="18"/>
      <c r="B144" s="25"/>
      <c r="C144" s="26"/>
      <c r="D144" s="2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6" x14ac:dyDescent="0.2">
      <c r="A145" s="18"/>
      <c r="B145" s="25"/>
      <c r="C145" s="26"/>
      <c r="D145" s="2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6" x14ac:dyDescent="0.2">
      <c r="A146" s="18"/>
      <c r="B146" s="25"/>
      <c r="C146" s="26"/>
      <c r="D146" s="2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6" x14ac:dyDescent="0.2">
      <c r="A147" s="18"/>
      <c r="B147" s="25"/>
      <c r="C147" s="26"/>
      <c r="D147" s="2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6" x14ac:dyDescent="0.2">
      <c r="A148" s="18"/>
      <c r="B148" s="25"/>
      <c r="C148" s="26"/>
      <c r="D148" s="2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6" x14ac:dyDescent="0.2">
      <c r="A149" s="18"/>
      <c r="B149" s="25"/>
      <c r="C149" s="26"/>
      <c r="D149" s="2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6" x14ac:dyDescent="0.2">
      <c r="A150" s="18"/>
      <c r="B150" s="25"/>
      <c r="C150" s="26"/>
      <c r="D150" s="2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6" x14ac:dyDescent="0.2">
      <c r="A151" s="18"/>
      <c r="B151" s="25"/>
      <c r="C151" s="26"/>
      <c r="D151" s="2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6" x14ac:dyDescent="0.2">
      <c r="A152" s="18"/>
      <c r="B152" s="25"/>
      <c r="C152" s="26"/>
      <c r="D152" s="2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6" x14ac:dyDescent="0.2">
      <c r="A153" s="18"/>
      <c r="B153" s="25"/>
      <c r="C153" s="26"/>
      <c r="D153" s="2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6" x14ac:dyDescent="0.2">
      <c r="A154" s="18"/>
      <c r="B154" s="25"/>
      <c r="C154" s="26"/>
      <c r="D154" s="2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6" x14ac:dyDescent="0.2">
      <c r="A155" s="18"/>
      <c r="B155" s="25"/>
      <c r="C155" s="26"/>
      <c r="D155" s="2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6" x14ac:dyDescent="0.2">
      <c r="A156" s="18"/>
      <c r="B156" s="25"/>
      <c r="C156" s="26"/>
      <c r="D156" s="2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6" x14ac:dyDescent="0.2">
      <c r="A157" s="18"/>
      <c r="B157" s="25"/>
      <c r="C157" s="26"/>
      <c r="D157" s="2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6" x14ac:dyDescent="0.2">
      <c r="A158" s="18"/>
      <c r="B158" s="25"/>
      <c r="C158" s="26"/>
      <c r="D158" s="2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6" x14ac:dyDescent="0.2">
      <c r="A159" s="18"/>
      <c r="B159" s="25"/>
      <c r="C159" s="26"/>
      <c r="D159" s="2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6" x14ac:dyDescent="0.2">
      <c r="A160" s="18"/>
      <c r="B160" s="25"/>
      <c r="C160" s="26"/>
      <c r="D160" s="2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6" x14ac:dyDescent="0.2">
      <c r="A161" s="18"/>
      <c r="B161" s="25"/>
      <c r="C161" s="26"/>
      <c r="D161" s="2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6" x14ac:dyDescent="0.2">
      <c r="A162" s="18"/>
      <c r="B162" s="25"/>
      <c r="C162" s="26"/>
      <c r="D162" s="2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6" x14ac:dyDescent="0.2">
      <c r="A163" s="18"/>
      <c r="B163" s="25"/>
      <c r="C163" s="26"/>
      <c r="D163" s="2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6" x14ac:dyDescent="0.2">
      <c r="A164" s="18"/>
      <c r="B164" s="25"/>
      <c r="C164" s="26"/>
      <c r="D164" s="2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6" x14ac:dyDescent="0.2">
      <c r="A165" s="18"/>
      <c r="B165" s="25"/>
      <c r="C165" s="26"/>
      <c r="D165" s="2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6" x14ac:dyDescent="0.2">
      <c r="A166" s="18"/>
      <c r="B166" s="25"/>
      <c r="C166" s="26"/>
      <c r="D166" s="2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6" x14ac:dyDescent="0.2">
      <c r="A167" s="18"/>
      <c r="B167" s="25"/>
      <c r="C167" s="26"/>
      <c r="D167" s="2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6" x14ac:dyDescent="0.2">
      <c r="A168" s="18"/>
      <c r="B168" s="25"/>
      <c r="C168" s="26"/>
      <c r="D168" s="2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6" x14ac:dyDescent="0.2">
      <c r="A169" s="18"/>
      <c r="B169" s="25"/>
      <c r="C169" s="26"/>
      <c r="D169" s="2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6" x14ac:dyDescent="0.2">
      <c r="A170" s="18"/>
      <c r="B170" s="25"/>
      <c r="C170" s="26"/>
      <c r="D170" s="2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6" x14ac:dyDescent="0.2">
      <c r="A171" s="18"/>
      <c r="B171" s="25"/>
      <c r="C171" s="26"/>
      <c r="D171" s="2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6" x14ac:dyDescent="0.2">
      <c r="A172" s="18"/>
      <c r="B172" s="25"/>
      <c r="C172" s="26"/>
      <c r="D172" s="2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6" x14ac:dyDescent="0.2">
      <c r="A173" s="18"/>
      <c r="B173" s="25"/>
      <c r="C173" s="26"/>
      <c r="D173" s="2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6" x14ac:dyDescent="0.2">
      <c r="A174" s="18"/>
      <c r="B174" s="25"/>
      <c r="C174" s="26"/>
      <c r="D174" s="2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6" x14ac:dyDescent="0.2">
      <c r="A175" s="18"/>
      <c r="B175" s="25"/>
      <c r="C175" s="26"/>
      <c r="D175" s="2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6" x14ac:dyDescent="0.2">
      <c r="A176" s="18"/>
      <c r="B176" s="25"/>
      <c r="C176" s="26"/>
      <c r="D176" s="2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6" x14ac:dyDescent="0.2">
      <c r="A177" s="18"/>
      <c r="B177" s="25"/>
      <c r="C177" s="26"/>
      <c r="D177" s="2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6" x14ac:dyDescent="0.2">
      <c r="A178" s="18"/>
      <c r="B178" s="25"/>
      <c r="C178" s="26"/>
      <c r="D178" s="2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6" x14ac:dyDescent="0.2">
      <c r="A179" s="18"/>
      <c r="B179" s="25"/>
      <c r="C179" s="26"/>
      <c r="D179" s="2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6" x14ac:dyDescent="0.2">
      <c r="A180" s="18"/>
      <c r="B180" s="25"/>
      <c r="C180" s="26"/>
      <c r="D180" s="2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6" x14ac:dyDescent="0.2">
      <c r="A181" s="18"/>
      <c r="B181" s="25"/>
      <c r="C181" s="26"/>
      <c r="D181" s="2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6" x14ac:dyDescent="0.2">
      <c r="A182" s="18"/>
      <c r="B182" s="25"/>
      <c r="C182" s="26"/>
      <c r="D182" s="2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6" x14ac:dyDescent="0.2">
      <c r="A183" s="18"/>
      <c r="B183" s="25"/>
      <c r="C183" s="26"/>
      <c r="D183" s="2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6" x14ac:dyDescent="0.2">
      <c r="A184" s="18"/>
      <c r="B184" s="25"/>
      <c r="C184" s="26"/>
      <c r="D184" s="2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6" x14ac:dyDescent="0.2">
      <c r="A185" s="18"/>
      <c r="B185" s="25"/>
      <c r="C185" s="26"/>
      <c r="D185" s="2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6" x14ac:dyDescent="0.2">
      <c r="A186" s="18"/>
      <c r="B186" s="25"/>
      <c r="C186" s="26"/>
      <c r="D186" s="2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6" x14ac:dyDescent="0.2">
      <c r="A187" s="18"/>
      <c r="B187" s="25"/>
      <c r="C187" s="26"/>
      <c r="D187" s="2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6" x14ac:dyDescent="0.2">
      <c r="A188" s="18"/>
      <c r="B188" s="25"/>
      <c r="C188" s="26"/>
      <c r="D188" s="2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6" x14ac:dyDescent="0.2">
      <c r="A189" s="18"/>
      <c r="B189" s="25"/>
      <c r="C189" s="26"/>
      <c r="D189" s="2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6" x14ac:dyDescent="0.2">
      <c r="A190" s="18"/>
      <c r="B190" s="25"/>
      <c r="C190" s="26"/>
      <c r="D190" s="2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6" x14ac:dyDescent="0.2">
      <c r="A191" s="18"/>
      <c r="B191" s="25"/>
      <c r="C191" s="26"/>
      <c r="D191" s="2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6" x14ac:dyDescent="0.2">
      <c r="A192" s="18"/>
      <c r="B192" s="25"/>
      <c r="C192" s="26"/>
      <c r="D192" s="2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6" x14ac:dyDescent="0.2">
      <c r="A193" s="18"/>
      <c r="B193" s="25"/>
      <c r="C193" s="26"/>
      <c r="D193" s="2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6" x14ac:dyDescent="0.2">
      <c r="A194" s="18"/>
      <c r="B194" s="25"/>
      <c r="C194" s="26"/>
      <c r="D194" s="2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6" x14ac:dyDescent="0.2">
      <c r="A195" s="18"/>
      <c r="B195" s="25"/>
      <c r="C195" s="26"/>
      <c r="D195" s="2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6" x14ac:dyDescent="0.2">
      <c r="A196" s="18"/>
      <c r="B196" s="25"/>
      <c r="C196" s="26"/>
      <c r="D196" s="2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6" x14ac:dyDescent="0.2">
      <c r="A197" s="18"/>
      <c r="B197" s="25"/>
      <c r="C197" s="26"/>
      <c r="D197" s="2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6" x14ac:dyDescent="0.2">
      <c r="A198" s="18"/>
      <c r="B198" s="25"/>
      <c r="C198" s="26"/>
      <c r="D198" s="2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6" x14ac:dyDescent="0.2">
      <c r="A199" s="18"/>
      <c r="B199" s="25"/>
      <c r="C199" s="26"/>
      <c r="D199" s="2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6" x14ac:dyDescent="0.2">
      <c r="A200" s="18"/>
      <c r="B200" s="25"/>
      <c r="C200" s="26"/>
      <c r="D200" s="2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6" x14ac:dyDescent="0.2">
      <c r="A201" s="18"/>
      <c r="B201" s="25"/>
      <c r="C201" s="26"/>
      <c r="D201" s="2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6" x14ac:dyDescent="0.2">
      <c r="A202" s="18"/>
      <c r="B202" s="25"/>
      <c r="C202" s="26"/>
      <c r="D202" s="2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6" x14ac:dyDescent="0.2">
      <c r="A203" s="18"/>
      <c r="B203" s="25"/>
      <c r="C203" s="26"/>
      <c r="D203" s="2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6" x14ac:dyDescent="0.2">
      <c r="A204" s="18"/>
      <c r="B204" s="25"/>
      <c r="C204" s="26"/>
      <c r="D204" s="2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6" x14ac:dyDescent="0.2">
      <c r="A205" s="18"/>
      <c r="B205" s="25"/>
      <c r="C205" s="26"/>
      <c r="D205" s="2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6" x14ac:dyDescent="0.2">
      <c r="A206" s="18"/>
      <c r="B206" s="25"/>
      <c r="C206" s="26"/>
      <c r="D206" s="2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6" x14ac:dyDescent="0.2">
      <c r="A207" s="18"/>
      <c r="B207" s="25"/>
      <c r="C207" s="26"/>
      <c r="D207" s="2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6" x14ac:dyDescent="0.2">
      <c r="A208" s="18"/>
      <c r="B208" s="25"/>
      <c r="C208" s="26"/>
      <c r="D208" s="2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6" x14ac:dyDescent="0.2">
      <c r="A209" s="18"/>
      <c r="B209" s="25"/>
      <c r="C209" s="26"/>
      <c r="D209" s="2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6" x14ac:dyDescent="0.2">
      <c r="A210" s="18"/>
      <c r="B210" s="25"/>
      <c r="C210" s="26"/>
      <c r="D210" s="2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6" x14ac:dyDescent="0.2">
      <c r="A211" s="18"/>
      <c r="B211" s="25"/>
      <c r="C211" s="26"/>
      <c r="D211" s="2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6" x14ac:dyDescent="0.2">
      <c r="A212" s="18"/>
      <c r="B212" s="25"/>
      <c r="C212" s="26"/>
      <c r="D212" s="2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6" x14ac:dyDescent="0.2">
      <c r="A213" s="18"/>
      <c r="B213" s="25"/>
      <c r="C213" s="26"/>
      <c r="D213" s="2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6" x14ac:dyDescent="0.2">
      <c r="A214" s="18"/>
      <c r="B214" s="25"/>
      <c r="C214" s="26"/>
      <c r="D214" s="2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6" x14ac:dyDescent="0.2">
      <c r="A215" s="18"/>
      <c r="B215" s="25"/>
      <c r="C215" s="26"/>
      <c r="D215" s="2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6" x14ac:dyDescent="0.2">
      <c r="A216" s="18"/>
      <c r="B216" s="25"/>
      <c r="C216" s="26"/>
      <c r="D216" s="2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6" x14ac:dyDescent="0.2">
      <c r="A217" s="18"/>
      <c r="B217" s="25"/>
      <c r="C217" s="26"/>
      <c r="D217" s="2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6" x14ac:dyDescent="0.2">
      <c r="A218" s="18"/>
      <c r="B218" s="25"/>
      <c r="C218" s="26"/>
      <c r="D218" s="2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6" x14ac:dyDescent="0.2">
      <c r="A219" s="18"/>
      <c r="B219" s="25"/>
      <c r="C219" s="26"/>
      <c r="D219" s="2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6" x14ac:dyDescent="0.2">
      <c r="A220" s="18"/>
      <c r="B220" s="25"/>
      <c r="C220" s="26"/>
      <c r="D220" s="2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6" x14ac:dyDescent="0.2">
      <c r="A221" s="18"/>
      <c r="B221" s="25"/>
      <c r="C221" s="26"/>
      <c r="D221" s="2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6" x14ac:dyDescent="0.2">
      <c r="A222" s="18"/>
      <c r="B222" s="25"/>
      <c r="C222" s="26"/>
      <c r="D222" s="2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6" x14ac:dyDescent="0.2">
      <c r="A223" s="18"/>
      <c r="B223" s="25"/>
      <c r="C223" s="26"/>
      <c r="D223" s="2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6" x14ac:dyDescent="0.2">
      <c r="A224" s="18"/>
      <c r="B224" s="25"/>
      <c r="C224" s="26"/>
      <c r="D224" s="2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6" x14ac:dyDescent="0.2">
      <c r="A225" s="18"/>
      <c r="B225" s="25"/>
      <c r="C225" s="26"/>
      <c r="D225" s="2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6" x14ac:dyDescent="0.2">
      <c r="A226" s="18"/>
      <c r="B226" s="25"/>
      <c r="C226" s="26"/>
      <c r="D226" s="2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6" x14ac:dyDescent="0.2">
      <c r="A227" s="18"/>
      <c r="B227" s="25"/>
      <c r="C227" s="26"/>
      <c r="D227" s="2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6" x14ac:dyDescent="0.2">
      <c r="A228" s="18"/>
      <c r="B228" s="25"/>
      <c r="C228" s="26"/>
      <c r="D228" s="2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6" x14ac:dyDescent="0.2">
      <c r="A229" s="18"/>
      <c r="B229" s="25"/>
      <c r="C229" s="26"/>
      <c r="D229" s="2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6" x14ac:dyDescent="0.2">
      <c r="A230" s="18"/>
      <c r="B230" s="25"/>
      <c r="C230" s="26"/>
      <c r="D230" s="2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6" x14ac:dyDescent="0.2">
      <c r="A231" s="18"/>
      <c r="B231" s="25"/>
      <c r="C231" s="26"/>
      <c r="D231" s="2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6" x14ac:dyDescent="0.2">
      <c r="A232" s="18"/>
      <c r="B232" s="25"/>
      <c r="C232" s="26"/>
      <c r="D232" s="2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6" x14ac:dyDescent="0.2">
      <c r="A233" s="18"/>
      <c r="B233" s="25"/>
      <c r="C233" s="26"/>
      <c r="D233" s="2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6" x14ac:dyDescent="0.2">
      <c r="A234" s="18"/>
      <c r="B234" s="25"/>
      <c r="C234" s="26"/>
      <c r="D234" s="2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6" x14ac:dyDescent="0.2">
      <c r="A235" s="18"/>
      <c r="B235" s="25"/>
      <c r="C235" s="26"/>
      <c r="D235" s="2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6" x14ac:dyDescent="0.2">
      <c r="A236" s="18"/>
      <c r="B236" s="25"/>
      <c r="C236" s="26"/>
      <c r="D236" s="2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6" x14ac:dyDescent="0.2">
      <c r="A237" s="18"/>
      <c r="B237" s="25"/>
      <c r="C237" s="26"/>
      <c r="D237" s="2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6" x14ac:dyDescent="0.2">
      <c r="A238" s="18"/>
      <c r="B238" s="25"/>
      <c r="C238" s="26"/>
      <c r="D238" s="2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6" x14ac:dyDescent="0.2">
      <c r="A239" s="18"/>
      <c r="B239" s="25"/>
      <c r="C239" s="26"/>
      <c r="D239" s="2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6" x14ac:dyDescent="0.2">
      <c r="A240" s="18"/>
      <c r="B240" s="25"/>
      <c r="C240" s="26"/>
      <c r="D240" s="2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6" x14ac:dyDescent="0.2">
      <c r="A241" s="18"/>
      <c r="B241" s="25"/>
      <c r="C241" s="26"/>
      <c r="D241" s="2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6" x14ac:dyDescent="0.2">
      <c r="A242" s="18"/>
      <c r="B242" s="25"/>
      <c r="C242" s="26"/>
      <c r="D242" s="2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6" x14ac:dyDescent="0.2">
      <c r="A243" s="18"/>
      <c r="B243" s="25"/>
      <c r="C243" s="26"/>
      <c r="D243" s="2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6" x14ac:dyDescent="0.2">
      <c r="A244" s="18"/>
      <c r="B244" s="25"/>
      <c r="C244" s="26"/>
      <c r="D244" s="2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6" x14ac:dyDescent="0.2">
      <c r="A245" s="18"/>
      <c r="B245" s="25"/>
      <c r="C245" s="26"/>
      <c r="D245" s="2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6" x14ac:dyDescent="0.2">
      <c r="A246" s="18"/>
      <c r="B246" s="25"/>
      <c r="C246" s="26"/>
      <c r="D246" s="2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6" x14ac:dyDescent="0.2">
      <c r="A247" s="18"/>
      <c r="B247" s="25"/>
      <c r="C247" s="26"/>
      <c r="D247" s="2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6" x14ac:dyDescent="0.2">
      <c r="A248" s="18"/>
      <c r="B248" s="25"/>
      <c r="C248" s="26"/>
      <c r="D248" s="2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6" x14ac:dyDescent="0.2">
      <c r="A249" s="18"/>
      <c r="B249" s="25"/>
      <c r="C249" s="26"/>
      <c r="D249" s="2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6" x14ac:dyDescent="0.2">
      <c r="A250" s="18"/>
      <c r="B250" s="25"/>
      <c r="C250" s="26"/>
      <c r="D250" s="2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6" x14ac:dyDescent="0.2">
      <c r="A251" s="18"/>
      <c r="B251" s="25"/>
      <c r="C251" s="26"/>
      <c r="D251" s="2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6" x14ac:dyDescent="0.2">
      <c r="A252" s="18"/>
      <c r="B252" s="25"/>
      <c r="C252" s="26"/>
      <c r="D252" s="2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6" x14ac:dyDescent="0.2">
      <c r="A253" s="18"/>
      <c r="B253" s="25"/>
      <c r="C253" s="26"/>
      <c r="D253" s="2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6" x14ac:dyDescent="0.2">
      <c r="A254" s="18"/>
      <c r="B254" s="25"/>
      <c r="C254" s="26"/>
      <c r="D254" s="2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6" x14ac:dyDescent="0.2">
      <c r="A255" s="18"/>
      <c r="B255" s="25"/>
      <c r="C255" s="26"/>
      <c r="D255" s="2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6" x14ac:dyDescent="0.2">
      <c r="A256" s="18"/>
      <c r="B256" s="25"/>
      <c r="C256" s="26"/>
      <c r="D256" s="2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6" x14ac:dyDescent="0.2">
      <c r="A257" s="18"/>
      <c r="B257" s="25"/>
      <c r="C257" s="26"/>
      <c r="D257" s="2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6" x14ac:dyDescent="0.2">
      <c r="A258" s="18"/>
      <c r="B258" s="25"/>
      <c r="C258" s="26"/>
      <c r="D258" s="2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6" x14ac:dyDescent="0.2">
      <c r="A259" s="18"/>
      <c r="B259" s="25"/>
      <c r="C259" s="26"/>
      <c r="D259" s="2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6" x14ac:dyDescent="0.2">
      <c r="A260" s="18"/>
      <c r="B260" s="25"/>
      <c r="C260" s="26"/>
      <c r="D260" s="2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6" x14ac:dyDescent="0.2">
      <c r="A261" s="18"/>
      <c r="B261" s="25"/>
      <c r="C261" s="26"/>
      <c r="D261" s="2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6" x14ac:dyDescent="0.2">
      <c r="A262" s="18"/>
      <c r="B262" s="25"/>
      <c r="C262" s="26"/>
      <c r="D262" s="2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6" x14ac:dyDescent="0.2">
      <c r="A263" s="18"/>
      <c r="B263" s="25"/>
      <c r="C263" s="26"/>
      <c r="D263" s="2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6" x14ac:dyDescent="0.2">
      <c r="A264" s="18"/>
      <c r="B264" s="25"/>
      <c r="C264" s="26"/>
      <c r="D264" s="2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6" x14ac:dyDescent="0.2">
      <c r="A265" s="18"/>
      <c r="B265" s="25"/>
      <c r="C265" s="26"/>
      <c r="D265" s="2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6" x14ac:dyDescent="0.2">
      <c r="A266" s="18"/>
      <c r="B266" s="25"/>
      <c r="C266" s="26"/>
      <c r="D266" s="2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6" x14ac:dyDescent="0.2">
      <c r="A267" s="18"/>
      <c r="B267" s="25"/>
      <c r="C267" s="26"/>
      <c r="D267" s="2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6" x14ac:dyDescent="0.2">
      <c r="A268" s="18"/>
      <c r="B268" s="25"/>
      <c r="C268" s="26"/>
      <c r="D268" s="2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6" x14ac:dyDescent="0.2">
      <c r="A269" s="18"/>
      <c r="B269" s="25"/>
      <c r="C269" s="26"/>
      <c r="D269" s="2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6" x14ac:dyDescent="0.2">
      <c r="A270" s="18"/>
      <c r="B270" s="25"/>
      <c r="C270" s="26"/>
      <c r="D270" s="2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6" x14ac:dyDescent="0.2">
      <c r="A271" s="18"/>
      <c r="B271" s="25"/>
      <c r="C271" s="26"/>
      <c r="D271" s="2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6" x14ac:dyDescent="0.2">
      <c r="A272" s="18"/>
      <c r="B272" s="25"/>
      <c r="C272" s="26"/>
      <c r="D272" s="2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6" x14ac:dyDescent="0.2">
      <c r="A273" s="18"/>
      <c r="B273" s="25"/>
      <c r="C273" s="26"/>
      <c r="D273" s="2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6" x14ac:dyDescent="0.2">
      <c r="A274" s="18"/>
      <c r="B274" s="25"/>
      <c r="C274" s="26"/>
      <c r="D274" s="2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6" x14ac:dyDescent="0.2">
      <c r="A275" s="18"/>
      <c r="B275" s="25"/>
      <c r="C275" s="26"/>
      <c r="D275" s="2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6" x14ac:dyDescent="0.2">
      <c r="A276" s="18"/>
      <c r="B276" s="25"/>
      <c r="C276" s="26"/>
      <c r="D276" s="2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6" x14ac:dyDescent="0.2">
      <c r="A277" s="18"/>
      <c r="B277" s="25"/>
      <c r="C277" s="26"/>
      <c r="D277" s="2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6" x14ac:dyDescent="0.2">
      <c r="A278" s="18"/>
      <c r="B278" s="25"/>
      <c r="C278" s="26"/>
      <c r="D278" s="2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6" x14ac:dyDescent="0.2">
      <c r="A279" s="18"/>
      <c r="B279" s="25"/>
      <c r="C279" s="26"/>
      <c r="D279" s="2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6" x14ac:dyDescent="0.2">
      <c r="A280" s="18"/>
      <c r="B280" s="25"/>
      <c r="C280" s="26"/>
      <c r="D280" s="2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6" x14ac:dyDescent="0.2">
      <c r="A281" s="18"/>
      <c r="B281" s="25"/>
      <c r="C281" s="26"/>
      <c r="D281" s="2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6" x14ac:dyDescent="0.2">
      <c r="A282" s="18"/>
      <c r="B282" s="25"/>
      <c r="C282" s="26"/>
      <c r="D282" s="2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6" x14ac:dyDescent="0.2">
      <c r="A283" s="18"/>
      <c r="B283" s="25"/>
      <c r="C283" s="26"/>
      <c r="D283" s="2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6" x14ac:dyDescent="0.2">
      <c r="A284" s="18"/>
      <c r="B284" s="25"/>
      <c r="C284" s="26"/>
      <c r="D284" s="2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6" x14ac:dyDescent="0.2">
      <c r="A285" s="18"/>
      <c r="B285" s="25"/>
      <c r="C285" s="26"/>
      <c r="D285" s="2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6" x14ac:dyDescent="0.2">
      <c r="A286" s="18"/>
      <c r="B286" s="25"/>
      <c r="C286" s="26"/>
      <c r="D286" s="2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6" x14ac:dyDescent="0.2">
      <c r="A287" s="18"/>
      <c r="B287" s="25"/>
      <c r="C287" s="26"/>
      <c r="D287" s="2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6" x14ac:dyDescent="0.2">
      <c r="A288" s="18"/>
      <c r="B288" s="25"/>
      <c r="C288" s="26"/>
      <c r="D288" s="2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6" x14ac:dyDescent="0.2">
      <c r="A289" s="18"/>
      <c r="B289" s="25"/>
      <c r="C289" s="26"/>
      <c r="D289" s="2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6" x14ac:dyDescent="0.2">
      <c r="A290" s="18"/>
      <c r="B290" s="25"/>
      <c r="C290" s="26"/>
      <c r="D290" s="2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6" x14ac:dyDescent="0.2">
      <c r="A291" s="18"/>
      <c r="B291" s="25"/>
      <c r="C291" s="26"/>
      <c r="D291" s="2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6" x14ac:dyDescent="0.2">
      <c r="A292" s="18"/>
      <c r="B292" s="25"/>
      <c r="C292" s="26"/>
      <c r="D292" s="2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6" x14ac:dyDescent="0.2">
      <c r="A293" s="18"/>
      <c r="B293" s="25"/>
      <c r="C293" s="26"/>
      <c r="D293" s="2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6" x14ac:dyDescent="0.2">
      <c r="A294" s="18"/>
      <c r="B294" s="25"/>
      <c r="C294" s="26"/>
      <c r="D294" s="2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6" x14ac:dyDescent="0.2">
      <c r="A295" s="18"/>
      <c r="B295" s="25"/>
      <c r="C295" s="26"/>
      <c r="D295" s="2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6" x14ac:dyDescent="0.2">
      <c r="A296" s="18"/>
      <c r="B296" s="25"/>
      <c r="C296" s="26"/>
      <c r="D296" s="2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6" x14ac:dyDescent="0.2">
      <c r="A297" s="18"/>
      <c r="B297" s="25"/>
      <c r="C297" s="26"/>
      <c r="D297" s="2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6" x14ac:dyDescent="0.2">
      <c r="A298" s="18"/>
      <c r="B298" s="25"/>
      <c r="C298" s="26"/>
      <c r="D298" s="2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6" x14ac:dyDescent="0.2">
      <c r="A299" s="18"/>
      <c r="B299" s="25"/>
      <c r="C299" s="26"/>
      <c r="D299" s="2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6" x14ac:dyDescent="0.2">
      <c r="A300" s="18"/>
      <c r="B300" s="25"/>
      <c r="C300" s="26"/>
      <c r="D300" s="2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6" x14ac:dyDescent="0.2">
      <c r="A301" s="18"/>
      <c r="B301" s="25"/>
      <c r="C301" s="26"/>
      <c r="D301" s="2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6" x14ac:dyDescent="0.2">
      <c r="A302" s="18"/>
      <c r="B302" s="25"/>
      <c r="C302" s="26"/>
      <c r="D302" s="2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6" x14ac:dyDescent="0.2">
      <c r="A303" s="18"/>
      <c r="B303" s="25"/>
      <c r="C303" s="26"/>
      <c r="D303" s="2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6" x14ac:dyDescent="0.2">
      <c r="A304" s="18"/>
      <c r="B304" s="25"/>
      <c r="C304" s="26"/>
      <c r="D304" s="2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6" x14ac:dyDescent="0.2">
      <c r="A305" s="18"/>
      <c r="B305" s="25"/>
      <c r="C305" s="26"/>
      <c r="D305" s="2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6" x14ac:dyDescent="0.2">
      <c r="A306" s="18"/>
      <c r="B306" s="25"/>
      <c r="C306" s="26"/>
      <c r="D306" s="2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6" x14ac:dyDescent="0.2">
      <c r="A307" s="18"/>
      <c r="B307" s="25"/>
      <c r="C307" s="26"/>
      <c r="D307" s="2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6" x14ac:dyDescent="0.2">
      <c r="A308" s="18"/>
      <c r="B308" s="25"/>
      <c r="C308" s="26"/>
      <c r="D308" s="2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6" x14ac:dyDescent="0.2">
      <c r="A309" s="18"/>
      <c r="B309" s="25"/>
      <c r="C309" s="26"/>
      <c r="D309" s="2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6" x14ac:dyDescent="0.2">
      <c r="A310" s="18"/>
      <c r="B310" s="25"/>
      <c r="C310" s="26"/>
      <c r="D310" s="2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6" x14ac:dyDescent="0.2">
      <c r="A311" s="18"/>
      <c r="B311" s="25"/>
      <c r="C311" s="26"/>
      <c r="D311" s="2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6" x14ac:dyDescent="0.2">
      <c r="A312" s="18"/>
      <c r="B312" s="25"/>
      <c r="C312" s="26"/>
      <c r="D312" s="2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6" x14ac:dyDescent="0.2">
      <c r="A313" s="18"/>
      <c r="B313" s="25"/>
      <c r="C313" s="26"/>
      <c r="D313" s="2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6" x14ac:dyDescent="0.2">
      <c r="A314" s="18"/>
      <c r="B314" s="25"/>
      <c r="C314" s="26"/>
      <c r="D314" s="2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6" x14ac:dyDescent="0.2">
      <c r="A315" s="18"/>
      <c r="B315" s="25"/>
      <c r="C315" s="26"/>
      <c r="D315" s="2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6" x14ac:dyDescent="0.2">
      <c r="A316" s="18"/>
      <c r="B316" s="25"/>
      <c r="C316" s="26"/>
      <c r="D316" s="2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6" x14ac:dyDescent="0.2">
      <c r="A317" s="18"/>
      <c r="B317" s="25"/>
      <c r="C317" s="26"/>
      <c r="D317" s="2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6" x14ac:dyDescent="0.2">
      <c r="A318" s="18"/>
      <c r="B318" s="25"/>
      <c r="C318" s="26"/>
      <c r="D318" s="2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6" x14ac:dyDescent="0.2">
      <c r="A319" s="18"/>
      <c r="B319" s="25"/>
      <c r="C319" s="26"/>
      <c r="D319" s="2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6" x14ac:dyDescent="0.2">
      <c r="A320" s="18"/>
      <c r="B320" s="25"/>
      <c r="C320" s="26"/>
      <c r="D320" s="2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6" x14ac:dyDescent="0.2">
      <c r="A321" s="18"/>
      <c r="B321" s="25"/>
      <c r="C321" s="26"/>
      <c r="D321" s="2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6" x14ac:dyDescent="0.2">
      <c r="A322" s="18"/>
      <c r="B322" s="25"/>
      <c r="C322" s="26"/>
      <c r="D322" s="2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6" x14ac:dyDescent="0.2">
      <c r="A323" s="18"/>
      <c r="B323" s="25"/>
      <c r="C323" s="26"/>
      <c r="D323" s="2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6" x14ac:dyDescent="0.2">
      <c r="A324" s="18"/>
      <c r="B324" s="25"/>
      <c r="C324" s="26"/>
      <c r="D324" s="2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6" x14ac:dyDescent="0.2">
      <c r="A325" s="18"/>
      <c r="B325" s="25"/>
      <c r="C325" s="26"/>
      <c r="D325" s="2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6" x14ac:dyDescent="0.2">
      <c r="A326" s="18"/>
      <c r="B326" s="25"/>
      <c r="C326" s="26"/>
      <c r="D326" s="2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6" x14ac:dyDescent="0.2">
      <c r="A327" s="18"/>
      <c r="B327" s="25"/>
      <c r="C327" s="26"/>
      <c r="D327" s="2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6" x14ac:dyDescent="0.2">
      <c r="A328" s="18"/>
      <c r="B328" s="25"/>
      <c r="C328" s="26"/>
      <c r="D328" s="2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6" x14ac:dyDescent="0.2">
      <c r="A329" s="18"/>
      <c r="B329" s="25"/>
      <c r="C329" s="26"/>
      <c r="D329" s="2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6" x14ac:dyDescent="0.2">
      <c r="A330" s="18"/>
      <c r="B330" s="25"/>
      <c r="C330" s="26"/>
      <c r="D330" s="2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6" x14ac:dyDescent="0.2">
      <c r="A331" s="18"/>
      <c r="B331" s="25"/>
      <c r="C331" s="26"/>
      <c r="D331" s="2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6" x14ac:dyDescent="0.2">
      <c r="A332" s="18"/>
      <c r="B332" s="25"/>
      <c r="C332" s="26"/>
      <c r="D332" s="2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6" x14ac:dyDescent="0.2">
      <c r="A333" s="18"/>
      <c r="B333" s="25"/>
      <c r="C333" s="26"/>
      <c r="D333" s="2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6" x14ac:dyDescent="0.2">
      <c r="A334" s="18"/>
      <c r="B334" s="25"/>
      <c r="C334" s="26"/>
      <c r="D334" s="2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6" x14ac:dyDescent="0.2">
      <c r="A335" s="18"/>
      <c r="B335" s="25"/>
      <c r="C335" s="26"/>
      <c r="D335" s="2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6" x14ac:dyDescent="0.2">
      <c r="A336" s="18"/>
      <c r="B336" s="25"/>
      <c r="C336" s="26"/>
      <c r="D336" s="2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6" x14ac:dyDescent="0.2">
      <c r="A337" s="18"/>
      <c r="B337" s="25"/>
      <c r="C337" s="26"/>
      <c r="D337" s="2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6" x14ac:dyDescent="0.2">
      <c r="A338" s="18"/>
      <c r="B338" s="25"/>
      <c r="C338" s="26"/>
      <c r="D338" s="2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6" x14ac:dyDescent="0.2">
      <c r="A339" s="18"/>
      <c r="B339" s="25"/>
      <c r="C339" s="26"/>
      <c r="D339" s="2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6" x14ac:dyDescent="0.2">
      <c r="A340" s="18"/>
      <c r="B340" s="25"/>
      <c r="C340" s="26"/>
      <c r="D340" s="2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6" x14ac:dyDescent="0.2">
      <c r="A341" s="18"/>
      <c r="B341" s="25"/>
      <c r="C341" s="26"/>
      <c r="D341" s="2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6" x14ac:dyDescent="0.2">
      <c r="A342" s="18"/>
      <c r="B342" s="25"/>
      <c r="C342" s="26"/>
      <c r="D342" s="2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6" x14ac:dyDescent="0.2">
      <c r="A343" s="18"/>
      <c r="B343" s="25"/>
      <c r="C343" s="26"/>
      <c r="D343" s="2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6" x14ac:dyDescent="0.2">
      <c r="A344" s="18"/>
      <c r="B344" s="25"/>
      <c r="C344" s="26"/>
      <c r="D344" s="2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6" x14ac:dyDescent="0.2">
      <c r="A345" s="18"/>
      <c r="B345" s="25"/>
      <c r="C345" s="26"/>
      <c r="D345" s="2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6" x14ac:dyDescent="0.2">
      <c r="A346" s="18"/>
      <c r="B346" s="25"/>
      <c r="C346" s="26"/>
      <c r="D346" s="2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6" x14ac:dyDescent="0.2">
      <c r="A347" s="18"/>
      <c r="B347" s="25"/>
      <c r="C347" s="26"/>
      <c r="D347" s="2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6" x14ac:dyDescent="0.2">
      <c r="A348" s="18"/>
      <c r="B348" s="25"/>
      <c r="C348" s="26"/>
      <c r="D348" s="2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6" x14ac:dyDescent="0.2">
      <c r="A349" s="18"/>
      <c r="B349" s="25"/>
      <c r="C349" s="26"/>
      <c r="D349" s="2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6" x14ac:dyDescent="0.2">
      <c r="A350" s="18"/>
      <c r="B350" s="25"/>
      <c r="C350" s="26"/>
      <c r="D350" s="2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6" x14ac:dyDescent="0.2">
      <c r="A351" s="18"/>
      <c r="B351" s="25"/>
      <c r="C351" s="26"/>
      <c r="D351" s="2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6" x14ac:dyDescent="0.2">
      <c r="A352" s="18"/>
      <c r="B352" s="25"/>
      <c r="C352" s="26"/>
      <c r="D352" s="2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6" x14ac:dyDescent="0.2">
      <c r="A353" s="18"/>
      <c r="B353" s="25"/>
      <c r="C353" s="26"/>
      <c r="D353" s="2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6" x14ac:dyDescent="0.2">
      <c r="A354" s="18"/>
      <c r="B354" s="25"/>
      <c r="C354" s="26"/>
      <c r="D354" s="2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6" x14ac:dyDescent="0.2">
      <c r="A355" s="18"/>
      <c r="B355" s="25"/>
      <c r="C355" s="26"/>
      <c r="D355" s="2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6" x14ac:dyDescent="0.2">
      <c r="A356" s="18"/>
      <c r="B356" s="25"/>
      <c r="C356" s="26"/>
      <c r="D356" s="2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6" x14ac:dyDescent="0.2">
      <c r="A357" s="18"/>
      <c r="B357" s="25"/>
      <c r="C357" s="26"/>
      <c r="D357" s="2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6" x14ac:dyDescent="0.2">
      <c r="A358" s="18"/>
      <c r="B358" s="25"/>
      <c r="C358" s="26"/>
      <c r="D358" s="2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6" x14ac:dyDescent="0.2">
      <c r="A359" s="18"/>
      <c r="B359" s="25"/>
      <c r="C359" s="26"/>
      <c r="D359" s="2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6" x14ac:dyDescent="0.2">
      <c r="A360" s="18"/>
      <c r="B360" s="25"/>
      <c r="C360" s="26"/>
      <c r="D360" s="2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6" x14ac:dyDescent="0.2">
      <c r="A361" s="18"/>
      <c r="B361" s="25"/>
      <c r="C361" s="26"/>
      <c r="D361" s="2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6" x14ac:dyDescent="0.2">
      <c r="A362" s="18"/>
      <c r="B362" s="25"/>
      <c r="C362" s="26"/>
      <c r="D362" s="2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6" x14ac:dyDescent="0.2">
      <c r="A363" s="18"/>
      <c r="B363" s="25"/>
      <c r="C363" s="26"/>
      <c r="D363" s="2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6" x14ac:dyDescent="0.2">
      <c r="A364" s="18"/>
      <c r="B364" s="25"/>
      <c r="C364" s="26"/>
      <c r="D364" s="2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6" x14ac:dyDescent="0.2">
      <c r="A365" s="18"/>
      <c r="B365" s="25"/>
      <c r="C365" s="26"/>
      <c r="D365" s="2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6" x14ac:dyDescent="0.2">
      <c r="A366" s="18"/>
      <c r="B366" s="25"/>
      <c r="C366" s="26"/>
      <c r="D366" s="2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6" x14ac:dyDescent="0.2">
      <c r="A367" s="18"/>
      <c r="B367" s="25"/>
      <c r="C367" s="26"/>
      <c r="D367" s="2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6" x14ac:dyDescent="0.2">
      <c r="A368" s="18"/>
      <c r="B368" s="25"/>
      <c r="C368" s="26"/>
      <c r="D368" s="2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6" x14ac:dyDescent="0.2">
      <c r="A369" s="18"/>
      <c r="B369" s="25"/>
      <c r="C369" s="26"/>
      <c r="D369" s="2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6" x14ac:dyDescent="0.2">
      <c r="A370" s="18"/>
      <c r="B370" s="25"/>
      <c r="C370" s="26"/>
      <c r="D370" s="2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6" x14ac:dyDescent="0.2">
      <c r="A371" s="18"/>
      <c r="B371" s="25"/>
      <c r="C371" s="26"/>
      <c r="D371" s="2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6" x14ac:dyDescent="0.2">
      <c r="A372" s="18"/>
      <c r="B372" s="25"/>
      <c r="C372" s="26"/>
      <c r="D372" s="2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6" x14ac:dyDescent="0.2">
      <c r="A373" s="18"/>
      <c r="B373" s="25"/>
      <c r="C373" s="26"/>
      <c r="D373" s="2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6" x14ac:dyDescent="0.2">
      <c r="A374" s="18"/>
      <c r="B374" s="25"/>
      <c r="C374" s="26"/>
      <c r="D374" s="2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6" x14ac:dyDescent="0.2">
      <c r="A375" s="18"/>
      <c r="B375" s="25"/>
      <c r="C375" s="26"/>
      <c r="D375" s="2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6" x14ac:dyDescent="0.2">
      <c r="A376" s="18"/>
      <c r="B376" s="25"/>
      <c r="C376" s="26"/>
      <c r="D376" s="2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6" x14ac:dyDescent="0.2">
      <c r="A377" s="18"/>
      <c r="B377" s="25"/>
      <c r="C377" s="26"/>
      <c r="D377" s="2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6" x14ac:dyDescent="0.2">
      <c r="A378" s="18"/>
      <c r="B378" s="25"/>
      <c r="C378" s="26"/>
      <c r="D378" s="2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6" x14ac:dyDescent="0.2">
      <c r="A379" s="18"/>
      <c r="B379" s="25"/>
      <c r="C379" s="26"/>
      <c r="D379" s="2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6" x14ac:dyDescent="0.2">
      <c r="A380" s="18"/>
      <c r="B380" s="25"/>
      <c r="C380" s="26"/>
      <c r="D380" s="2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6" x14ac:dyDescent="0.2">
      <c r="A381" s="18"/>
      <c r="B381" s="25"/>
      <c r="C381" s="26"/>
      <c r="D381" s="2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6" x14ac:dyDescent="0.2">
      <c r="A382" s="18"/>
      <c r="B382" s="25"/>
      <c r="C382" s="26"/>
      <c r="D382" s="2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6" x14ac:dyDescent="0.2">
      <c r="A383" s="18"/>
      <c r="B383" s="25"/>
      <c r="C383" s="26"/>
      <c r="D383" s="2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6" x14ac:dyDescent="0.2">
      <c r="A384" s="18"/>
      <c r="B384" s="25"/>
      <c r="C384" s="26"/>
      <c r="D384" s="2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6" x14ac:dyDescent="0.2">
      <c r="A385" s="18"/>
      <c r="B385" s="25"/>
      <c r="C385" s="26"/>
      <c r="D385" s="2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6" x14ac:dyDescent="0.2">
      <c r="A386" s="18"/>
      <c r="B386" s="25"/>
      <c r="C386" s="26"/>
      <c r="D386" s="2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6" x14ac:dyDescent="0.2">
      <c r="A387" s="18"/>
      <c r="B387" s="25"/>
      <c r="C387" s="26"/>
      <c r="D387" s="2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6" x14ac:dyDescent="0.2">
      <c r="A388" s="18"/>
      <c r="B388" s="25"/>
      <c r="C388" s="26"/>
      <c r="D388" s="2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6" x14ac:dyDescent="0.2">
      <c r="A389" s="18"/>
      <c r="B389" s="25"/>
      <c r="C389" s="26"/>
      <c r="D389" s="2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6" x14ac:dyDescent="0.2">
      <c r="A390" s="18"/>
      <c r="B390" s="25"/>
      <c r="C390" s="26"/>
      <c r="D390" s="2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6" x14ac:dyDescent="0.2">
      <c r="A391" s="18"/>
      <c r="B391" s="25"/>
      <c r="C391" s="26"/>
      <c r="D391" s="2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6" x14ac:dyDescent="0.2">
      <c r="A392" s="18"/>
      <c r="B392" s="25"/>
      <c r="C392" s="26"/>
      <c r="D392" s="2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6" x14ac:dyDescent="0.2">
      <c r="A393" s="18"/>
      <c r="B393" s="25"/>
      <c r="C393" s="26"/>
      <c r="D393" s="2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6" x14ac:dyDescent="0.2">
      <c r="A394" s="18"/>
      <c r="B394" s="25"/>
      <c r="C394" s="26"/>
      <c r="D394" s="2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6" x14ac:dyDescent="0.2">
      <c r="A395" s="18"/>
      <c r="B395" s="25"/>
      <c r="C395" s="26"/>
      <c r="D395" s="2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6" x14ac:dyDescent="0.2">
      <c r="A396" s="18"/>
      <c r="B396" s="25"/>
      <c r="C396" s="26"/>
      <c r="D396" s="2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6" x14ac:dyDescent="0.2">
      <c r="A397" s="18"/>
      <c r="B397" s="25"/>
      <c r="C397" s="26"/>
      <c r="D397" s="2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6" x14ac:dyDescent="0.2">
      <c r="A398" s="18"/>
      <c r="B398" s="25"/>
      <c r="C398" s="26"/>
      <c r="D398" s="2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6" x14ac:dyDescent="0.2">
      <c r="A399" s="18"/>
      <c r="B399" s="25"/>
      <c r="C399" s="26"/>
      <c r="D399" s="2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6" x14ac:dyDescent="0.2">
      <c r="A400" s="18"/>
      <c r="B400" s="25"/>
      <c r="C400" s="26"/>
      <c r="D400" s="2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6" x14ac:dyDescent="0.2">
      <c r="A401" s="18"/>
      <c r="B401" s="25"/>
      <c r="C401" s="26"/>
      <c r="D401" s="2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6" x14ac:dyDescent="0.2">
      <c r="A402" s="18"/>
      <c r="B402" s="25"/>
      <c r="C402" s="26"/>
      <c r="D402" s="2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6" x14ac:dyDescent="0.2">
      <c r="A403" s="18"/>
      <c r="B403" s="25"/>
      <c r="C403" s="26"/>
      <c r="D403" s="2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6" x14ac:dyDescent="0.2">
      <c r="A404" s="18"/>
      <c r="B404" s="25"/>
      <c r="C404" s="26"/>
      <c r="D404" s="2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6" x14ac:dyDescent="0.2">
      <c r="A405" s="18"/>
      <c r="B405" s="25"/>
      <c r="C405" s="26"/>
      <c r="D405" s="2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6" x14ac:dyDescent="0.2">
      <c r="A406" s="18"/>
      <c r="B406" s="25"/>
      <c r="C406" s="26"/>
      <c r="D406" s="2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6" x14ac:dyDescent="0.2">
      <c r="A407" s="18"/>
      <c r="B407" s="25"/>
      <c r="C407" s="26"/>
      <c r="D407" s="2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6" x14ac:dyDescent="0.2">
      <c r="A408" s="18"/>
      <c r="B408" s="25"/>
      <c r="C408" s="26"/>
      <c r="D408" s="2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6" x14ac:dyDescent="0.2">
      <c r="A409" s="18"/>
      <c r="B409" s="25"/>
      <c r="C409" s="26"/>
      <c r="D409" s="2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6" x14ac:dyDescent="0.2">
      <c r="A410" s="18"/>
      <c r="B410" s="25"/>
      <c r="C410" s="26"/>
      <c r="D410" s="2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6" x14ac:dyDescent="0.2">
      <c r="A411" s="18"/>
      <c r="B411" s="25"/>
      <c r="C411" s="26"/>
      <c r="D411" s="2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6" x14ac:dyDescent="0.2">
      <c r="A412" s="18"/>
      <c r="B412" s="25"/>
      <c r="C412" s="26"/>
      <c r="D412" s="2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6" x14ac:dyDescent="0.2">
      <c r="A413" s="18"/>
      <c r="B413" s="25"/>
      <c r="C413" s="26"/>
      <c r="D413" s="2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6" x14ac:dyDescent="0.2">
      <c r="A414" s="18"/>
      <c r="B414" s="25"/>
      <c r="C414" s="26"/>
      <c r="D414" s="2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6" x14ac:dyDescent="0.2">
      <c r="A415" s="18"/>
      <c r="B415" s="25"/>
      <c r="C415" s="26"/>
      <c r="D415" s="2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6" x14ac:dyDescent="0.2">
      <c r="A416" s="18"/>
      <c r="B416" s="25"/>
      <c r="C416" s="26"/>
      <c r="D416" s="2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6" x14ac:dyDescent="0.2">
      <c r="A417" s="18"/>
      <c r="B417" s="25"/>
      <c r="C417" s="26"/>
      <c r="D417" s="2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6" x14ac:dyDescent="0.2">
      <c r="A418" s="18"/>
      <c r="B418" s="25"/>
      <c r="C418" s="26"/>
      <c r="D418" s="2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6" x14ac:dyDescent="0.2">
      <c r="A419" s="18"/>
      <c r="B419" s="25"/>
      <c r="C419" s="26"/>
      <c r="D419" s="2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6" x14ac:dyDescent="0.2">
      <c r="A420" s="18"/>
      <c r="B420" s="25"/>
      <c r="C420" s="26"/>
      <c r="D420" s="2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6" x14ac:dyDescent="0.2">
      <c r="A421" s="18"/>
      <c r="B421" s="25"/>
      <c r="C421" s="26"/>
      <c r="D421" s="2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6" x14ac:dyDescent="0.2">
      <c r="A422" s="18"/>
      <c r="B422" s="25"/>
      <c r="C422" s="26"/>
      <c r="D422" s="2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6" x14ac:dyDescent="0.2">
      <c r="A423" s="18"/>
      <c r="B423" s="25"/>
      <c r="C423" s="26"/>
      <c r="D423" s="2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6" x14ac:dyDescent="0.2">
      <c r="A424" s="18"/>
      <c r="B424" s="25"/>
      <c r="C424" s="26"/>
      <c r="D424" s="2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6" x14ac:dyDescent="0.2">
      <c r="A425" s="18"/>
      <c r="B425" s="25"/>
      <c r="C425" s="26"/>
      <c r="D425" s="2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6" x14ac:dyDescent="0.2">
      <c r="A426" s="18"/>
      <c r="B426" s="25"/>
      <c r="C426" s="26"/>
      <c r="D426" s="2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6" x14ac:dyDescent="0.2">
      <c r="A427" s="18"/>
      <c r="B427" s="25"/>
      <c r="C427" s="26"/>
      <c r="D427" s="2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6" x14ac:dyDescent="0.2">
      <c r="A428" s="18"/>
      <c r="B428" s="25"/>
      <c r="C428" s="26"/>
      <c r="D428" s="2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6" x14ac:dyDescent="0.2">
      <c r="A429" s="18"/>
      <c r="B429" s="25"/>
      <c r="C429" s="26"/>
      <c r="D429" s="2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6" x14ac:dyDescent="0.2">
      <c r="A430" s="18"/>
      <c r="B430" s="25"/>
      <c r="C430" s="26"/>
      <c r="D430" s="2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6" x14ac:dyDescent="0.2">
      <c r="A431" s="18"/>
      <c r="B431" s="25"/>
      <c r="C431" s="26"/>
      <c r="D431" s="2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6" x14ac:dyDescent="0.2">
      <c r="A432" s="18"/>
      <c r="B432" s="25"/>
      <c r="C432" s="26"/>
      <c r="D432" s="2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6" x14ac:dyDescent="0.2">
      <c r="A433" s="18"/>
      <c r="B433" s="25"/>
      <c r="C433" s="26"/>
      <c r="D433" s="2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6" x14ac:dyDescent="0.2">
      <c r="A434" s="18"/>
      <c r="B434" s="25"/>
      <c r="C434" s="26"/>
      <c r="D434" s="2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6" x14ac:dyDescent="0.2">
      <c r="A435" s="18"/>
      <c r="B435" s="25"/>
      <c r="C435" s="26"/>
      <c r="D435" s="2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6" x14ac:dyDescent="0.2">
      <c r="A436" s="18"/>
      <c r="B436" s="25"/>
      <c r="C436" s="26"/>
      <c r="D436" s="2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6" x14ac:dyDescent="0.2">
      <c r="A437" s="18"/>
      <c r="B437" s="25"/>
      <c r="C437" s="26"/>
      <c r="D437" s="2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6" x14ac:dyDescent="0.2">
      <c r="A438" s="18"/>
      <c r="B438" s="25"/>
      <c r="C438" s="26"/>
      <c r="D438" s="2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6" x14ac:dyDescent="0.2">
      <c r="A439" s="18"/>
      <c r="B439" s="25"/>
      <c r="C439" s="26"/>
      <c r="D439" s="2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6" x14ac:dyDescent="0.2">
      <c r="A440" s="18"/>
      <c r="B440" s="25"/>
      <c r="C440" s="26"/>
      <c r="D440" s="2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6" x14ac:dyDescent="0.2">
      <c r="A441" s="18"/>
      <c r="B441" s="25"/>
      <c r="C441" s="26"/>
      <c r="D441" s="2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6" x14ac:dyDescent="0.2">
      <c r="A442" s="18"/>
      <c r="B442" s="25"/>
      <c r="C442" s="26"/>
      <c r="D442" s="2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6" x14ac:dyDescent="0.2">
      <c r="A443" s="18"/>
      <c r="B443" s="25"/>
      <c r="C443" s="26"/>
      <c r="D443" s="2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6" x14ac:dyDescent="0.2">
      <c r="A444" s="18"/>
      <c r="B444" s="25"/>
      <c r="C444" s="26"/>
      <c r="D444" s="2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6" x14ac:dyDescent="0.2">
      <c r="A445" s="18"/>
      <c r="B445" s="25"/>
      <c r="C445" s="26"/>
      <c r="D445" s="2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6" x14ac:dyDescent="0.2">
      <c r="A446" s="18"/>
      <c r="B446" s="25"/>
      <c r="C446" s="26"/>
      <c r="D446" s="2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6" x14ac:dyDescent="0.2">
      <c r="A447" s="18"/>
      <c r="B447" s="25"/>
      <c r="C447" s="26"/>
      <c r="D447" s="2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6" x14ac:dyDescent="0.2">
      <c r="A448" s="18"/>
      <c r="B448" s="25"/>
      <c r="C448" s="26"/>
      <c r="D448" s="2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6" x14ac:dyDescent="0.2">
      <c r="A449" s="18"/>
      <c r="B449" s="25"/>
      <c r="C449" s="26"/>
      <c r="D449" s="2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6" x14ac:dyDescent="0.2">
      <c r="A450" s="18"/>
      <c r="B450" s="25"/>
      <c r="C450" s="26"/>
      <c r="D450" s="2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6" x14ac:dyDescent="0.2">
      <c r="A451" s="18"/>
      <c r="B451" s="25"/>
      <c r="C451" s="26"/>
      <c r="D451" s="2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6" x14ac:dyDescent="0.2">
      <c r="A452" s="18"/>
      <c r="B452" s="25"/>
      <c r="C452" s="26"/>
      <c r="D452" s="2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6" x14ac:dyDescent="0.2">
      <c r="A453" s="18"/>
      <c r="B453" s="25"/>
      <c r="C453" s="26"/>
      <c r="D453" s="2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6" x14ac:dyDescent="0.2">
      <c r="A454" s="18"/>
      <c r="B454" s="25"/>
      <c r="C454" s="26"/>
      <c r="D454" s="2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6" x14ac:dyDescent="0.2">
      <c r="A455" s="18"/>
      <c r="B455" s="25"/>
      <c r="C455" s="26"/>
      <c r="D455" s="2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6" x14ac:dyDescent="0.2">
      <c r="A456" s="18"/>
      <c r="B456" s="25"/>
      <c r="C456" s="26"/>
      <c r="D456" s="2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6" x14ac:dyDescent="0.2">
      <c r="A457" s="18"/>
      <c r="B457" s="25"/>
      <c r="C457" s="26"/>
      <c r="D457" s="2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6" x14ac:dyDescent="0.2">
      <c r="A458" s="18"/>
      <c r="B458" s="25"/>
      <c r="C458" s="26"/>
      <c r="D458" s="2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6" x14ac:dyDescent="0.2">
      <c r="A459" s="18"/>
      <c r="B459" s="25"/>
      <c r="C459" s="26"/>
      <c r="D459" s="2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6" x14ac:dyDescent="0.2">
      <c r="A460" s="18"/>
      <c r="B460" s="25"/>
      <c r="C460" s="26"/>
      <c r="D460" s="2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6" x14ac:dyDescent="0.2">
      <c r="A461" s="18"/>
      <c r="B461" s="25"/>
      <c r="C461" s="26"/>
      <c r="D461" s="2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6" x14ac:dyDescent="0.2">
      <c r="A462" s="18"/>
      <c r="B462" s="25"/>
      <c r="C462" s="26"/>
      <c r="D462" s="2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6" x14ac:dyDescent="0.2">
      <c r="A463" s="18"/>
      <c r="B463" s="25"/>
      <c r="C463" s="26"/>
      <c r="D463" s="2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6" x14ac:dyDescent="0.2">
      <c r="A464" s="18"/>
      <c r="B464" s="25"/>
      <c r="C464" s="26"/>
      <c r="D464" s="2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6" x14ac:dyDescent="0.2">
      <c r="A465" s="18"/>
      <c r="B465" s="25"/>
      <c r="C465" s="26"/>
      <c r="D465" s="2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6" x14ac:dyDescent="0.2">
      <c r="A466" s="18"/>
      <c r="B466" s="25"/>
      <c r="C466" s="26"/>
      <c r="D466" s="2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6" x14ac:dyDescent="0.2">
      <c r="A467" s="18"/>
      <c r="B467" s="25"/>
      <c r="C467" s="26"/>
      <c r="D467" s="2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6" x14ac:dyDescent="0.2">
      <c r="A468" s="18"/>
      <c r="B468" s="25"/>
      <c r="C468" s="26"/>
      <c r="D468" s="2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6" x14ac:dyDescent="0.2">
      <c r="A469" s="18"/>
      <c r="B469" s="25"/>
      <c r="C469" s="26"/>
      <c r="D469" s="2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6" x14ac:dyDescent="0.2">
      <c r="A470" s="18"/>
      <c r="B470" s="25"/>
      <c r="C470" s="26"/>
      <c r="D470" s="2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6" x14ac:dyDescent="0.2">
      <c r="A471" s="18"/>
      <c r="B471" s="25"/>
      <c r="C471" s="26"/>
      <c r="D471" s="2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6" x14ac:dyDescent="0.2">
      <c r="A472" s="18"/>
      <c r="B472" s="25"/>
      <c r="C472" s="26"/>
      <c r="D472" s="2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6" x14ac:dyDescent="0.2">
      <c r="A473" s="18"/>
      <c r="B473" s="25"/>
      <c r="C473" s="26"/>
      <c r="D473" s="2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6" x14ac:dyDescent="0.2">
      <c r="A474" s="18"/>
      <c r="B474" s="25"/>
      <c r="C474" s="26"/>
      <c r="D474" s="2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6" x14ac:dyDescent="0.2">
      <c r="A475" s="18"/>
      <c r="B475" s="25"/>
      <c r="C475" s="26"/>
      <c r="D475" s="2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6" x14ac:dyDescent="0.2">
      <c r="A476" s="18"/>
      <c r="B476" s="25"/>
      <c r="C476" s="26"/>
      <c r="D476" s="2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6" x14ac:dyDescent="0.2">
      <c r="A477" s="18"/>
      <c r="B477" s="25"/>
      <c r="C477" s="26"/>
      <c r="D477" s="2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6" x14ac:dyDescent="0.2">
      <c r="A478" s="18"/>
      <c r="B478" s="25"/>
      <c r="C478" s="26"/>
      <c r="D478" s="2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6" x14ac:dyDescent="0.2">
      <c r="A479" s="18"/>
      <c r="B479" s="25"/>
      <c r="C479" s="26"/>
      <c r="D479" s="2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6" x14ac:dyDescent="0.2">
      <c r="A480" s="18"/>
      <c r="B480" s="25"/>
      <c r="C480" s="26"/>
      <c r="D480" s="2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6" x14ac:dyDescent="0.2">
      <c r="A481" s="18"/>
      <c r="B481" s="25"/>
      <c r="C481" s="26"/>
      <c r="D481" s="2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6" x14ac:dyDescent="0.2">
      <c r="A482" s="18"/>
      <c r="B482" s="25"/>
      <c r="C482" s="26"/>
      <c r="D482" s="2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6" x14ac:dyDescent="0.2">
      <c r="A483" s="18"/>
      <c r="B483" s="25"/>
      <c r="C483" s="26"/>
      <c r="D483" s="2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6" x14ac:dyDescent="0.2">
      <c r="A484" s="18"/>
      <c r="B484" s="25"/>
      <c r="C484" s="26"/>
      <c r="D484" s="2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6" x14ac:dyDescent="0.2">
      <c r="A485" s="18"/>
      <c r="B485" s="25"/>
      <c r="C485" s="26"/>
      <c r="D485" s="2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6" x14ac:dyDescent="0.2">
      <c r="A486" s="18"/>
      <c r="B486" s="25"/>
      <c r="C486" s="26"/>
      <c r="D486" s="2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6" x14ac:dyDescent="0.2">
      <c r="A487" s="18"/>
      <c r="B487" s="25"/>
      <c r="C487" s="26"/>
      <c r="D487" s="2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6" x14ac:dyDescent="0.2">
      <c r="A488" s="18"/>
      <c r="B488" s="25"/>
      <c r="C488" s="26"/>
      <c r="D488" s="2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6" x14ac:dyDescent="0.2">
      <c r="A489" s="18"/>
      <c r="B489" s="25"/>
      <c r="C489" s="26"/>
      <c r="D489" s="2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6" x14ac:dyDescent="0.2">
      <c r="A490" s="18"/>
      <c r="B490" s="25"/>
      <c r="C490" s="26"/>
      <c r="D490" s="2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6" x14ac:dyDescent="0.2">
      <c r="A491" s="18"/>
      <c r="B491" s="25"/>
      <c r="C491" s="26"/>
      <c r="D491" s="2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6" x14ac:dyDescent="0.2">
      <c r="A492" s="18"/>
      <c r="B492" s="25"/>
      <c r="C492" s="26"/>
      <c r="D492" s="2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6" x14ac:dyDescent="0.2">
      <c r="A493" s="18"/>
      <c r="B493" s="25"/>
      <c r="C493" s="26"/>
      <c r="D493" s="2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6" x14ac:dyDescent="0.2">
      <c r="A494" s="18"/>
      <c r="B494" s="25"/>
      <c r="C494" s="26"/>
      <c r="D494" s="2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6" x14ac:dyDescent="0.2">
      <c r="A495" s="18"/>
      <c r="B495" s="25"/>
      <c r="C495" s="26"/>
      <c r="D495" s="2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6" x14ac:dyDescent="0.2">
      <c r="A496" s="18"/>
      <c r="B496" s="25"/>
      <c r="C496" s="26"/>
      <c r="D496" s="2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6" x14ac:dyDescent="0.2">
      <c r="A497" s="18"/>
      <c r="B497" s="25"/>
      <c r="C497" s="26"/>
      <c r="D497" s="2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6" x14ac:dyDescent="0.2">
      <c r="A498" s="18"/>
      <c r="B498" s="25"/>
      <c r="C498" s="26"/>
      <c r="D498" s="2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6" x14ac:dyDescent="0.2">
      <c r="A499" s="18"/>
      <c r="B499" s="25"/>
      <c r="C499" s="26"/>
      <c r="D499" s="2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6" x14ac:dyDescent="0.2">
      <c r="A500" s="18"/>
      <c r="B500" s="25"/>
      <c r="C500" s="26"/>
      <c r="D500" s="2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6" x14ac:dyDescent="0.2">
      <c r="A501" s="18"/>
      <c r="B501" s="25"/>
      <c r="C501" s="26"/>
      <c r="D501" s="2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6" x14ac:dyDescent="0.2">
      <c r="A502" s="18"/>
      <c r="B502" s="25"/>
      <c r="C502" s="26"/>
      <c r="D502" s="2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6" x14ac:dyDescent="0.2">
      <c r="A503" s="18"/>
      <c r="B503" s="25"/>
      <c r="C503" s="26"/>
      <c r="D503" s="2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6" x14ac:dyDescent="0.2">
      <c r="A504" s="18"/>
      <c r="B504" s="25"/>
      <c r="C504" s="26"/>
      <c r="D504" s="2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6" x14ac:dyDescent="0.2">
      <c r="A505" s="18"/>
      <c r="B505" s="25"/>
      <c r="C505" s="26"/>
      <c r="D505" s="2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6" x14ac:dyDescent="0.2">
      <c r="A506" s="18"/>
      <c r="B506" s="25"/>
      <c r="C506" s="26"/>
      <c r="D506" s="2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6" x14ac:dyDescent="0.2">
      <c r="A507" s="18"/>
      <c r="B507" s="25"/>
      <c r="C507" s="26"/>
      <c r="D507" s="2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6" x14ac:dyDescent="0.2">
      <c r="A508" s="18"/>
      <c r="B508" s="25"/>
      <c r="C508" s="26"/>
      <c r="D508" s="2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6" x14ac:dyDescent="0.2">
      <c r="A509" s="18"/>
      <c r="B509" s="25"/>
      <c r="C509" s="26"/>
      <c r="D509" s="2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6" x14ac:dyDescent="0.2">
      <c r="A510" s="18"/>
      <c r="B510" s="25"/>
      <c r="C510" s="26"/>
      <c r="D510" s="2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6" x14ac:dyDescent="0.2">
      <c r="A511" s="18"/>
      <c r="B511" s="25"/>
      <c r="C511" s="26"/>
      <c r="D511" s="2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6" x14ac:dyDescent="0.2">
      <c r="A512" s="18"/>
      <c r="B512" s="25"/>
      <c r="C512" s="26"/>
      <c r="D512" s="2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6" x14ac:dyDescent="0.2">
      <c r="A513" s="18"/>
      <c r="B513" s="25"/>
      <c r="C513" s="26"/>
      <c r="D513" s="2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6" x14ac:dyDescent="0.2">
      <c r="A514" s="18"/>
      <c r="B514" s="25"/>
      <c r="C514" s="26"/>
      <c r="D514" s="2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6" x14ac:dyDescent="0.2">
      <c r="A515" s="18"/>
      <c r="B515" s="25"/>
      <c r="C515" s="26"/>
      <c r="D515" s="2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6" x14ac:dyDescent="0.2">
      <c r="A516" s="18"/>
      <c r="B516" s="25"/>
      <c r="C516" s="26"/>
      <c r="D516" s="2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6" x14ac:dyDescent="0.2">
      <c r="A517" s="18"/>
      <c r="B517" s="25"/>
      <c r="C517" s="26"/>
      <c r="D517" s="2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6" x14ac:dyDescent="0.2">
      <c r="A518" s="18"/>
      <c r="B518" s="25"/>
      <c r="C518" s="26"/>
      <c r="D518" s="2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6" x14ac:dyDescent="0.2">
      <c r="A519" s="18"/>
      <c r="B519" s="25"/>
      <c r="C519" s="26"/>
      <c r="D519" s="2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6" x14ac:dyDescent="0.2">
      <c r="A520" s="18"/>
      <c r="B520" s="25"/>
      <c r="C520" s="26"/>
      <c r="D520" s="2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6" x14ac:dyDescent="0.2">
      <c r="A521" s="18"/>
      <c r="B521" s="25"/>
      <c r="C521" s="26"/>
      <c r="D521" s="2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6" x14ac:dyDescent="0.2">
      <c r="A522" s="18"/>
      <c r="B522" s="25"/>
      <c r="C522" s="26"/>
      <c r="D522" s="2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6" x14ac:dyDescent="0.2">
      <c r="A523" s="18"/>
      <c r="B523" s="25"/>
      <c r="C523" s="26"/>
      <c r="D523" s="2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6" x14ac:dyDescent="0.2">
      <c r="A524" s="18"/>
      <c r="B524" s="25"/>
      <c r="C524" s="26"/>
      <c r="D524" s="2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6" x14ac:dyDescent="0.2">
      <c r="A525" s="18"/>
      <c r="B525" s="25"/>
      <c r="C525" s="26"/>
      <c r="D525" s="2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6" x14ac:dyDescent="0.2">
      <c r="A526" s="18"/>
      <c r="B526" s="25"/>
      <c r="C526" s="26"/>
      <c r="D526" s="2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6" x14ac:dyDescent="0.2">
      <c r="A527" s="18"/>
      <c r="B527" s="25"/>
      <c r="C527" s="26"/>
      <c r="D527" s="2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6" x14ac:dyDescent="0.2">
      <c r="A528" s="18"/>
      <c r="B528" s="25"/>
      <c r="C528" s="26"/>
      <c r="D528" s="2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6" x14ac:dyDescent="0.2">
      <c r="A529" s="18"/>
      <c r="B529" s="25"/>
      <c r="C529" s="26"/>
      <c r="D529" s="2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6" x14ac:dyDescent="0.2">
      <c r="A530" s="18"/>
      <c r="B530" s="25"/>
      <c r="C530" s="26"/>
      <c r="D530" s="2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6" x14ac:dyDescent="0.2">
      <c r="A531" s="18"/>
      <c r="B531" s="25"/>
      <c r="C531" s="26"/>
      <c r="D531" s="2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6" x14ac:dyDescent="0.2">
      <c r="A532" s="18"/>
      <c r="B532" s="25"/>
      <c r="C532" s="26"/>
      <c r="D532" s="2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6" x14ac:dyDescent="0.2">
      <c r="A533" s="18"/>
      <c r="B533" s="25"/>
      <c r="C533" s="26"/>
      <c r="D533" s="2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6" x14ac:dyDescent="0.2">
      <c r="A534" s="18"/>
      <c r="B534" s="25"/>
      <c r="C534" s="26"/>
      <c r="D534" s="2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6" x14ac:dyDescent="0.2">
      <c r="A535" s="18"/>
      <c r="B535" s="25"/>
      <c r="C535" s="26"/>
      <c r="D535" s="2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6" x14ac:dyDescent="0.2">
      <c r="A536" s="18"/>
      <c r="B536" s="25"/>
      <c r="C536" s="26"/>
      <c r="D536" s="2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6" x14ac:dyDescent="0.2">
      <c r="A537" s="18"/>
      <c r="B537" s="25"/>
      <c r="C537" s="26"/>
      <c r="D537" s="2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6" x14ac:dyDescent="0.2">
      <c r="A538" s="18"/>
      <c r="B538" s="25"/>
      <c r="C538" s="26"/>
      <c r="D538" s="2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6" x14ac:dyDescent="0.2">
      <c r="A539" s="18"/>
      <c r="B539" s="25"/>
      <c r="C539" s="26"/>
      <c r="D539" s="2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6" x14ac:dyDescent="0.2">
      <c r="A540" s="18"/>
      <c r="B540" s="25"/>
      <c r="C540" s="26"/>
      <c r="D540" s="2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6" x14ac:dyDescent="0.2">
      <c r="A541" s="18"/>
      <c r="B541" s="25"/>
      <c r="C541" s="26"/>
      <c r="D541" s="2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6" x14ac:dyDescent="0.2">
      <c r="A542" s="18"/>
      <c r="B542" s="25"/>
      <c r="C542" s="26"/>
      <c r="D542" s="2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6" x14ac:dyDescent="0.2">
      <c r="A543" s="18"/>
      <c r="B543" s="25"/>
      <c r="C543" s="26"/>
      <c r="D543" s="2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6" x14ac:dyDescent="0.2">
      <c r="A544" s="18"/>
      <c r="B544" s="25"/>
      <c r="C544" s="26"/>
      <c r="D544" s="2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6" x14ac:dyDescent="0.2">
      <c r="A545" s="18"/>
      <c r="B545" s="25"/>
      <c r="C545" s="26"/>
      <c r="D545" s="2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6" x14ac:dyDescent="0.2">
      <c r="A546" s="18"/>
      <c r="B546" s="25"/>
      <c r="C546" s="26"/>
      <c r="D546" s="2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6" x14ac:dyDescent="0.2">
      <c r="A547" s="18"/>
      <c r="B547" s="25"/>
      <c r="C547" s="26"/>
      <c r="D547" s="2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6" x14ac:dyDescent="0.2">
      <c r="A548" s="18"/>
      <c r="B548" s="25"/>
      <c r="C548" s="26"/>
      <c r="D548" s="2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6" x14ac:dyDescent="0.2">
      <c r="A549" s="18"/>
      <c r="B549" s="25"/>
      <c r="C549" s="26"/>
      <c r="D549" s="2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6" x14ac:dyDescent="0.2">
      <c r="A550" s="18"/>
      <c r="B550" s="25"/>
      <c r="C550" s="26"/>
      <c r="D550" s="2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6" x14ac:dyDescent="0.2">
      <c r="A551" s="18"/>
      <c r="B551" s="25"/>
      <c r="C551" s="26"/>
      <c r="D551" s="2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6" x14ac:dyDescent="0.2">
      <c r="A552" s="18"/>
      <c r="B552" s="25"/>
      <c r="C552" s="26"/>
      <c r="D552" s="2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6" x14ac:dyDescent="0.2">
      <c r="A553" s="18"/>
      <c r="B553" s="25"/>
      <c r="C553" s="26"/>
      <c r="D553" s="2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6" x14ac:dyDescent="0.2">
      <c r="A554" s="18"/>
      <c r="B554" s="25"/>
      <c r="C554" s="26"/>
      <c r="D554" s="2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6" x14ac:dyDescent="0.2">
      <c r="A555" s="18"/>
      <c r="B555" s="25"/>
      <c r="C555" s="26"/>
      <c r="D555" s="2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6" x14ac:dyDescent="0.2">
      <c r="A556" s="18"/>
      <c r="B556" s="25"/>
      <c r="C556" s="26"/>
      <c r="D556" s="2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6" x14ac:dyDescent="0.2">
      <c r="A557" s="18"/>
      <c r="B557" s="25"/>
      <c r="C557" s="26"/>
      <c r="D557" s="2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6" x14ac:dyDescent="0.2">
      <c r="A558" s="18"/>
      <c r="B558" s="25"/>
      <c r="C558" s="26"/>
      <c r="D558" s="2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6" x14ac:dyDescent="0.2">
      <c r="A559" s="18"/>
      <c r="B559" s="25"/>
      <c r="C559" s="26"/>
      <c r="D559" s="2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6" x14ac:dyDescent="0.2">
      <c r="A560" s="18"/>
      <c r="B560" s="25"/>
      <c r="C560" s="26"/>
      <c r="D560" s="2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6" x14ac:dyDescent="0.2">
      <c r="A561" s="18"/>
      <c r="B561" s="25"/>
      <c r="C561" s="26"/>
      <c r="D561" s="2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6" x14ac:dyDescent="0.2">
      <c r="A562" s="18"/>
      <c r="B562" s="25"/>
      <c r="C562" s="26"/>
      <c r="D562" s="2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6" x14ac:dyDescent="0.2">
      <c r="A563" s="18"/>
      <c r="B563" s="25"/>
      <c r="C563" s="26"/>
      <c r="D563" s="2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6" x14ac:dyDescent="0.2">
      <c r="A564" s="18"/>
      <c r="B564" s="25"/>
      <c r="C564" s="26"/>
      <c r="D564" s="2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6" x14ac:dyDescent="0.2">
      <c r="A565" s="18"/>
      <c r="B565" s="25"/>
      <c r="C565" s="26"/>
      <c r="D565" s="2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6" x14ac:dyDescent="0.2">
      <c r="A566" s="18"/>
      <c r="B566" s="25"/>
      <c r="C566" s="26"/>
      <c r="D566" s="2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6" x14ac:dyDescent="0.2">
      <c r="A567" s="18"/>
      <c r="B567" s="25"/>
      <c r="C567" s="26"/>
      <c r="D567" s="2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6" x14ac:dyDescent="0.2">
      <c r="A568" s="18"/>
      <c r="B568" s="25"/>
      <c r="C568" s="26"/>
      <c r="D568" s="2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6" x14ac:dyDescent="0.2">
      <c r="A569" s="18"/>
      <c r="B569" s="25"/>
      <c r="C569" s="26"/>
      <c r="D569" s="2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6" x14ac:dyDescent="0.2">
      <c r="A570" s="18"/>
      <c r="B570" s="25"/>
      <c r="C570" s="26"/>
      <c r="D570" s="2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6" x14ac:dyDescent="0.2">
      <c r="A571" s="18"/>
      <c r="B571" s="25"/>
      <c r="C571" s="26"/>
      <c r="D571" s="2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6" x14ac:dyDescent="0.2">
      <c r="A572" s="18"/>
      <c r="B572" s="25"/>
      <c r="C572" s="26"/>
      <c r="D572" s="2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6" x14ac:dyDescent="0.2">
      <c r="A573" s="18"/>
      <c r="B573" s="25"/>
      <c r="C573" s="26"/>
      <c r="D573" s="2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6" x14ac:dyDescent="0.2">
      <c r="A574" s="18"/>
      <c r="B574" s="25"/>
      <c r="C574" s="26"/>
      <c r="D574" s="2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6" x14ac:dyDescent="0.2">
      <c r="A575" s="18"/>
      <c r="B575" s="25"/>
      <c r="C575" s="26"/>
      <c r="D575" s="2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6" x14ac:dyDescent="0.2">
      <c r="A576" s="18"/>
      <c r="B576" s="25"/>
      <c r="C576" s="26"/>
      <c r="D576" s="2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6" x14ac:dyDescent="0.2">
      <c r="A577" s="18"/>
      <c r="B577" s="25"/>
      <c r="C577" s="26"/>
      <c r="D577" s="2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6" x14ac:dyDescent="0.2">
      <c r="A578" s="18"/>
      <c r="B578" s="25"/>
      <c r="C578" s="26"/>
      <c r="D578" s="2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6" x14ac:dyDescent="0.2">
      <c r="A579" s="18"/>
      <c r="B579" s="25"/>
      <c r="C579" s="26"/>
      <c r="D579" s="2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6" x14ac:dyDescent="0.2">
      <c r="A580" s="18"/>
      <c r="B580" s="25"/>
      <c r="C580" s="26"/>
      <c r="D580" s="2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6" x14ac:dyDescent="0.2">
      <c r="A581" s="18"/>
      <c r="B581" s="25"/>
      <c r="C581" s="26"/>
      <c r="D581" s="2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6" x14ac:dyDescent="0.2">
      <c r="A582" s="18"/>
      <c r="B582" s="25"/>
      <c r="C582" s="26"/>
      <c r="D582" s="2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6" x14ac:dyDescent="0.2">
      <c r="A583" s="18"/>
      <c r="B583" s="25"/>
      <c r="C583" s="26"/>
      <c r="D583" s="2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6" x14ac:dyDescent="0.2">
      <c r="A584" s="18"/>
      <c r="B584" s="25"/>
      <c r="C584" s="26"/>
      <c r="D584" s="2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6" x14ac:dyDescent="0.2">
      <c r="A585" s="18"/>
      <c r="B585" s="25"/>
      <c r="C585" s="26"/>
      <c r="D585" s="2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6" x14ac:dyDescent="0.2">
      <c r="A586" s="18"/>
      <c r="B586" s="25"/>
      <c r="C586" s="26"/>
      <c r="D586" s="2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6" x14ac:dyDescent="0.2">
      <c r="A587" s="18"/>
      <c r="B587" s="25"/>
      <c r="C587" s="26"/>
      <c r="D587" s="2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6" x14ac:dyDescent="0.2">
      <c r="A588" s="18"/>
      <c r="B588" s="25"/>
      <c r="C588" s="26"/>
      <c r="D588" s="2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6" x14ac:dyDescent="0.2">
      <c r="A589" s="18"/>
      <c r="B589" s="25"/>
      <c r="C589" s="26"/>
      <c r="D589" s="2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6" x14ac:dyDescent="0.2">
      <c r="A590" s="18"/>
      <c r="B590" s="25"/>
      <c r="C590" s="26"/>
      <c r="D590" s="2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6" x14ac:dyDescent="0.2">
      <c r="A591" s="18"/>
      <c r="B591" s="25"/>
      <c r="C591" s="26"/>
      <c r="D591" s="2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6" x14ac:dyDescent="0.2">
      <c r="A592" s="18"/>
      <c r="B592" s="25"/>
      <c r="C592" s="26"/>
      <c r="D592" s="2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6" x14ac:dyDescent="0.2">
      <c r="A593" s="18"/>
      <c r="B593" s="25"/>
      <c r="C593" s="26"/>
      <c r="D593" s="2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6" x14ac:dyDescent="0.2">
      <c r="A594" s="18"/>
      <c r="B594" s="25"/>
      <c r="C594" s="26"/>
      <c r="D594" s="2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6" x14ac:dyDescent="0.2">
      <c r="A595" s="18"/>
      <c r="B595" s="25"/>
      <c r="C595" s="26"/>
      <c r="D595" s="2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6" x14ac:dyDescent="0.2">
      <c r="A596" s="18"/>
      <c r="B596" s="25"/>
      <c r="C596" s="26"/>
      <c r="D596" s="2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6" x14ac:dyDescent="0.2">
      <c r="A597" s="18"/>
      <c r="B597" s="25"/>
      <c r="C597" s="26"/>
      <c r="D597" s="2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6" x14ac:dyDescent="0.2">
      <c r="A598" s="18"/>
      <c r="B598" s="25"/>
      <c r="C598" s="26"/>
      <c r="D598" s="2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6" x14ac:dyDescent="0.2">
      <c r="A599" s="18"/>
      <c r="B599" s="25"/>
      <c r="C599" s="26"/>
      <c r="D599" s="2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6" x14ac:dyDescent="0.2">
      <c r="A600" s="18"/>
      <c r="B600" s="25"/>
      <c r="C600" s="26"/>
      <c r="D600" s="2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6" x14ac:dyDescent="0.2">
      <c r="A601" s="18"/>
      <c r="B601" s="25"/>
      <c r="C601" s="26"/>
      <c r="D601" s="2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6" x14ac:dyDescent="0.2">
      <c r="A602" s="18"/>
      <c r="B602" s="25"/>
      <c r="C602" s="26"/>
      <c r="D602" s="2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6" x14ac:dyDescent="0.2">
      <c r="A603" s="18"/>
      <c r="B603" s="25"/>
      <c r="C603" s="26"/>
      <c r="D603" s="2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6" x14ac:dyDescent="0.2">
      <c r="A604" s="18"/>
      <c r="B604" s="25"/>
      <c r="C604" s="26"/>
      <c r="D604" s="2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6" x14ac:dyDescent="0.2">
      <c r="A605" s="18"/>
      <c r="B605" s="25"/>
      <c r="C605" s="26"/>
      <c r="D605" s="2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6" x14ac:dyDescent="0.2">
      <c r="A606" s="18"/>
      <c r="B606" s="25"/>
      <c r="C606" s="26"/>
      <c r="D606" s="2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6" x14ac:dyDescent="0.2">
      <c r="A607" s="18"/>
      <c r="B607" s="25"/>
      <c r="C607" s="26"/>
      <c r="D607" s="2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6" x14ac:dyDescent="0.2">
      <c r="A608" s="18"/>
      <c r="B608" s="25"/>
      <c r="C608" s="26"/>
      <c r="D608" s="2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6" x14ac:dyDescent="0.2">
      <c r="A609" s="18"/>
      <c r="B609" s="25"/>
      <c r="C609" s="26"/>
      <c r="D609" s="2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6" x14ac:dyDescent="0.2">
      <c r="A610" s="18"/>
      <c r="B610" s="25"/>
      <c r="C610" s="26"/>
      <c r="D610" s="2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6" x14ac:dyDescent="0.2">
      <c r="A611" s="18"/>
      <c r="B611" s="25"/>
      <c r="C611" s="26"/>
      <c r="D611" s="2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6" x14ac:dyDescent="0.2">
      <c r="A612" s="18"/>
      <c r="B612" s="25"/>
      <c r="C612" s="26"/>
      <c r="D612" s="2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6" x14ac:dyDescent="0.2">
      <c r="A613" s="18"/>
      <c r="B613" s="25"/>
      <c r="C613" s="26"/>
      <c r="D613" s="2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6" x14ac:dyDescent="0.2">
      <c r="A614" s="18"/>
      <c r="B614" s="25"/>
      <c r="C614" s="26"/>
      <c r="D614" s="2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6" x14ac:dyDescent="0.2">
      <c r="A615" s="18"/>
      <c r="B615" s="25"/>
      <c r="C615" s="26"/>
      <c r="D615" s="2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6" x14ac:dyDescent="0.2">
      <c r="A616" s="18"/>
      <c r="B616" s="25"/>
      <c r="C616" s="26"/>
      <c r="D616" s="2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6" x14ac:dyDescent="0.2">
      <c r="A617" s="18"/>
      <c r="B617" s="25"/>
      <c r="C617" s="26"/>
      <c r="D617" s="2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6" x14ac:dyDescent="0.2">
      <c r="A618" s="18"/>
      <c r="B618" s="25"/>
      <c r="C618" s="26"/>
      <c r="D618" s="2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6" x14ac:dyDescent="0.2">
      <c r="A619" s="18"/>
      <c r="B619" s="25"/>
      <c r="C619" s="26"/>
      <c r="D619" s="2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6" x14ac:dyDescent="0.2">
      <c r="A620" s="18"/>
      <c r="B620" s="25"/>
      <c r="C620" s="26"/>
      <c r="D620" s="2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6" x14ac:dyDescent="0.2">
      <c r="A621" s="18"/>
      <c r="B621" s="25"/>
      <c r="C621" s="26"/>
      <c r="D621" s="2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6" x14ac:dyDescent="0.2">
      <c r="A622" s="18"/>
      <c r="B622" s="25"/>
      <c r="C622" s="26"/>
      <c r="D622" s="2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6" x14ac:dyDescent="0.2">
      <c r="A623" s="18"/>
      <c r="B623" s="25"/>
      <c r="C623" s="26"/>
      <c r="D623" s="2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6" x14ac:dyDescent="0.2">
      <c r="A624" s="18"/>
      <c r="B624" s="25"/>
      <c r="C624" s="26"/>
      <c r="D624" s="2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6" x14ac:dyDescent="0.2">
      <c r="A625" s="18"/>
      <c r="B625" s="25"/>
      <c r="C625" s="26"/>
      <c r="D625" s="2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6" x14ac:dyDescent="0.2">
      <c r="A626" s="18"/>
      <c r="B626" s="25"/>
      <c r="C626" s="26"/>
      <c r="D626" s="2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6" x14ac:dyDescent="0.2">
      <c r="A627" s="18"/>
      <c r="B627" s="25"/>
      <c r="C627" s="26"/>
      <c r="D627" s="2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6" x14ac:dyDescent="0.2">
      <c r="A628" s="18"/>
      <c r="B628" s="25"/>
      <c r="C628" s="26"/>
      <c r="D628" s="2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6" x14ac:dyDescent="0.2">
      <c r="A629" s="18"/>
      <c r="B629" s="25"/>
      <c r="C629" s="26"/>
      <c r="D629" s="2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6" x14ac:dyDescent="0.2">
      <c r="A630" s="18"/>
      <c r="B630" s="25"/>
      <c r="C630" s="26"/>
      <c r="D630" s="2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6" x14ac:dyDescent="0.2">
      <c r="A631" s="18"/>
      <c r="B631" s="25"/>
      <c r="C631" s="26"/>
      <c r="D631" s="2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6" x14ac:dyDescent="0.2">
      <c r="A632" s="18"/>
      <c r="B632" s="25"/>
      <c r="C632" s="26"/>
      <c r="D632" s="2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6" x14ac:dyDescent="0.2">
      <c r="A633" s="18"/>
      <c r="B633" s="25"/>
      <c r="C633" s="26"/>
      <c r="D633" s="2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6" x14ac:dyDescent="0.2">
      <c r="A634" s="18"/>
      <c r="B634" s="25"/>
      <c r="C634" s="26"/>
      <c r="D634" s="2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6" x14ac:dyDescent="0.2">
      <c r="A635" s="18"/>
      <c r="B635" s="25"/>
      <c r="C635" s="26"/>
      <c r="D635" s="2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6" x14ac:dyDescent="0.2">
      <c r="A636" s="18"/>
      <c r="B636" s="25"/>
      <c r="C636" s="26"/>
      <c r="D636" s="2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6" x14ac:dyDescent="0.2">
      <c r="A637" s="18"/>
      <c r="B637" s="25"/>
      <c r="C637" s="26"/>
      <c r="D637" s="2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6" x14ac:dyDescent="0.2">
      <c r="A638" s="18"/>
      <c r="B638" s="25"/>
      <c r="C638" s="26"/>
      <c r="D638" s="2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6" x14ac:dyDescent="0.2">
      <c r="A639" s="18"/>
      <c r="B639" s="25"/>
      <c r="C639" s="26"/>
      <c r="D639" s="2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6" x14ac:dyDescent="0.2">
      <c r="A640" s="18"/>
      <c r="B640" s="25"/>
      <c r="C640" s="26"/>
      <c r="D640" s="2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6" x14ac:dyDescent="0.2">
      <c r="A641" s="18"/>
      <c r="B641" s="25"/>
      <c r="C641" s="26"/>
      <c r="D641" s="2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6" x14ac:dyDescent="0.2">
      <c r="A642" s="18"/>
      <c r="B642" s="25"/>
      <c r="C642" s="26"/>
      <c r="D642" s="2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6" x14ac:dyDescent="0.2">
      <c r="A643" s="18"/>
      <c r="B643" s="25"/>
      <c r="C643" s="26"/>
      <c r="D643" s="2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6" x14ac:dyDescent="0.2">
      <c r="A644" s="18"/>
      <c r="B644" s="25"/>
      <c r="C644" s="26"/>
      <c r="D644" s="2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6" x14ac:dyDescent="0.2">
      <c r="A645" s="18"/>
      <c r="B645" s="25"/>
      <c r="C645" s="26"/>
      <c r="D645" s="2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6" x14ac:dyDescent="0.2">
      <c r="A646" s="18"/>
      <c r="B646" s="25"/>
      <c r="C646" s="26"/>
      <c r="D646" s="2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6" x14ac:dyDescent="0.2">
      <c r="A647" s="18"/>
      <c r="B647" s="25"/>
      <c r="C647" s="26"/>
      <c r="D647" s="2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6" x14ac:dyDescent="0.2">
      <c r="A648" s="18"/>
      <c r="B648" s="25"/>
      <c r="C648" s="26"/>
      <c r="D648" s="2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6" x14ac:dyDescent="0.2">
      <c r="A649" s="18"/>
      <c r="B649" s="25"/>
      <c r="C649" s="26"/>
      <c r="D649" s="2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6" x14ac:dyDescent="0.2">
      <c r="A650" s="18"/>
      <c r="B650" s="25"/>
      <c r="C650" s="26"/>
      <c r="D650" s="2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6" x14ac:dyDescent="0.2">
      <c r="A651" s="18"/>
      <c r="B651" s="25"/>
      <c r="C651" s="26"/>
      <c r="D651" s="2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6" x14ac:dyDescent="0.2">
      <c r="A652" s="18"/>
      <c r="B652" s="25"/>
      <c r="C652" s="26"/>
      <c r="D652" s="2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6" x14ac:dyDescent="0.2">
      <c r="A653" s="18"/>
      <c r="B653" s="25"/>
      <c r="C653" s="26"/>
      <c r="D653" s="2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6" x14ac:dyDescent="0.2">
      <c r="A654" s="18"/>
      <c r="B654" s="25"/>
      <c r="C654" s="26"/>
      <c r="D654" s="2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6" x14ac:dyDescent="0.2">
      <c r="A655" s="18"/>
      <c r="B655" s="25"/>
      <c r="C655" s="26"/>
      <c r="D655" s="2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6" x14ac:dyDescent="0.2">
      <c r="A656" s="18"/>
      <c r="B656" s="25"/>
      <c r="C656" s="26"/>
      <c r="D656" s="2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6" x14ac:dyDescent="0.2">
      <c r="A657" s="18"/>
      <c r="B657" s="25"/>
      <c r="C657" s="26"/>
      <c r="D657" s="2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6" x14ac:dyDescent="0.2">
      <c r="A658" s="18"/>
      <c r="B658" s="25"/>
      <c r="C658" s="26"/>
      <c r="D658" s="2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6" x14ac:dyDescent="0.2">
      <c r="A659" s="18"/>
      <c r="B659" s="25"/>
      <c r="C659" s="26"/>
      <c r="D659" s="2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6" x14ac:dyDescent="0.2">
      <c r="A660" s="18"/>
      <c r="B660" s="25"/>
      <c r="C660" s="26"/>
      <c r="D660" s="2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6" x14ac:dyDescent="0.2">
      <c r="A661" s="18"/>
      <c r="B661" s="25"/>
      <c r="C661" s="26"/>
      <c r="D661" s="2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6" x14ac:dyDescent="0.2">
      <c r="A662" s="18"/>
      <c r="B662" s="25"/>
      <c r="C662" s="26"/>
      <c r="D662" s="2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6" x14ac:dyDescent="0.2">
      <c r="A663" s="18"/>
      <c r="B663" s="25"/>
      <c r="C663" s="26"/>
      <c r="D663" s="2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6" x14ac:dyDescent="0.2">
      <c r="A664" s="18"/>
      <c r="B664" s="25"/>
      <c r="C664" s="26"/>
      <c r="D664" s="2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6" x14ac:dyDescent="0.2">
      <c r="A665" s="18"/>
      <c r="B665" s="25"/>
      <c r="C665" s="26"/>
      <c r="D665" s="2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6" x14ac:dyDescent="0.2">
      <c r="A666" s="18"/>
      <c r="B666" s="25"/>
      <c r="C666" s="26"/>
      <c r="D666" s="2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6" x14ac:dyDescent="0.2">
      <c r="A667" s="18"/>
      <c r="B667" s="25"/>
      <c r="C667" s="26"/>
      <c r="D667" s="2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6" x14ac:dyDescent="0.2">
      <c r="A668" s="18"/>
      <c r="B668" s="25"/>
      <c r="C668" s="26"/>
      <c r="D668" s="2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6" x14ac:dyDescent="0.2">
      <c r="A669" s="18"/>
      <c r="B669" s="25"/>
      <c r="C669" s="26"/>
      <c r="D669" s="2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6" x14ac:dyDescent="0.2">
      <c r="A670" s="18"/>
      <c r="B670" s="25"/>
      <c r="C670" s="26"/>
      <c r="D670" s="2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6" x14ac:dyDescent="0.2">
      <c r="A671" s="18"/>
      <c r="B671" s="25"/>
      <c r="C671" s="26"/>
      <c r="D671" s="2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6" x14ac:dyDescent="0.2">
      <c r="A672" s="18"/>
      <c r="B672" s="25"/>
      <c r="C672" s="26"/>
      <c r="D672" s="2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6" x14ac:dyDescent="0.2">
      <c r="A673" s="18"/>
      <c r="B673" s="25"/>
      <c r="C673" s="26"/>
      <c r="D673" s="2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6" x14ac:dyDescent="0.2">
      <c r="A674" s="18"/>
      <c r="B674" s="25"/>
      <c r="C674" s="26"/>
      <c r="D674" s="2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6" x14ac:dyDescent="0.2">
      <c r="A675" s="18"/>
      <c r="B675" s="25"/>
      <c r="C675" s="26"/>
      <c r="D675" s="2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6" x14ac:dyDescent="0.2">
      <c r="A676" s="18"/>
      <c r="B676" s="25"/>
      <c r="C676" s="26"/>
      <c r="D676" s="2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6" x14ac:dyDescent="0.2">
      <c r="A677" s="18"/>
      <c r="B677" s="25"/>
      <c r="C677" s="26"/>
      <c r="D677" s="2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6" x14ac:dyDescent="0.2">
      <c r="A678" s="18"/>
      <c r="B678" s="25"/>
      <c r="C678" s="26"/>
      <c r="D678" s="2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6" x14ac:dyDescent="0.2">
      <c r="A679" s="18"/>
      <c r="B679" s="25"/>
      <c r="C679" s="26"/>
      <c r="D679" s="2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6" x14ac:dyDescent="0.2">
      <c r="A680" s="18"/>
      <c r="B680" s="25"/>
      <c r="C680" s="26"/>
      <c r="D680" s="2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6" x14ac:dyDescent="0.2">
      <c r="A681" s="18"/>
      <c r="B681" s="25"/>
      <c r="C681" s="26"/>
      <c r="D681" s="2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6" x14ac:dyDescent="0.2">
      <c r="A682" s="18"/>
      <c r="B682" s="25"/>
      <c r="C682" s="26"/>
      <c r="D682" s="2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6" x14ac:dyDescent="0.2">
      <c r="A683" s="18"/>
      <c r="B683" s="25"/>
      <c r="C683" s="26"/>
      <c r="D683" s="2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6" x14ac:dyDescent="0.2">
      <c r="A684" s="18"/>
      <c r="B684" s="25"/>
      <c r="C684" s="26"/>
      <c r="D684" s="2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6" x14ac:dyDescent="0.2">
      <c r="A685" s="18"/>
      <c r="B685" s="25"/>
      <c r="C685" s="26"/>
      <c r="D685" s="2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6" x14ac:dyDescent="0.2">
      <c r="A686" s="18"/>
      <c r="B686" s="25"/>
      <c r="C686" s="26"/>
      <c r="D686" s="2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6" x14ac:dyDescent="0.2">
      <c r="A687" s="18"/>
      <c r="B687" s="25"/>
      <c r="C687" s="26"/>
      <c r="D687" s="2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6" x14ac:dyDescent="0.2">
      <c r="A688" s="18"/>
      <c r="B688" s="25"/>
      <c r="C688" s="26"/>
      <c r="D688" s="2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6" x14ac:dyDescent="0.2">
      <c r="A689" s="18"/>
      <c r="B689" s="25"/>
      <c r="C689" s="26"/>
      <c r="D689" s="2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6" x14ac:dyDescent="0.2">
      <c r="A690" s="18"/>
      <c r="B690" s="25"/>
      <c r="C690" s="26"/>
      <c r="D690" s="2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6" x14ac:dyDescent="0.2">
      <c r="A691" s="18"/>
      <c r="B691" s="25"/>
      <c r="C691" s="26"/>
      <c r="D691" s="2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6" x14ac:dyDescent="0.2">
      <c r="A692" s="18"/>
      <c r="B692" s="25"/>
      <c r="C692" s="26"/>
      <c r="D692" s="2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6" x14ac:dyDescent="0.2">
      <c r="A693" s="18"/>
      <c r="B693" s="25"/>
      <c r="C693" s="26"/>
      <c r="D693" s="2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6" x14ac:dyDescent="0.2">
      <c r="A694" s="18"/>
      <c r="B694" s="25"/>
      <c r="C694" s="26"/>
      <c r="D694" s="2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6" x14ac:dyDescent="0.2">
      <c r="A695" s="18"/>
      <c r="B695" s="25"/>
      <c r="C695" s="26"/>
      <c r="D695" s="2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6" x14ac:dyDescent="0.2">
      <c r="A696" s="18"/>
      <c r="B696" s="25"/>
      <c r="C696" s="26"/>
      <c r="D696" s="2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6" x14ac:dyDescent="0.2">
      <c r="A697" s="18"/>
      <c r="B697" s="25"/>
      <c r="C697" s="26"/>
      <c r="D697" s="2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6" x14ac:dyDescent="0.2">
      <c r="A698" s="18"/>
      <c r="B698" s="25"/>
      <c r="C698" s="26"/>
      <c r="D698" s="2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6" x14ac:dyDescent="0.2">
      <c r="A699" s="18"/>
      <c r="B699" s="25"/>
      <c r="C699" s="26"/>
      <c r="D699" s="2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6" x14ac:dyDescent="0.2">
      <c r="A700" s="18"/>
      <c r="B700" s="25"/>
      <c r="C700" s="26"/>
      <c r="D700" s="2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6" x14ac:dyDescent="0.2">
      <c r="A701" s="18"/>
      <c r="B701" s="25"/>
      <c r="C701" s="26"/>
      <c r="D701" s="2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6" x14ac:dyDescent="0.2">
      <c r="A702" s="18"/>
      <c r="B702" s="25"/>
      <c r="C702" s="26"/>
      <c r="D702" s="2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6" x14ac:dyDescent="0.2">
      <c r="A703" s="18"/>
      <c r="B703" s="25"/>
      <c r="C703" s="26"/>
      <c r="D703" s="2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6" x14ac:dyDescent="0.2">
      <c r="A704" s="18"/>
      <c r="B704" s="25"/>
      <c r="C704" s="26"/>
      <c r="D704" s="2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6" x14ac:dyDescent="0.2">
      <c r="A705" s="18"/>
      <c r="B705" s="25"/>
      <c r="C705" s="26"/>
      <c r="D705" s="2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6" x14ac:dyDescent="0.2">
      <c r="A706" s="18"/>
      <c r="B706" s="25"/>
      <c r="C706" s="26"/>
      <c r="D706" s="2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6" x14ac:dyDescent="0.2">
      <c r="A707" s="18"/>
      <c r="B707" s="25"/>
      <c r="C707" s="26"/>
      <c r="D707" s="2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6" x14ac:dyDescent="0.2">
      <c r="A708" s="18"/>
      <c r="B708" s="25"/>
      <c r="C708" s="26"/>
      <c r="D708" s="2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6" x14ac:dyDescent="0.2">
      <c r="A709" s="18"/>
      <c r="B709" s="25"/>
      <c r="C709" s="26"/>
      <c r="D709" s="2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6" x14ac:dyDescent="0.2">
      <c r="A710" s="18"/>
      <c r="B710" s="25"/>
      <c r="C710" s="26"/>
      <c r="D710" s="2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6" x14ac:dyDescent="0.2">
      <c r="A711" s="18"/>
      <c r="B711" s="25"/>
      <c r="C711" s="26"/>
      <c r="D711" s="2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6" x14ac:dyDescent="0.2">
      <c r="A712" s="18"/>
      <c r="B712" s="25"/>
      <c r="C712" s="26"/>
      <c r="D712" s="2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6" x14ac:dyDescent="0.2">
      <c r="A713" s="18"/>
      <c r="B713" s="25"/>
      <c r="C713" s="26"/>
      <c r="D713" s="2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6" x14ac:dyDescent="0.2">
      <c r="A714" s="18"/>
      <c r="B714" s="25"/>
      <c r="C714" s="26"/>
      <c r="D714" s="2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6" x14ac:dyDescent="0.2">
      <c r="A715" s="18"/>
      <c r="B715" s="25"/>
      <c r="C715" s="26"/>
      <c r="D715" s="2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6" x14ac:dyDescent="0.2">
      <c r="A716" s="18"/>
      <c r="B716" s="25"/>
      <c r="C716" s="26"/>
      <c r="D716" s="2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6" x14ac:dyDescent="0.2">
      <c r="A717" s="18"/>
      <c r="B717" s="25"/>
      <c r="C717" s="26"/>
      <c r="D717" s="2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6" x14ac:dyDescent="0.2">
      <c r="A718" s="18"/>
      <c r="B718" s="25"/>
      <c r="C718" s="26"/>
      <c r="D718" s="2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6" x14ac:dyDescent="0.2">
      <c r="A719" s="18"/>
      <c r="B719" s="25"/>
      <c r="C719" s="26"/>
      <c r="D719" s="2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6" x14ac:dyDescent="0.2">
      <c r="A720" s="18"/>
      <c r="B720" s="25"/>
      <c r="C720" s="26"/>
      <c r="D720" s="2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6" x14ac:dyDescent="0.2">
      <c r="A721" s="18"/>
      <c r="B721" s="25"/>
      <c r="C721" s="26"/>
      <c r="D721" s="2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6" x14ac:dyDescent="0.2">
      <c r="A722" s="18"/>
      <c r="B722" s="25"/>
      <c r="C722" s="26"/>
      <c r="D722" s="2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6" x14ac:dyDescent="0.2">
      <c r="A723" s="18"/>
      <c r="B723" s="25"/>
      <c r="C723" s="26"/>
      <c r="D723" s="2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6" x14ac:dyDescent="0.2">
      <c r="A724" s="18"/>
      <c r="B724" s="25"/>
      <c r="C724" s="26"/>
      <c r="D724" s="2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6" x14ac:dyDescent="0.2">
      <c r="A725" s="18"/>
      <c r="B725" s="25"/>
      <c r="C725" s="26"/>
      <c r="D725" s="2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6" x14ac:dyDescent="0.2">
      <c r="A726" s="18"/>
      <c r="B726" s="25"/>
      <c r="C726" s="26"/>
      <c r="D726" s="2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6" x14ac:dyDescent="0.2">
      <c r="A727" s="18"/>
      <c r="B727" s="25"/>
      <c r="C727" s="26"/>
      <c r="D727" s="2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6" x14ac:dyDescent="0.2">
      <c r="A728" s="18"/>
      <c r="B728" s="25"/>
      <c r="C728" s="26"/>
      <c r="D728" s="2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6" x14ac:dyDescent="0.2">
      <c r="A729" s="18"/>
      <c r="B729" s="25"/>
      <c r="C729" s="26"/>
      <c r="D729" s="2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6" x14ac:dyDescent="0.2">
      <c r="A730" s="18"/>
      <c r="B730" s="25"/>
      <c r="C730" s="26"/>
      <c r="D730" s="2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6" x14ac:dyDescent="0.2">
      <c r="A731" s="18"/>
      <c r="B731" s="25"/>
      <c r="C731" s="26"/>
      <c r="D731" s="2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6" x14ac:dyDescent="0.2">
      <c r="A732" s="18"/>
      <c r="B732" s="25"/>
      <c r="C732" s="26"/>
      <c r="D732" s="2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6" x14ac:dyDescent="0.2">
      <c r="A733" s="18"/>
      <c r="B733" s="25"/>
      <c r="C733" s="26"/>
      <c r="D733" s="2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6" x14ac:dyDescent="0.2">
      <c r="A734" s="18"/>
      <c r="B734" s="25"/>
      <c r="C734" s="26"/>
      <c r="D734" s="2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6" x14ac:dyDescent="0.2">
      <c r="A735" s="18"/>
      <c r="B735" s="25"/>
      <c r="C735" s="26"/>
      <c r="D735" s="2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6" x14ac:dyDescent="0.2">
      <c r="A736" s="18"/>
      <c r="B736" s="25"/>
      <c r="C736" s="26"/>
      <c r="D736" s="2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6" x14ac:dyDescent="0.2">
      <c r="A737" s="18"/>
      <c r="B737" s="25"/>
      <c r="C737" s="26"/>
      <c r="D737" s="2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6" x14ac:dyDescent="0.2">
      <c r="A738" s="18"/>
      <c r="B738" s="25"/>
      <c r="C738" s="26"/>
      <c r="D738" s="2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6" x14ac:dyDescent="0.2">
      <c r="A739" s="18"/>
      <c r="B739" s="25"/>
      <c r="C739" s="26"/>
      <c r="D739" s="2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6" x14ac:dyDescent="0.2">
      <c r="A740" s="18"/>
      <c r="B740" s="25"/>
      <c r="C740" s="26"/>
      <c r="D740" s="2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6" x14ac:dyDescent="0.2">
      <c r="A741" s="18"/>
      <c r="B741" s="25"/>
      <c r="C741" s="26"/>
      <c r="D741" s="2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6" x14ac:dyDescent="0.2">
      <c r="A742" s="18"/>
      <c r="B742" s="25"/>
      <c r="C742" s="26"/>
      <c r="D742" s="2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6" x14ac:dyDescent="0.2">
      <c r="A743" s="18"/>
      <c r="B743" s="25"/>
      <c r="C743" s="26"/>
      <c r="D743" s="2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6" x14ac:dyDescent="0.2">
      <c r="A744" s="18"/>
      <c r="B744" s="25"/>
      <c r="C744" s="26"/>
      <c r="D744" s="2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6" x14ac:dyDescent="0.2">
      <c r="A745" s="18"/>
      <c r="B745" s="25"/>
      <c r="C745" s="26"/>
      <c r="D745" s="2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6" x14ac:dyDescent="0.2">
      <c r="A746" s="18"/>
      <c r="B746" s="25"/>
      <c r="C746" s="26"/>
      <c r="D746" s="2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6" x14ac:dyDescent="0.2">
      <c r="A747" s="18"/>
      <c r="B747" s="25"/>
      <c r="C747" s="26"/>
      <c r="D747" s="27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6" x14ac:dyDescent="0.2">
      <c r="A748" s="18"/>
      <c r="B748" s="25"/>
      <c r="C748" s="26"/>
      <c r="D748" s="27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6" x14ac:dyDescent="0.2">
      <c r="A749" s="18"/>
      <c r="B749" s="25"/>
      <c r="C749" s="26"/>
      <c r="D749" s="27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6" x14ac:dyDescent="0.2">
      <c r="A750" s="18"/>
      <c r="B750" s="25"/>
      <c r="C750" s="26"/>
      <c r="D750" s="27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6" x14ac:dyDescent="0.2">
      <c r="A751" s="18"/>
      <c r="B751" s="25"/>
      <c r="C751" s="26"/>
      <c r="D751" s="27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6" x14ac:dyDescent="0.2">
      <c r="A752" s="18"/>
      <c r="B752" s="25"/>
      <c r="C752" s="26"/>
      <c r="D752" s="27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6" x14ac:dyDescent="0.2">
      <c r="A753" s="18"/>
      <c r="B753" s="25"/>
      <c r="C753" s="26"/>
      <c r="D753" s="27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6" x14ac:dyDescent="0.2">
      <c r="A754" s="18"/>
      <c r="B754" s="25"/>
      <c r="C754" s="26"/>
      <c r="D754" s="27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6" x14ac:dyDescent="0.2">
      <c r="A755" s="18"/>
      <c r="B755" s="25"/>
      <c r="C755" s="26"/>
      <c r="D755" s="27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6" x14ac:dyDescent="0.2">
      <c r="A756" s="18"/>
      <c r="B756" s="25"/>
      <c r="C756" s="26"/>
      <c r="D756" s="27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6" x14ac:dyDescent="0.2">
      <c r="A757" s="18"/>
      <c r="B757" s="25"/>
      <c r="C757" s="26"/>
      <c r="D757" s="27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6" x14ac:dyDescent="0.2">
      <c r="A758" s="18"/>
      <c r="B758" s="25"/>
      <c r="C758" s="26"/>
      <c r="D758" s="27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6" x14ac:dyDescent="0.2">
      <c r="A759" s="18"/>
      <c r="B759" s="25"/>
      <c r="C759" s="26"/>
      <c r="D759" s="27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6" x14ac:dyDescent="0.2">
      <c r="A760" s="18"/>
      <c r="B760" s="25"/>
      <c r="C760" s="26"/>
      <c r="D760" s="27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6" x14ac:dyDescent="0.2">
      <c r="A761" s="18"/>
      <c r="B761" s="25"/>
      <c r="C761" s="26"/>
      <c r="D761" s="27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6" x14ac:dyDescent="0.2">
      <c r="A762" s="18"/>
      <c r="B762" s="25"/>
      <c r="C762" s="26"/>
      <c r="D762" s="27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6" x14ac:dyDescent="0.2">
      <c r="A763" s="18"/>
      <c r="B763" s="25"/>
      <c r="C763" s="26"/>
      <c r="D763" s="27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6" x14ac:dyDescent="0.2">
      <c r="A764" s="18"/>
      <c r="B764" s="25"/>
      <c r="C764" s="26"/>
      <c r="D764" s="27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6" x14ac:dyDescent="0.2">
      <c r="A765" s="18"/>
      <c r="B765" s="25"/>
      <c r="C765" s="26"/>
      <c r="D765" s="27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6" x14ac:dyDescent="0.2">
      <c r="A766" s="18"/>
      <c r="B766" s="25"/>
      <c r="C766" s="26"/>
      <c r="D766" s="27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6" x14ac:dyDescent="0.2">
      <c r="A767" s="18"/>
      <c r="B767" s="25"/>
      <c r="C767" s="26"/>
      <c r="D767" s="27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6" x14ac:dyDescent="0.2">
      <c r="A768" s="18"/>
      <c r="B768" s="25"/>
      <c r="C768" s="26"/>
      <c r="D768" s="27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6" x14ac:dyDescent="0.2">
      <c r="A769" s="18"/>
      <c r="B769" s="25"/>
      <c r="C769" s="26"/>
      <c r="D769" s="27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6" x14ac:dyDescent="0.2">
      <c r="A770" s="18"/>
      <c r="B770" s="25"/>
      <c r="C770" s="26"/>
      <c r="D770" s="27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6" x14ac:dyDescent="0.2">
      <c r="A771" s="18"/>
      <c r="B771" s="25"/>
      <c r="C771" s="26"/>
      <c r="D771" s="27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6" x14ac:dyDescent="0.2">
      <c r="A772" s="18"/>
      <c r="B772" s="25"/>
      <c r="C772" s="26"/>
      <c r="D772" s="27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6" x14ac:dyDescent="0.2">
      <c r="A773" s="18"/>
      <c r="B773" s="25"/>
      <c r="C773" s="26"/>
      <c r="D773" s="27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6" x14ac:dyDescent="0.2">
      <c r="A774" s="18"/>
      <c r="B774" s="25"/>
      <c r="C774" s="26"/>
      <c r="D774" s="27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6" x14ac:dyDescent="0.2">
      <c r="A775" s="18"/>
      <c r="B775" s="25"/>
      <c r="C775" s="26"/>
      <c r="D775" s="27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6" x14ac:dyDescent="0.2">
      <c r="A776" s="18"/>
      <c r="B776" s="25"/>
      <c r="C776" s="26"/>
      <c r="D776" s="27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6" x14ac:dyDescent="0.2">
      <c r="A777" s="18"/>
      <c r="B777" s="25"/>
      <c r="C777" s="26"/>
      <c r="D777" s="27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6" x14ac:dyDescent="0.2">
      <c r="A778" s="18"/>
      <c r="B778" s="25"/>
      <c r="C778" s="26"/>
      <c r="D778" s="27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6" x14ac:dyDescent="0.2">
      <c r="A779" s="18"/>
      <c r="B779" s="25"/>
      <c r="C779" s="26"/>
      <c r="D779" s="27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6" x14ac:dyDescent="0.2">
      <c r="A780" s="18"/>
      <c r="B780" s="25"/>
      <c r="C780" s="26"/>
      <c r="D780" s="27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6" x14ac:dyDescent="0.2">
      <c r="A781" s="18"/>
      <c r="B781" s="25"/>
      <c r="C781" s="26"/>
      <c r="D781" s="27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6" x14ac:dyDescent="0.2">
      <c r="A782" s="18"/>
      <c r="B782" s="25"/>
      <c r="C782" s="26"/>
      <c r="D782" s="27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6" x14ac:dyDescent="0.2">
      <c r="A783" s="18"/>
      <c r="B783" s="25"/>
      <c r="C783" s="26"/>
      <c r="D783" s="27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6" x14ac:dyDescent="0.2">
      <c r="A784" s="18"/>
      <c r="B784" s="25"/>
      <c r="C784" s="26"/>
      <c r="D784" s="27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6" x14ac:dyDescent="0.2">
      <c r="A785" s="18"/>
      <c r="B785" s="25"/>
      <c r="C785" s="26"/>
      <c r="D785" s="27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6" x14ac:dyDescent="0.2">
      <c r="A786" s="18"/>
      <c r="B786" s="25"/>
      <c r="C786" s="26"/>
      <c r="D786" s="27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6" x14ac:dyDescent="0.2">
      <c r="A787" s="18"/>
      <c r="B787" s="25"/>
      <c r="C787" s="26"/>
      <c r="D787" s="27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6" x14ac:dyDescent="0.2">
      <c r="A788" s="18"/>
      <c r="B788" s="25"/>
      <c r="C788" s="26"/>
      <c r="D788" s="27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6" x14ac:dyDescent="0.2">
      <c r="A789" s="18"/>
      <c r="B789" s="25"/>
      <c r="C789" s="26"/>
      <c r="D789" s="27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6" x14ac:dyDescent="0.2">
      <c r="A790" s="18"/>
      <c r="B790" s="25"/>
      <c r="C790" s="26"/>
      <c r="D790" s="27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6" x14ac:dyDescent="0.2">
      <c r="A791" s="18"/>
      <c r="B791" s="25"/>
      <c r="C791" s="26"/>
      <c r="D791" s="27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6" x14ac:dyDescent="0.2">
      <c r="A792" s="18"/>
      <c r="B792" s="25"/>
      <c r="C792" s="26"/>
      <c r="D792" s="27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6" x14ac:dyDescent="0.2">
      <c r="A793" s="18"/>
      <c r="B793" s="25"/>
      <c r="C793" s="26"/>
      <c r="D793" s="27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6" x14ac:dyDescent="0.2">
      <c r="A794" s="18"/>
      <c r="B794" s="25"/>
      <c r="C794" s="26"/>
      <c r="D794" s="27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6" x14ac:dyDescent="0.2">
      <c r="A795" s="18"/>
      <c r="B795" s="25"/>
      <c r="C795" s="26"/>
      <c r="D795" s="27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6" x14ac:dyDescent="0.2">
      <c r="A796" s="18"/>
      <c r="B796" s="25"/>
      <c r="C796" s="26"/>
      <c r="D796" s="27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6" x14ac:dyDescent="0.2">
      <c r="A797" s="18"/>
      <c r="B797" s="25"/>
      <c r="C797" s="26"/>
      <c r="D797" s="27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6" x14ac:dyDescent="0.2">
      <c r="A798" s="18"/>
      <c r="B798" s="25"/>
      <c r="C798" s="26"/>
      <c r="D798" s="27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6" x14ac:dyDescent="0.2">
      <c r="A799" s="18"/>
      <c r="B799" s="25"/>
      <c r="C799" s="26"/>
      <c r="D799" s="27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6" x14ac:dyDescent="0.2">
      <c r="A800" s="18"/>
      <c r="B800" s="25"/>
      <c r="C800" s="26"/>
      <c r="D800" s="27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6" x14ac:dyDescent="0.2">
      <c r="A801" s="18"/>
      <c r="B801" s="25"/>
      <c r="C801" s="26"/>
      <c r="D801" s="27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6" x14ac:dyDescent="0.2">
      <c r="A802" s="18"/>
      <c r="B802" s="25"/>
      <c r="C802" s="26"/>
      <c r="D802" s="27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6" x14ac:dyDescent="0.2">
      <c r="A803" s="18"/>
      <c r="B803" s="25"/>
      <c r="C803" s="26"/>
      <c r="D803" s="27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6" x14ac:dyDescent="0.2">
      <c r="A804" s="18"/>
      <c r="B804" s="25"/>
      <c r="C804" s="26"/>
      <c r="D804" s="27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6" x14ac:dyDescent="0.2">
      <c r="A805" s="18"/>
      <c r="B805" s="25"/>
      <c r="C805" s="26"/>
      <c r="D805" s="27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6" x14ac:dyDescent="0.2">
      <c r="A806" s="18"/>
      <c r="B806" s="25"/>
      <c r="C806" s="26"/>
      <c r="D806" s="27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6" x14ac:dyDescent="0.2">
      <c r="A807" s="18"/>
      <c r="B807" s="25"/>
      <c r="C807" s="26"/>
      <c r="D807" s="27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6" x14ac:dyDescent="0.2">
      <c r="A808" s="18"/>
      <c r="B808" s="25"/>
      <c r="C808" s="26"/>
      <c r="D808" s="27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6" x14ac:dyDescent="0.2">
      <c r="A809" s="18"/>
      <c r="B809" s="25"/>
      <c r="C809" s="26"/>
      <c r="D809" s="27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6" x14ac:dyDescent="0.2">
      <c r="A810" s="18"/>
      <c r="B810" s="25"/>
      <c r="C810" s="26"/>
      <c r="D810" s="27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6" x14ac:dyDescent="0.2">
      <c r="A811" s="18"/>
      <c r="B811" s="25"/>
      <c r="C811" s="26"/>
      <c r="D811" s="27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6" x14ac:dyDescent="0.2">
      <c r="A812" s="18"/>
      <c r="B812" s="25"/>
      <c r="C812" s="26"/>
      <c r="D812" s="27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6" x14ac:dyDescent="0.2">
      <c r="A813" s="18"/>
      <c r="B813" s="25"/>
      <c r="C813" s="26"/>
      <c r="D813" s="27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6" x14ac:dyDescent="0.2">
      <c r="A814" s="18"/>
      <c r="B814" s="25"/>
      <c r="C814" s="26"/>
      <c r="D814" s="27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6" x14ac:dyDescent="0.2">
      <c r="A815" s="18"/>
      <c r="B815" s="25"/>
      <c r="C815" s="26"/>
      <c r="D815" s="27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6" x14ac:dyDescent="0.2">
      <c r="A816" s="18"/>
      <c r="B816" s="25"/>
      <c r="C816" s="26"/>
      <c r="D816" s="27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6" x14ac:dyDescent="0.2">
      <c r="A817" s="18"/>
      <c r="B817" s="25"/>
      <c r="C817" s="26"/>
      <c r="D817" s="27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6" x14ac:dyDescent="0.2">
      <c r="A818" s="18"/>
      <c r="B818" s="25"/>
      <c r="C818" s="26"/>
      <c r="D818" s="27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6" x14ac:dyDescent="0.2">
      <c r="A819" s="18"/>
      <c r="B819" s="25"/>
      <c r="C819" s="26"/>
      <c r="D819" s="27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6" x14ac:dyDescent="0.2">
      <c r="A820" s="18"/>
      <c r="B820" s="25"/>
      <c r="C820" s="26"/>
      <c r="D820" s="27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6" x14ac:dyDescent="0.2">
      <c r="A821" s="18"/>
      <c r="B821" s="25"/>
      <c r="C821" s="26"/>
      <c r="D821" s="27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6" x14ac:dyDescent="0.2">
      <c r="A822" s="18"/>
      <c r="B822" s="25"/>
      <c r="C822" s="26"/>
      <c r="D822" s="27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6" x14ac:dyDescent="0.2">
      <c r="A823" s="18"/>
      <c r="B823" s="25"/>
      <c r="C823" s="26"/>
      <c r="D823" s="27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6" x14ac:dyDescent="0.2">
      <c r="A824" s="18"/>
      <c r="B824" s="25"/>
      <c r="C824" s="26"/>
      <c r="D824" s="27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6" x14ac:dyDescent="0.2">
      <c r="A825" s="18"/>
      <c r="B825" s="25"/>
      <c r="C825" s="26"/>
      <c r="D825" s="27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6" x14ac:dyDescent="0.2">
      <c r="A826" s="18"/>
      <c r="B826" s="25"/>
      <c r="C826" s="26"/>
      <c r="D826" s="27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6" x14ac:dyDescent="0.2">
      <c r="A827" s="18"/>
      <c r="B827" s="25"/>
      <c r="C827" s="26"/>
      <c r="D827" s="27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6" x14ac:dyDescent="0.2">
      <c r="A828" s="18"/>
      <c r="B828" s="25"/>
      <c r="C828" s="26"/>
      <c r="D828" s="27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6" x14ac:dyDescent="0.2">
      <c r="A829" s="18"/>
      <c r="B829" s="25"/>
      <c r="C829" s="26"/>
      <c r="D829" s="27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6" x14ac:dyDescent="0.2">
      <c r="A830" s="18"/>
      <c r="B830" s="25"/>
      <c r="C830" s="26"/>
      <c r="D830" s="27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6" x14ac:dyDescent="0.2">
      <c r="A831" s="18"/>
      <c r="B831" s="25"/>
      <c r="C831" s="26"/>
      <c r="D831" s="27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6" x14ac:dyDescent="0.2">
      <c r="A832" s="18"/>
      <c r="B832" s="25"/>
      <c r="C832" s="26"/>
      <c r="D832" s="27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6" x14ac:dyDescent="0.2">
      <c r="A833" s="18"/>
      <c r="B833" s="25"/>
      <c r="C833" s="26"/>
      <c r="D833" s="27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6" x14ac:dyDescent="0.2">
      <c r="A834" s="18"/>
      <c r="B834" s="25"/>
      <c r="C834" s="26"/>
      <c r="D834" s="27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6" x14ac:dyDescent="0.2">
      <c r="A835" s="18"/>
      <c r="B835" s="25"/>
      <c r="C835" s="26"/>
      <c r="D835" s="27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6" x14ac:dyDescent="0.2">
      <c r="A836" s="18"/>
      <c r="B836" s="25"/>
      <c r="C836" s="26"/>
      <c r="D836" s="27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6" x14ac:dyDescent="0.2">
      <c r="A837" s="18"/>
      <c r="B837" s="25"/>
      <c r="C837" s="26"/>
      <c r="D837" s="27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6" x14ac:dyDescent="0.2">
      <c r="A838" s="18"/>
      <c r="B838" s="25"/>
      <c r="C838" s="26"/>
      <c r="D838" s="27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6" x14ac:dyDescent="0.2">
      <c r="A839" s="18"/>
      <c r="B839" s="25"/>
      <c r="C839" s="26"/>
      <c r="D839" s="27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6" x14ac:dyDescent="0.2">
      <c r="A840" s="18"/>
      <c r="B840" s="25"/>
      <c r="C840" s="26"/>
      <c r="D840" s="27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6" x14ac:dyDescent="0.2">
      <c r="A841" s="18"/>
      <c r="B841" s="25"/>
      <c r="C841" s="26"/>
      <c r="D841" s="27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6" x14ac:dyDescent="0.2">
      <c r="A842" s="18"/>
      <c r="B842" s="25"/>
      <c r="C842" s="26"/>
      <c r="D842" s="27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6" x14ac:dyDescent="0.2">
      <c r="A843" s="18"/>
      <c r="B843" s="25"/>
      <c r="C843" s="26"/>
      <c r="D843" s="27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6" x14ac:dyDescent="0.2">
      <c r="A844" s="18"/>
      <c r="B844" s="25"/>
      <c r="C844" s="26"/>
      <c r="D844" s="27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6" x14ac:dyDescent="0.2">
      <c r="A845" s="18"/>
      <c r="B845" s="25"/>
      <c r="C845" s="26"/>
      <c r="D845" s="27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6" x14ac:dyDescent="0.2">
      <c r="A846" s="18"/>
      <c r="B846" s="25"/>
      <c r="C846" s="26"/>
      <c r="D846" s="27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6" x14ac:dyDescent="0.2">
      <c r="A847" s="18"/>
      <c r="B847" s="25"/>
      <c r="C847" s="26"/>
      <c r="D847" s="27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6" x14ac:dyDescent="0.2">
      <c r="A848" s="18"/>
      <c r="B848" s="25"/>
      <c r="C848" s="26"/>
      <c r="D848" s="27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6" x14ac:dyDescent="0.2">
      <c r="A849" s="18"/>
      <c r="B849" s="25"/>
      <c r="C849" s="26"/>
      <c r="D849" s="27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6" x14ac:dyDescent="0.2">
      <c r="A850" s="18"/>
      <c r="B850" s="25"/>
      <c r="C850" s="26"/>
      <c r="D850" s="27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6" x14ac:dyDescent="0.2">
      <c r="A851" s="18"/>
      <c r="B851" s="25"/>
      <c r="C851" s="26"/>
      <c r="D851" s="27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6" x14ac:dyDescent="0.2">
      <c r="A852" s="18"/>
      <c r="B852" s="25"/>
      <c r="C852" s="26"/>
      <c r="D852" s="27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6" x14ac:dyDescent="0.2">
      <c r="A853" s="18"/>
      <c r="B853" s="25"/>
      <c r="C853" s="26"/>
      <c r="D853" s="27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6" x14ac:dyDescent="0.2">
      <c r="A854" s="18"/>
      <c r="B854" s="25"/>
      <c r="C854" s="26"/>
      <c r="D854" s="27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6" x14ac:dyDescent="0.2">
      <c r="A855" s="18"/>
      <c r="B855" s="25"/>
      <c r="C855" s="26"/>
      <c r="D855" s="27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6" x14ac:dyDescent="0.2">
      <c r="A856" s="18"/>
      <c r="B856" s="25"/>
      <c r="C856" s="26"/>
      <c r="D856" s="27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6" x14ac:dyDescent="0.2">
      <c r="A857" s="18"/>
      <c r="B857" s="25"/>
      <c r="C857" s="26"/>
      <c r="D857" s="27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6" x14ac:dyDescent="0.2">
      <c r="A858" s="18"/>
      <c r="B858" s="25"/>
      <c r="C858" s="26"/>
      <c r="D858" s="27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6" x14ac:dyDescent="0.2">
      <c r="A859" s="18"/>
      <c r="B859" s="25"/>
      <c r="C859" s="26"/>
      <c r="D859" s="27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6" x14ac:dyDescent="0.2">
      <c r="A860" s="18"/>
      <c r="B860" s="25"/>
      <c r="C860" s="26"/>
      <c r="D860" s="27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6" x14ac:dyDescent="0.2">
      <c r="A861" s="18"/>
      <c r="B861" s="25"/>
      <c r="C861" s="26"/>
      <c r="D861" s="27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6" x14ac:dyDescent="0.2">
      <c r="A862" s="18"/>
      <c r="B862" s="25"/>
      <c r="C862" s="26"/>
      <c r="D862" s="27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6" x14ac:dyDescent="0.2">
      <c r="A863" s="18"/>
      <c r="B863" s="25"/>
      <c r="C863" s="26"/>
      <c r="D863" s="27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6" x14ac:dyDescent="0.2">
      <c r="A864" s="18"/>
      <c r="B864" s="25"/>
      <c r="C864" s="26"/>
      <c r="D864" s="27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6" x14ac:dyDescent="0.2">
      <c r="A865" s="18"/>
      <c r="B865" s="25"/>
      <c r="C865" s="26"/>
      <c r="D865" s="27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6" x14ac:dyDescent="0.2">
      <c r="A866" s="18"/>
      <c r="B866" s="25"/>
      <c r="C866" s="26"/>
      <c r="D866" s="27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6" x14ac:dyDescent="0.2">
      <c r="A867" s="18"/>
      <c r="B867" s="25"/>
      <c r="C867" s="26"/>
      <c r="D867" s="27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6" x14ac:dyDescent="0.2">
      <c r="A868" s="18"/>
      <c r="B868" s="25"/>
      <c r="C868" s="26"/>
      <c r="D868" s="27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6" x14ac:dyDescent="0.2">
      <c r="A869" s="18"/>
      <c r="B869" s="25"/>
      <c r="C869" s="26"/>
      <c r="D869" s="27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6" x14ac:dyDescent="0.2">
      <c r="A870" s="18"/>
      <c r="B870" s="25"/>
      <c r="C870" s="26"/>
      <c r="D870" s="27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6" x14ac:dyDescent="0.2">
      <c r="A871" s="18"/>
      <c r="B871" s="25"/>
      <c r="C871" s="26"/>
      <c r="D871" s="27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6" x14ac:dyDescent="0.2">
      <c r="A872" s="18"/>
      <c r="B872" s="25"/>
      <c r="C872" s="26"/>
      <c r="D872" s="27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6" x14ac:dyDescent="0.2">
      <c r="A873" s="18"/>
      <c r="B873" s="25"/>
      <c r="C873" s="26"/>
      <c r="D873" s="27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6" x14ac:dyDescent="0.2">
      <c r="A874" s="18"/>
      <c r="B874" s="25"/>
      <c r="C874" s="26"/>
      <c r="D874" s="27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6" x14ac:dyDescent="0.2">
      <c r="A875" s="18"/>
      <c r="B875" s="25"/>
      <c r="C875" s="26"/>
      <c r="D875" s="27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6" x14ac:dyDescent="0.2">
      <c r="A876" s="18"/>
      <c r="B876" s="25"/>
      <c r="C876" s="26"/>
      <c r="D876" s="27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6" x14ac:dyDescent="0.2">
      <c r="A877" s="18"/>
      <c r="B877" s="25"/>
      <c r="C877" s="26"/>
      <c r="D877" s="27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6" x14ac:dyDescent="0.2">
      <c r="A878" s="18"/>
      <c r="B878" s="25"/>
      <c r="C878" s="26"/>
      <c r="D878" s="27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6" x14ac:dyDescent="0.2">
      <c r="A879" s="18"/>
      <c r="B879" s="25"/>
      <c r="C879" s="26"/>
      <c r="D879" s="27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6" x14ac:dyDescent="0.2">
      <c r="A880" s="18"/>
      <c r="B880" s="25"/>
      <c r="C880" s="26"/>
      <c r="D880" s="27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6" x14ac:dyDescent="0.2">
      <c r="A881" s="18"/>
      <c r="B881" s="25"/>
      <c r="C881" s="26"/>
      <c r="D881" s="27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6" x14ac:dyDescent="0.2">
      <c r="A882" s="18"/>
      <c r="B882" s="25"/>
      <c r="C882" s="26"/>
      <c r="D882" s="27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6" x14ac:dyDescent="0.2">
      <c r="A883" s="18"/>
      <c r="B883" s="25"/>
      <c r="C883" s="26"/>
      <c r="D883" s="27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6" x14ac:dyDescent="0.2">
      <c r="A884" s="18"/>
      <c r="B884" s="25"/>
      <c r="C884" s="26"/>
      <c r="D884" s="27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6" x14ac:dyDescent="0.2">
      <c r="A885" s="18"/>
      <c r="B885" s="25"/>
      <c r="C885" s="26"/>
      <c r="D885" s="27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6" x14ac:dyDescent="0.2">
      <c r="A886" s="18"/>
      <c r="B886" s="25"/>
      <c r="C886" s="26"/>
      <c r="D886" s="27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6" x14ac:dyDescent="0.2">
      <c r="A887" s="18"/>
      <c r="B887" s="25"/>
      <c r="C887" s="26"/>
      <c r="D887" s="27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6" x14ac:dyDescent="0.2">
      <c r="A888" s="18"/>
      <c r="B888" s="25"/>
      <c r="C888" s="26"/>
      <c r="D888" s="27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6" x14ac:dyDescent="0.2">
      <c r="A889" s="18"/>
      <c r="B889" s="25"/>
      <c r="C889" s="26"/>
      <c r="D889" s="27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6" x14ac:dyDescent="0.2">
      <c r="A890" s="18"/>
      <c r="B890" s="25"/>
      <c r="C890" s="26"/>
      <c r="D890" s="27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6" x14ac:dyDescent="0.2">
      <c r="A891" s="18"/>
      <c r="B891" s="25"/>
      <c r="C891" s="26"/>
      <c r="D891" s="27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6" x14ac:dyDescent="0.2">
      <c r="A892" s="18"/>
      <c r="B892" s="25"/>
      <c r="C892" s="26"/>
      <c r="D892" s="27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6" x14ac:dyDescent="0.2">
      <c r="A893" s="18"/>
      <c r="B893" s="25"/>
      <c r="C893" s="26"/>
      <c r="D893" s="27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6" x14ac:dyDescent="0.2">
      <c r="A894" s="18"/>
      <c r="B894" s="25"/>
      <c r="C894" s="26"/>
      <c r="D894" s="27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6" x14ac:dyDescent="0.2">
      <c r="A895" s="18"/>
      <c r="B895" s="25"/>
      <c r="C895" s="26"/>
      <c r="D895" s="27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6" x14ac:dyDescent="0.2">
      <c r="A896" s="18"/>
      <c r="B896" s="25"/>
      <c r="C896" s="26"/>
      <c r="D896" s="27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6" x14ac:dyDescent="0.2">
      <c r="A897" s="18"/>
      <c r="B897" s="25"/>
      <c r="C897" s="26"/>
      <c r="D897" s="27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6" x14ac:dyDescent="0.2">
      <c r="A898" s="18"/>
      <c r="B898" s="25"/>
      <c r="C898" s="26"/>
      <c r="D898" s="27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6" x14ac:dyDescent="0.2">
      <c r="A899" s="18"/>
      <c r="B899" s="25"/>
      <c r="C899" s="26"/>
      <c r="D899" s="27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6" x14ac:dyDescent="0.2">
      <c r="A900" s="18"/>
      <c r="B900" s="25"/>
      <c r="C900" s="26"/>
      <c r="D900" s="27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6" x14ac:dyDescent="0.2">
      <c r="A901" s="18"/>
      <c r="B901" s="25"/>
      <c r="C901" s="26"/>
      <c r="D901" s="27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6" x14ac:dyDescent="0.2">
      <c r="A902" s="18"/>
      <c r="B902" s="25"/>
      <c r="C902" s="26"/>
      <c r="D902" s="27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6" x14ac:dyDescent="0.2">
      <c r="A903" s="18"/>
      <c r="B903" s="25"/>
      <c r="C903" s="26"/>
      <c r="D903" s="27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6" x14ac:dyDescent="0.2">
      <c r="A904" s="18"/>
      <c r="B904" s="25"/>
      <c r="C904" s="26"/>
      <c r="D904" s="27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6" x14ac:dyDescent="0.2">
      <c r="A905" s="18"/>
      <c r="B905" s="25"/>
      <c r="C905" s="26"/>
      <c r="D905" s="27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6" x14ac:dyDescent="0.2">
      <c r="A906" s="18"/>
      <c r="B906" s="25"/>
      <c r="C906" s="26"/>
      <c r="D906" s="27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6" x14ac:dyDescent="0.2">
      <c r="A907" s="18"/>
      <c r="B907" s="25"/>
      <c r="C907" s="26"/>
      <c r="D907" s="27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6" x14ac:dyDescent="0.2">
      <c r="A908" s="18"/>
      <c r="B908" s="25"/>
      <c r="C908" s="26"/>
      <c r="D908" s="27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6" x14ac:dyDescent="0.2">
      <c r="A909" s="18"/>
      <c r="B909" s="25"/>
      <c r="C909" s="26"/>
      <c r="D909" s="27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6" x14ac:dyDescent="0.2">
      <c r="A910" s="18"/>
      <c r="B910" s="25"/>
      <c r="C910" s="26"/>
      <c r="D910" s="27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6" x14ac:dyDescent="0.2">
      <c r="A911" s="18"/>
      <c r="B911" s="25"/>
      <c r="C911" s="26"/>
      <c r="D911" s="27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6" x14ac:dyDescent="0.2">
      <c r="A912" s="18"/>
      <c r="B912" s="25"/>
      <c r="C912" s="26"/>
      <c r="D912" s="27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6" x14ac:dyDescent="0.2">
      <c r="A913" s="18"/>
      <c r="B913" s="25"/>
      <c r="C913" s="26"/>
      <c r="D913" s="27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6" x14ac:dyDescent="0.2">
      <c r="A914" s="18"/>
      <c r="B914" s="25"/>
      <c r="C914" s="26"/>
      <c r="D914" s="27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6" x14ac:dyDescent="0.2">
      <c r="A915" s="18"/>
      <c r="B915" s="25"/>
      <c r="C915" s="26"/>
      <c r="D915" s="27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6" x14ac:dyDescent="0.2">
      <c r="A916" s="18"/>
      <c r="B916" s="25"/>
      <c r="C916" s="26"/>
      <c r="D916" s="27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6" x14ac:dyDescent="0.2">
      <c r="A917" s="18"/>
      <c r="B917" s="25"/>
      <c r="C917" s="26"/>
      <c r="D917" s="27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6" x14ac:dyDescent="0.2">
      <c r="A918" s="18"/>
      <c r="B918" s="25"/>
      <c r="C918" s="26"/>
      <c r="D918" s="27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6" x14ac:dyDescent="0.2">
      <c r="A919" s="18"/>
      <c r="B919" s="25"/>
      <c r="C919" s="26"/>
      <c r="D919" s="27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6" x14ac:dyDescent="0.2">
      <c r="A920" s="18"/>
      <c r="B920" s="25"/>
      <c r="C920" s="26"/>
      <c r="D920" s="27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6" x14ac:dyDescent="0.2">
      <c r="A921" s="18"/>
      <c r="B921" s="25"/>
      <c r="C921" s="26"/>
      <c r="D921" s="27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6" x14ac:dyDescent="0.2">
      <c r="A922" s="18"/>
      <c r="B922" s="25"/>
      <c r="C922" s="26"/>
      <c r="D922" s="27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6" x14ac:dyDescent="0.2">
      <c r="A923" s="18"/>
      <c r="B923" s="25"/>
      <c r="C923" s="26"/>
      <c r="D923" s="27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6" x14ac:dyDescent="0.2">
      <c r="A924" s="18"/>
      <c r="B924" s="25"/>
      <c r="C924" s="26"/>
      <c r="D924" s="27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6" x14ac:dyDescent="0.2">
      <c r="A925" s="18"/>
      <c r="B925" s="25"/>
      <c r="C925" s="26"/>
      <c r="D925" s="27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6" x14ac:dyDescent="0.2">
      <c r="A926" s="18"/>
      <c r="B926" s="25"/>
      <c r="C926" s="26"/>
      <c r="D926" s="27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6" x14ac:dyDescent="0.2">
      <c r="A927" s="18"/>
      <c r="B927" s="25"/>
      <c r="C927" s="26"/>
      <c r="D927" s="27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6" x14ac:dyDescent="0.2">
      <c r="A928" s="18"/>
      <c r="B928" s="25"/>
      <c r="C928" s="26"/>
      <c r="D928" s="27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6" x14ac:dyDescent="0.2">
      <c r="A929" s="18"/>
      <c r="B929" s="25"/>
      <c r="C929" s="26"/>
      <c r="D929" s="27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6" x14ac:dyDescent="0.2">
      <c r="A930" s="18"/>
      <c r="B930" s="25"/>
      <c r="C930" s="26"/>
      <c r="D930" s="27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6" x14ac:dyDescent="0.2">
      <c r="A931" s="18"/>
      <c r="B931" s="25"/>
      <c r="C931" s="26"/>
      <c r="D931" s="27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6" x14ac:dyDescent="0.2">
      <c r="A932" s="18"/>
      <c r="B932" s="25"/>
      <c r="C932" s="26"/>
      <c r="D932" s="27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6" x14ac:dyDescent="0.2">
      <c r="A933" s="18"/>
      <c r="B933" s="25"/>
      <c r="C933" s="26"/>
      <c r="D933" s="27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6" x14ac:dyDescent="0.2">
      <c r="A934" s="18"/>
      <c r="B934" s="25"/>
      <c r="C934" s="26"/>
      <c r="D934" s="27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6" x14ac:dyDescent="0.2">
      <c r="A935" s="18"/>
      <c r="B935" s="25"/>
      <c r="C935" s="26"/>
      <c r="D935" s="27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6" x14ac:dyDescent="0.2">
      <c r="A936" s="18"/>
      <c r="B936" s="25"/>
      <c r="C936" s="26"/>
      <c r="D936" s="27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6" x14ac:dyDescent="0.2">
      <c r="A937" s="18"/>
      <c r="B937" s="25"/>
      <c r="C937" s="26"/>
      <c r="D937" s="27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6" x14ac:dyDescent="0.2">
      <c r="A938" s="18"/>
      <c r="B938" s="25"/>
      <c r="C938" s="26"/>
      <c r="D938" s="27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6" x14ac:dyDescent="0.2">
      <c r="A939" s="18"/>
      <c r="B939" s="25"/>
      <c r="C939" s="26"/>
      <c r="D939" s="27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6" x14ac:dyDescent="0.2">
      <c r="A940" s="18"/>
      <c r="B940" s="25"/>
      <c r="C940" s="26"/>
      <c r="D940" s="27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6" x14ac:dyDescent="0.2">
      <c r="A941" s="18"/>
      <c r="B941" s="25"/>
      <c r="C941" s="26"/>
      <c r="D941" s="27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6" x14ac:dyDescent="0.2">
      <c r="A942" s="18"/>
      <c r="B942" s="25"/>
      <c r="C942" s="26"/>
      <c r="D942" s="27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6" x14ac:dyDescent="0.2">
      <c r="A943" s="18"/>
      <c r="B943" s="25"/>
      <c r="C943" s="26"/>
      <c r="D943" s="27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6" x14ac:dyDescent="0.2">
      <c r="A944" s="18"/>
      <c r="B944" s="25"/>
      <c r="C944" s="26"/>
      <c r="D944" s="27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6" x14ac:dyDescent="0.2">
      <c r="A945" s="18"/>
      <c r="B945" s="25"/>
      <c r="C945" s="26"/>
      <c r="D945" s="27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6" x14ac:dyDescent="0.2">
      <c r="A946" s="18"/>
      <c r="B946" s="25"/>
      <c r="C946" s="26"/>
      <c r="D946" s="27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6" x14ac:dyDescent="0.2">
      <c r="A947" s="18"/>
      <c r="B947" s="25"/>
      <c r="C947" s="26"/>
      <c r="D947" s="27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6" x14ac:dyDescent="0.2">
      <c r="A948" s="18"/>
      <c r="B948" s="25"/>
      <c r="C948" s="26"/>
      <c r="D948" s="27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6" x14ac:dyDescent="0.2">
      <c r="A949" s="18"/>
      <c r="B949" s="25"/>
      <c r="C949" s="26"/>
      <c r="D949" s="27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6" x14ac:dyDescent="0.2">
      <c r="A950" s="18"/>
      <c r="B950" s="25"/>
      <c r="C950" s="26"/>
      <c r="D950" s="27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6" x14ac:dyDescent="0.2">
      <c r="A951" s="18"/>
      <c r="B951" s="25"/>
      <c r="C951" s="26"/>
      <c r="D951" s="27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6" x14ac:dyDescent="0.2">
      <c r="A952" s="18"/>
      <c r="B952" s="25"/>
      <c r="C952" s="26"/>
      <c r="D952" s="27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6" x14ac:dyDescent="0.2">
      <c r="A953" s="18"/>
      <c r="B953" s="25"/>
      <c r="C953" s="26"/>
      <c r="D953" s="27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6" x14ac:dyDescent="0.2">
      <c r="A954" s="18"/>
      <c r="B954" s="25"/>
      <c r="C954" s="26"/>
      <c r="D954" s="27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6" x14ac:dyDescent="0.2">
      <c r="A955" s="18"/>
      <c r="B955" s="25"/>
      <c r="C955" s="26"/>
      <c r="D955" s="27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6" x14ac:dyDescent="0.2">
      <c r="A956" s="18"/>
      <c r="B956" s="25"/>
      <c r="C956" s="26"/>
      <c r="D956" s="27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6" x14ac:dyDescent="0.2">
      <c r="A957" s="18"/>
      <c r="B957" s="25"/>
      <c r="C957" s="26"/>
      <c r="D957" s="27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6" x14ac:dyDescent="0.2">
      <c r="A958" s="18"/>
      <c r="B958" s="25"/>
      <c r="C958" s="26"/>
      <c r="D958" s="27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6" x14ac:dyDescent="0.2">
      <c r="A959" s="18"/>
      <c r="B959" s="25"/>
      <c r="C959" s="26"/>
      <c r="D959" s="27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6" x14ac:dyDescent="0.2">
      <c r="A960" s="18"/>
      <c r="B960" s="25"/>
      <c r="C960" s="26"/>
      <c r="D960" s="27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6" x14ac:dyDescent="0.2">
      <c r="A961" s="18"/>
      <c r="B961" s="25"/>
      <c r="C961" s="26"/>
      <c r="D961" s="27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6" x14ac:dyDescent="0.2">
      <c r="A962" s="18"/>
      <c r="B962" s="25"/>
      <c r="C962" s="26"/>
      <c r="D962" s="27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6" x14ac:dyDescent="0.2">
      <c r="A963" s="18"/>
      <c r="B963" s="25"/>
      <c r="C963" s="26"/>
      <c r="D963" s="27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6" x14ac:dyDescent="0.2">
      <c r="A964" s="18"/>
      <c r="B964" s="25"/>
      <c r="C964" s="26"/>
      <c r="D964" s="27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6" x14ac:dyDescent="0.2">
      <c r="A965" s="18"/>
      <c r="B965" s="25"/>
      <c r="C965" s="26"/>
      <c r="D965" s="27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6" x14ac:dyDescent="0.2">
      <c r="A966" s="18"/>
      <c r="B966" s="25"/>
      <c r="C966" s="26"/>
      <c r="D966" s="27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6" x14ac:dyDescent="0.2">
      <c r="A967" s="18"/>
      <c r="B967" s="25"/>
      <c r="C967" s="26"/>
      <c r="D967" s="27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6" x14ac:dyDescent="0.2">
      <c r="A968" s="18"/>
      <c r="B968" s="25"/>
      <c r="C968" s="26"/>
      <c r="D968" s="27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6" x14ac:dyDescent="0.2">
      <c r="A969" s="18"/>
      <c r="B969" s="25"/>
      <c r="C969" s="26"/>
      <c r="D969" s="27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6" x14ac:dyDescent="0.2">
      <c r="A970" s="18"/>
      <c r="B970" s="25"/>
      <c r="C970" s="26"/>
      <c r="D970" s="27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6" x14ac:dyDescent="0.2">
      <c r="A971" s="18"/>
      <c r="B971" s="25"/>
      <c r="C971" s="26"/>
      <c r="D971" s="27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6" x14ac:dyDescent="0.2">
      <c r="A972" s="18"/>
      <c r="B972" s="25"/>
      <c r="C972" s="26"/>
      <c r="D972" s="27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6" x14ac:dyDescent="0.2">
      <c r="A973" s="18"/>
      <c r="B973" s="25"/>
      <c r="C973" s="26"/>
      <c r="D973" s="27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6" x14ac:dyDescent="0.2">
      <c r="A974" s="18"/>
      <c r="B974" s="25"/>
      <c r="C974" s="26"/>
      <c r="D974" s="27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6" x14ac:dyDescent="0.2">
      <c r="A975" s="18"/>
      <c r="B975" s="25"/>
      <c r="C975" s="26"/>
      <c r="D975" s="27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6" x14ac:dyDescent="0.2">
      <c r="A976" s="18"/>
      <c r="B976" s="25"/>
      <c r="C976" s="26"/>
      <c r="D976" s="27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6" x14ac:dyDescent="0.2">
      <c r="A977" s="18"/>
      <c r="B977" s="25"/>
      <c r="C977" s="26"/>
      <c r="D977" s="27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6" x14ac:dyDescent="0.2">
      <c r="A978" s="18"/>
      <c r="B978" s="25"/>
      <c r="C978" s="26"/>
      <c r="D978" s="27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6" x14ac:dyDescent="0.2">
      <c r="A979" s="18"/>
      <c r="B979" s="25"/>
      <c r="C979" s="26"/>
      <c r="D979" s="27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6" x14ac:dyDescent="0.2">
      <c r="A980" s="18"/>
      <c r="B980" s="25"/>
      <c r="C980" s="26"/>
      <c r="D980" s="27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6" x14ac:dyDescent="0.2">
      <c r="A981" s="18"/>
      <c r="B981" s="25"/>
      <c r="C981" s="26"/>
      <c r="D981" s="27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6" x14ac:dyDescent="0.2">
      <c r="A982" s="18"/>
      <c r="B982" s="25"/>
      <c r="C982" s="26"/>
      <c r="D982" s="27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6" x14ac:dyDescent="0.2">
      <c r="A983" s="18"/>
      <c r="B983" s="25"/>
      <c r="C983" s="26"/>
      <c r="D983" s="27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6" x14ac:dyDescent="0.2">
      <c r="A984" s="18"/>
      <c r="B984" s="25"/>
      <c r="C984" s="26"/>
      <c r="D984" s="27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6" x14ac:dyDescent="0.2">
      <c r="A985" s="18"/>
      <c r="B985" s="25"/>
      <c r="C985" s="26"/>
      <c r="D985" s="27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6" x14ac:dyDescent="0.2">
      <c r="A986" s="18"/>
      <c r="B986" s="25"/>
      <c r="C986" s="26"/>
      <c r="D986" s="27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6" x14ac:dyDescent="0.2">
      <c r="A987" s="18"/>
      <c r="B987" s="25"/>
      <c r="C987" s="26"/>
      <c r="D987" s="27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6" x14ac:dyDescent="0.2">
      <c r="A988" s="18"/>
      <c r="B988" s="25"/>
      <c r="C988" s="26"/>
      <c r="D988" s="27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6" x14ac:dyDescent="0.2">
      <c r="A989" s="18"/>
      <c r="B989" s="25"/>
      <c r="C989" s="26"/>
      <c r="D989" s="27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6" x14ac:dyDescent="0.2">
      <c r="A990" s="18"/>
      <c r="B990" s="25"/>
      <c r="C990" s="26"/>
      <c r="D990" s="27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6" x14ac:dyDescent="0.2">
      <c r="A991" s="18"/>
      <c r="B991" s="25"/>
      <c r="C991" s="26"/>
      <c r="D991" s="27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6" x14ac:dyDescent="0.2">
      <c r="A992" s="18"/>
      <c r="B992" s="25"/>
      <c r="C992" s="26"/>
      <c r="D992" s="27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6" x14ac:dyDescent="0.2">
      <c r="A993" s="18"/>
      <c r="B993" s="25"/>
      <c r="C993" s="26"/>
      <c r="D993" s="27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6" x14ac:dyDescent="0.2">
      <c r="A994" s="18"/>
      <c r="B994" s="25"/>
      <c r="C994" s="26"/>
      <c r="D994" s="27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6" x14ac:dyDescent="0.2">
      <c r="A995" s="18"/>
      <c r="B995" s="25"/>
      <c r="C995" s="26"/>
      <c r="D995" s="27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6" x14ac:dyDescent="0.2">
      <c r="A996" s="18"/>
      <c r="B996" s="25"/>
      <c r="C996" s="26"/>
      <c r="D996" s="27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6" x14ac:dyDescent="0.2">
      <c r="A997" s="18"/>
      <c r="B997" s="25"/>
      <c r="C997" s="26"/>
      <c r="D997" s="27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6" x14ac:dyDescent="0.2">
      <c r="A998" s="18"/>
      <c r="B998" s="25"/>
      <c r="C998" s="26"/>
      <c r="D998" s="27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6" x14ac:dyDescent="0.2">
      <c r="A999" s="18"/>
      <c r="B999" s="25"/>
      <c r="C999" s="26"/>
      <c r="D999" s="27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6" x14ac:dyDescent="0.2">
      <c r="A1000" s="18"/>
      <c r="B1000" s="25"/>
      <c r="C1000" s="26"/>
      <c r="D1000" s="27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4">
    <mergeCell ref="B2:D2"/>
    <mergeCell ref="B4:D4"/>
    <mergeCell ref="C19:D19"/>
    <mergeCell ref="C20:D20"/>
  </mergeCells>
  <pageMargins left="0.7" right="0.7" top="0.75" bottom="0.75" header="0" footer="0"/>
  <pageSetup orientation="landscape"/>
  <headerFooter>
    <oddHeader>&amp;L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abSelected="1" zoomScale="68" zoomScaleNormal="145" workbookViewId="0">
      <selection activeCell="C33" sqref="C33"/>
    </sheetView>
  </sheetViews>
  <sheetFormatPr baseColWidth="10" defaultColWidth="14.5" defaultRowHeight="15" customHeight="1" x14ac:dyDescent="0.2"/>
  <cols>
    <col min="1" max="1" width="64" customWidth="1"/>
    <col min="2" max="7" width="11" customWidth="1"/>
    <col min="8" max="8" width="13" customWidth="1"/>
    <col min="9" max="11" width="11" customWidth="1"/>
    <col min="12" max="15" width="11" hidden="1" customWidth="1"/>
    <col min="16" max="16" width="12.5" customWidth="1"/>
    <col min="17" max="17" width="9.6640625" customWidth="1"/>
    <col min="18" max="18" width="4.83203125" customWidth="1"/>
    <col min="19" max="20" width="11.5" customWidth="1"/>
    <col min="21" max="26" width="8" customWidth="1"/>
  </cols>
  <sheetData>
    <row r="1" spans="1:26" ht="19.5" customHeight="1" x14ac:dyDescent="0.2">
      <c r="A1" s="3" t="s">
        <v>0</v>
      </c>
      <c r="B1" s="5" t="s">
        <v>2</v>
      </c>
      <c r="C1" s="7"/>
      <c r="D1" s="9"/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">
      <c r="A2" s="126" t="s">
        <v>6</v>
      </c>
      <c r="B2" s="15">
        <v>0.7</v>
      </c>
      <c r="C2" s="17" t="s">
        <v>7</v>
      </c>
      <c r="D2" s="19" t="s">
        <v>8</v>
      </c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26" ht="14.25" customHeight="1" x14ac:dyDescent="0.2">
      <c r="A3" s="127"/>
      <c r="B3" s="15">
        <v>1</v>
      </c>
      <c r="C3" s="17" t="s">
        <v>11</v>
      </c>
      <c r="D3" s="19" t="s">
        <v>7</v>
      </c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26" ht="14.25" customHeight="1" x14ac:dyDescent="0.2">
      <c r="A4" s="128"/>
      <c r="B4" s="28">
        <v>0.25</v>
      </c>
      <c r="C4" s="21" t="s">
        <v>13</v>
      </c>
      <c r="D4" s="19" t="s">
        <v>11</v>
      </c>
      <c r="G4" s="22"/>
      <c r="H4" s="22" t="s">
        <v>14</v>
      </c>
      <c r="I4" s="22"/>
      <c r="J4" s="22"/>
      <c r="K4" s="22"/>
      <c r="L4" s="22"/>
      <c r="M4" s="22"/>
      <c r="N4" s="22"/>
      <c r="O4" s="22" t="s">
        <v>14</v>
      </c>
      <c r="P4" s="22"/>
      <c r="T4" s="30" t="s">
        <v>14</v>
      </c>
    </row>
    <row r="5" spans="1:26" ht="14.25" customHeight="1" x14ac:dyDescent="0.2">
      <c r="A5" s="4" t="s">
        <v>17</v>
      </c>
      <c r="B5" s="32">
        <v>36</v>
      </c>
      <c r="C5" s="21" t="s">
        <v>18</v>
      </c>
      <c r="D5" s="22"/>
      <c r="T5" s="30" t="s">
        <v>14</v>
      </c>
    </row>
    <row r="6" spans="1:26" ht="6.75" customHeight="1" x14ac:dyDescent="0.2">
      <c r="A6" s="22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T6" s="30" t="s">
        <v>14</v>
      </c>
    </row>
    <row r="7" spans="1:26" ht="18" customHeight="1" x14ac:dyDescent="0.2">
      <c r="A7" s="8"/>
      <c r="B7" s="129" t="s">
        <v>22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P7" s="40"/>
      <c r="Q7" s="8"/>
      <c r="R7" s="8"/>
    </row>
    <row r="8" spans="1:26" ht="14.25" hidden="1" customHeight="1" x14ac:dyDescent="0.2">
      <c r="A8" s="8"/>
      <c r="B8" s="41">
        <v>1</v>
      </c>
      <c r="C8" s="41">
        <v>2</v>
      </c>
      <c r="D8" s="41">
        <v>3</v>
      </c>
      <c r="E8" s="41">
        <v>4</v>
      </c>
      <c r="F8" s="41">
        <v>5</v>
      </c>
      <c r="G8" s="41">
        <v>6</v>
      </c>
      <c r="H8" s="41">
        <v>7</v>
      </c>
      <c r="I8" s="41">
        <v>8</v>
      </c>
      <c r="J8" s="41">
        <v>9</v>
      </c>
      <c r="K8" s="41">
        <v>10</v>
      </c>
      <c r="L8" s="41">
        <v>11</v>
      </c>
      <c r="M8" s="41">
        <v>12</v>
      </c>
      <c r="N8" s="41">
        <v>13</v>
      </c>
      <c r="O8" s="41">
        <v>14</v>
      </c>
      <c r="P8" s="40"/>
      <c r="Q8" s="8"/>
      <c r="R8" s="8"/>
      <c r="S8" s="42"/>
      <c r="T8" s="42"/>
      <c r="U8" s="42"/>
      <c r="V8" s="42"/>
      <c r="W8" s="42"/>
      <c r="X8" s="42"/>
      <c r="Y8" s="42"/>
      <c r="Z8" s="42"/>
    </row>
    <row r="9" spans="1:26" ht="16.5" customHeight="1" x14ac:dyDescent="0.2">
      <c r="A9" s="43"/>
      <c r="B9" s="44" t="s">
        <v>34</v>
      </c>
      <c r="C9" s="44" t="s">
        <v>80</v>
      </c>
      <c r="D9" s="44" t="s">
        <v>40</v>
      </c>
      <c r="E9" s="44" t="s">
        <v>37</v>
      </c>
      <c r="F9" s="44" t="s">
        <v>81</v>
      </c>
      <c r="G9" s="44" t="s">
        <v>82</v>
      </c>
      <c r="H9" s="2" t="s">
        <v>83</v>
      </c>
      <c r="I9" s="2" t="s">
        <v>41</v>
      </c>
      <c r="J9" s="2" t="s">
        <v>42</v>
      </c>
      <c r="K9" s="2" t="s">
        <v>43</v>
      </c>
      <c r="L9" s="2" t="s">
        <v>44</v>
      </c>
      <c r="M9" s="2" t="s">
        <v>45</v>
      </c>
      <c r="N9" s="2" t="s">
        <v>46</v>
      </c>
      <c r="O9" s="2" t="s">
        <v>47</v>
      </c>
      <c r="P9" s="2" t="s">
        <v>48</v>
      </c>
      <c r="Q9" s="43"/>
      <c r="R9" s="43"/>
      <c r="S9" s="10"/>
      <c r="T9" s="10" t="s">
        <v>14</v>
      </c>
      <c r="U9" s="10"/>
      <c r="V9" s="10"/>
      <c r="W9" s="10"/>
      <c r="X9" s="10"/>
      <c r="Y9" s="10"/>
      <c r="Z9" s="10"/>
    </row>
    <row r="10" spans="1:26" ht="18" customHeight="1" x14ac:dyDescent="0.2">
      <c r="A10" s="46" t="s">
        <v>49</v>
      </c>
      <c r="B10" s="48" t="s">
        <v>11</v>
      </c>
      <c r="C10" s="48" t="s">
        <v>7</v>
      </c>
      <c r="D10" s="48" t="s">
        <v>11</v>
      </c>
      <c r="E10" s="48" t="s">
        <v>11</v>
      </c>
      <c r="F10" s="48" t="s">
        <v>11</v>
      </c>
      <c r="G10" s="48" t="s">
        <v>7</v>
      </c>
      <c r="H10" s="49" t="s">
        <v>7</v>
      </c>
      <c r="I10" s="49" t="s">
        <v>8</v>
      </c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50"/>
      <c r="Q10" s="43"/>
      <c r="R10" s="43"/>
      <c r="S10" s="10"/>
      <c r="T10" s="10"/>
      <c r="U10" s="10"/>
      <c r="V10" s="10"/>
      <c r="W10" s="10"/>
      <c r="X10" s="10"/>
      <c r="Y10" s="10"/>
      <c r="Z10" s="10"/>
    </row>
    <row r="11" spans="1:26" ht="21.75" customHeight="1" x14ac:dyDescent="0.2">
      <c r="A11" s="51" t="s">
        <v>56</v>
      </c>
      <c r="B11" s="52">
        <v>1600</v>
      </c>
      <c r="C11" s="53">
        <v>3200</v>
      </c>
      <c r="D11" s="52">
        <v>2800</v>
      </c>
      <c r="E11" s="52">
        <v>3400</v>
      </c>
      <c r="F11" s="53">
        <v>3050</v>
      </c>
      <c r="G11" s="53">
        <v>1750</v>
      </c>
      <c r="H11" s="54">
        <v>3500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6"/>
      <c r="Q11" s="8"/>
      <c r="R11" s="8"/>
      <c r="T11" s="30" t="s">
        <v>14</v>
      </c>
    </row>
    <row r="12" spans="1:26" ht="20.25" customHeight="1" x14ac:dyDescent="0.2">
      <c r="A12" s="58" t="s">
        <v>59</v>
      </c>
      <c r="B12" s="61">
        <f t="shared" ref="B12:O12" si="0">SUM(B13:B26)</f>
        <v>107</v>
      </c>
      <c r="C12" s="61">
        <f t="shared" si="0"/>
        <v>23</v>
      </c>
      <c r="D12" s="61">
        <f t="shared" si="0"/>
        <v>50</v>
      </c>
      <c r="E12" s="61">
        <f t="shared" si="0"/>
        <v>45</v>
      </c>
      <c r="F12" s="61">
        <f t="shared" si="0"/>
        <v>48</v>
      </c>
      <c r="G12" s="61">
        <f t="shared" si="0"/>
        <v>33</v>
      </c>
      <c r="H12" s="61">
        <f t="shared" si="0"/>
        <v>22</v>
      </c>
      <c r="I12" s="61">
        <f t="shared" si="0"/>
        <v>0</v>
      </c>
      <c r="J12" s="61">
        <f t="shared" si="0"/>
        <v>0</v>
      </c>
      <c r="K12" s="61">
        <f t="shared" si="0"/>
        <v>0</v>
      </c>
      <c r="L12" s="61">
        <f t="shared" si="0"/>
        <v>0</v>
      </c>
      <c r="M12" s="61">
        <f t="shared" si="0"/>
        <v>0</v>
      </c>
      <c r="N12" s="61">
        <f t="shared" si="0"/>
        <v>0</v>
      </c>
      <c r="O12" s="61">
        <f t="shared" si="0"/>
        <v>0</v>
      </c>
      <c r="P12" s="63">
        <f t="shared" ref="P12:P34" si="1">SUM(B12:O12)</f>
        <v>328</v>
      </c>
      <c r="Q12" s="64"/>
      <c r="R12" s="65"/>
      <c r="S12" s="22"/>
    </row>
    <row r="13" spans="1:26" ht="18.75" customHeight="1" x14ac:dyDescent="0.2">
      <c r="A13" s="66" t="s">
        <v>60</v>
      </c>
      <c r="B13" s="67">
        <v>20</v>
      </c>
      <c r="C13" s="68">
        <v>2</v>
      </c>
      <c r="D13" s="68">
        <v>3</v>
      </c>
      <c r="E13" s="67">
        <v>2</v>
      </c>
      <c r="F13" s="68">
        <v>3</v>
      </c>
      <c r="G13" s="67">
        <v>2</v>
      </c>
      <c r="H13" s="69">
        <v>2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70">
        <f t="shared" si="1"/>
        <v>34</v>
      </c>
      <c r="Q13" s="71">
        <f t="shared" ref="Q13:Q26" si="2">+(P13)/P$12</f>
        <v>0.10365853658536585</v>
      </c>
      <c r="R13" s="132" t="s">
        <v>61</v>
      </c>
      <c r="S13" s="72"/>
    </row>
    <row r="14" spans="1:26" ht="18.75" customHeight="1" x14ac:dyDescent="0.2">
      <c r="A14" s="73" t="s">
        <v>62</v>
      </c>
      <c r="B14" s="68">
        <v>12</v>
      </c>
      <c r="C14" s="68">
        <v>0</v>
      </c>
      <c r="D14" s="68">
        <v>7</v>
      </c>
      <c r="E14" s="68">
        <v>6</v>
      </c>
      <c r="F14" s="68">
        <v>0</v>
      </c>
      <c r="G14" s="68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74">
        <f t="shared" si="1"/>
        <v>25</v>
      </c>
      <c r="Q14" s="71">
        <f t="shared" si="2"/>
        <v>7.621951219512195E-2</v>
      </c>
      <c r="R14" s="127"/>
      <c r="S14" s="75"/>
    </row>
    <row r="15" spans="1:26" ht="18.75" customHeight="1" x14ac:dyDescent="0.2">
      <c r="A15" s="73" t="s">
        <v>84</v>
      </c>
      <c r="B15" s="68">
        <v>11</v>
      </c>
      <c r="C15" s="68">
        <v>0</v>
      </c>
      <c r="D15" s="68">
        <v>5</v>
      </c>
      <c r="E15" s="32">
        <v>7</v>
      </c>
      <c r="F15" s="68">
        <v>0</v>
      </c>
      <c r="G15" s="32">
        <v>0</v>
      </c>
      <c r="H15" s="32">
        <v>0</v>
      </c>
      <c r="I15" s="32"/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74">
        <f t="shared" si="1"/>
        <v>23</v>
      </c>
      <c r="Q15" s="71">
        <f t="shared" si="2"/>
        <v>7.0121951219512202E-2</v>
      </c>
      <c r="R15" s="127"/>
      <c r="S15" s="72"/>
    </row>
    <row r="16" spans="1:26" ht="18.75" customHeight="1" x14ac:dyDescent="0.2">
      <c r="A16" s="73" t="s">
        <v>89</v>
      </c>
      <c r="B16" s="68">
        <v>13</v>
      </c>
      <c r="C16" s="68">
        <v>4</v>
      </c>
      <c r="D16" s="68">
        <v>18</v>
      </c>
      <c r="E16" s="68">
        <v>4</v>
      </c>
      <c r="F16" s="68">
        <v>7</v>
      </c>
      <c r="G16" s="68">
        <v>7</v>
      </c>
      <c r="H16" s="32">
        <v>4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74">
        <f t="shared" si="1"/>
        <v>57</v>
      </c>
      <c r="Q16" s="71">
        <f t="shared" si="2"/>
        <v>0.17378048780487804</v>
      </c>
      <c r="R16" s="127"/>
      <c r="S16" s="75"/>
    </row>
    <row r="17" spans="1:26" ht="18.75" customHeight="1" x14ac:dyDescent="0.2">
      <c r="A17" s="73" t="s">
        <v>85</v>
      </c>
      <c r="B17" s="32">
        <v>13</v>
      </c>
      <c r="C17" s="68">
        <v>14</v>
      </c>
      <c r="D17" s="68">
        <v>8</v>
      </c>
      <c r="E17" s="68">
        <v>5</v>
      </c>
      <c r="F17" s="32">
        <v>7</v>
      </c>
      <c r="G17" s="32">
        <v>8</v>
      </c>
      <c r="H17" s="32">
        <v>5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74">
        <f t="shared" si="1"/>
        <v>60</v>
      </c>
      <c r="Q17" s="71">
        <f t="shared" si="2"/>
        <v>0.18292682926829268</v>
      </c>
      <c r="R17" s="127"/>
      <c r="S17" s="75"/>
    </row>
    <row r="18" spans="1:26" ht="18.75" customHeight="1" x14ac:dyDescent="0.2">
      <c r="A18" s="73" t="s">
        <v>86</v>
      </c>
      <c r="B18" s="68">
        <v>9</v>
      </c>
      <c r="C18" s="68">
        <v>0</v>
      </c>
      <c r="D18" s="32">
        <v>2</v>
      </c>
      <c r="E18" s="32">
        <v>0</v>
      </c>
      <c r="F18" s="32">
        <v>16</v>
      </c>
      <c r="G18" s="68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74">
        <f t="shared" si="1"/>
        <v>27</v>
      </c>
      <c r="Q18" s="71">
        <f t="shared" si="2"/>
        <v>8.2317073170731711E-2</v>
      </c>
      <c r="R18" s="127"/>
      <c r="S18" s="75"/>
      <c r="V18" s="76"/>
    </row>
    <row r="19" spans="1:26" ht="18.75" customHeight="1" x14ac:dyDescent="0.2">
      <c r="A19" s="73" t="s">
        <v>87</v>
      </c>
      <c r="B19" s="68">
        <v>5</v>
      </c>
      <c r="C19" s="32">
        <v>3</v>
      </c>
      <c r="D19" s="32">
        <v>3</v>
      </c>
      <c r="E19" s="68">
        <v>2</v>
      </c>
      <c r="F19" s="32">
        <v>4</v>
      </c>
      <c r="G19" s="32">
        <v>11</v>
      </c>
      <c r="H19" s="32">
        <v>2</v>
      </c>
      <c r="I19" s="32">
        <v>0</v>
      </c>
      <c r="J19" s="32">
        <v>0</v>
      </c>
      <c r="K19" s="32">
        <v>0</v>
      </c>
      <c r="L19" s="32"/>
      <c r="M19" s="32"/>
      <c r="N19" s="32"/>
      <c r="O19" s="32"/>
      <c r="P19" s="74">
        <f t="shared" si="1"/>
        <v>30</v>
      </c>
      <c r="Q19" s="71">
        <f t="shared" si="2"/>
        <v>9.1463414634146339E-2</v>
      </c>
      <c r="R19" s="127"/>
      <c r="S19" s="75"/>
    </row>
    <row r="20" spans="1:26" ht="18.75" customHeight="1" x14ac:dyDescent="0.2">
      <c r="A20" s="73" t="s">
        <v>88</v>
      </c>
      <c r="B20" s="32">
        <v>8</v>
      </c>
      <c r="C20" s="68">
        <v>0</v>
      </c>
      <c r="D20" s="32">
        <v>0</v>
      </c>
      <c r="E20" s="68">
        <v>0</v>
      </c>
      <c r="F20" s="68">
        <v>7</v>
      </c>
      <c r="G20" s="32">
        <v>5</v>
      </c>
      <c r="H20" s="32">
        <v>9</v>
      </c>
      <c r="I20" s="32">
        <v>0</v>
      </c>
      <c r="J20" s="32">
        <v>0</v>
      </c>
      <c r="K20" s="32">
        <v>0</v>
      </c>
      <c r="L20" s="32"/>
      <c r="M20" s="32"/>
      <c r="N20" s="32"/>
      <c r="O20" s="32"/>
      <c r="P20" s="74">
        <f t="shared" si="1"/>
        <v>29</v>
      </c>
      <c r="Q20" s="71">
        <f t="shared" si="2"/>
        <v>8.8414634146341459E-2</v>
      </c>
      <c r="R20" s="127"/>
      <c r="S20" s="75"/>
    </row>
    <row r="21" spans="1:26" ht="18.75" customHeight="1" x14ac:dyDescent="0.2">
      <c r="A21" s="73" t="s">
        <v>90</v>
      </c>
      <c r="B21" s="68">
        <v>10</v>
      </c>
      <c r="C21" s="32">
        <v>0</v>
      </c>
      <c r="D21" s="32">
        <v>0</v>
      </c>
      <c r="E21" s="68">
        <v>15</v>
      </c>
      <c r="F21" s="32">
        <v>0</v>
      </c>
      <c r="G21" s="68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74">
        <f t="shared" si="1"/>
        <v>25</v>
      </c>
      <c r="Q21" s="71">
        <f t="shared" si="2"/>
        <v>7.621951219512195E-2</v>
      </c>
      <c r="R21" s="127"/>
      <c r="S21" s="75"/>
    </row>
    <row r="22" spans="1:26" ht="18.75" hidden="1" customHeight="1" x14ac:dyDescent="0.2">
      <c r="A22" s="77" t="s">
        <v>63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f t="shared" si="1"/>
        <v>0</v>
      </c>
      <c r="Q22" s="71">
        <f t="shared" si="2"/>
        <v>0</v>
      </c>
      <c r="R22" s="127"/>
      <c r="S22" s="75"/>
    </row>
    <row r="23" spans="1:26" ht="18.75" hidden="1" customHeight="1" x14ac:dyDescent="0.2">
      <c r="A23" s="77" t="s">
        <v>64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f t="shared" si="1"/>
        <v>0</v>
      </c>
      <c r="Q23" s="71">
        <f t="shared" si="2"/>
        <v>0</v>
      </c>
      <c r="R23" s="127"/>
      <c r="S23" s="75"/>
    </row>
    <row r="24" spans="1:26" ht="18.75" hidden="1" customHeight="1" x14ac:dyDescent="0.2">
      <c r="A24" s="77" t="s">
        <v>65</v>
      </c>
      <c r="B24" s="74">
        <v>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f t="shared" si="1"/>
        <v>0</v>
      </c>
      <c r="Q24" s="71">
        <f t="shared" si="2"/>
        <v>0</v>
      </c>
      <c r="R24" s="127"/>
      <c r="S24" s="75"/>
    </row>
    <row r="25" spans="1:26" ht="18.75" hidden="1" customHeight="1" x14ac:dyDescent="0.2">
      <c r="A25" s="77" t="s">
        <v>66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f t="shared" si="1"/>
        <v>0</v>
      </c>
      <c r="Q25" s="71">
        <f t="shared" si="2"/>
        <v>0</v>
      </c>
      <c r="R25" s="127"/>
      <c r="S25" s="75"/>
    </row>
    <row r="26" spans="1:26" ht="21.5" customHeight="1" x14ac:dyDescent="0.2">
      <c r="A26" s="78" t="s">
        <v>91</v>
      </c>
      <c r="B26" s="79">
        <v>6</v>
      </c>
      <c r="C26" s="79">
        <v>0</v>
      </c>
      <c r="D26" s="79">
        <v>4</v>
      </c>
      <c r="E26" s="79">
        <v>4</v>
      </c>
      <c r="F26" s="79">
        <v>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0">
        <f t="shared" si="1"/>
        <v>18</v>
      </c>
      <c r="Q26" s="80">
        <f t="shared" si="2"/>
        <v>5.4878048780487805E-2</v>
      </c>
      <c r="R26" s="128"/>
      <c r="S26" s="75"/>
    </row>
    <row r="27" spans="1:26" ht="21" customHeight="1" x14ac:dyDescent="0.2">
      <c r="A27" s="81" t="s">
        <v>67</v>
      </c>
      <c r="B27" s="82">
        <f t="shared" ref="B27:O27" si="3">+B12*B11</f>
        <v>171200</v>
      </c>
      <c r="C27" s="82">
        <f t="shared" si="3"/>
        <v>73600</v>
      </c>
      <c r="D27" s="82">
        <f t="shared" si="3"/>
        <v>140000</v>
      </c>
      <c r="E27" s="82">
        <f t="shared" si="3"/>
        <v>153000</v>
      </c>
      <c r="F27" s="82">
        <f t="shared" si="3"/>
        <v>146400</v>
      </c>
      <c r="G27" s="82">
        <f t="shared" si="3"/>
        <v>57750</v>
      </c>
      <c r="H27" s="82">
        <f t="shared" si="3"/>
        <v>77000</v>
      </c>
      <c r="I27" s="82">
        <f t="shared" si="3"/>
        <v>0</v>
      </c>
      <c r="J27" s="82">
        <f t="shared" si="3"/>
        <v>0</v>
      </c>
      <c r="K27" s="82">
        <f t="shared" si="3"/>
        <v>0</v>
      </c>
      <c r="L27" s="82">
        <f t="shared" si="3"/>
        <v>0</v>
      </c>
      <c r="M27" s="82">
        <f t="shared" si="3"/>
        <v>0</v>
      </c>
      <c r="N27" s="82">
        <f t="shared" si="3"/>
        <v>0</v>
      </c>
      <c r="O27" s="82">
        <f t="shared" si="3"/>
        <v>0</v>
      </c>
      <c r="P27" s="83">
        <f t="shared" si="1"/>
        <v>818950</v>
      </c>
      <c r="Q27" s="84">
        <f t="shared" ref="Q27:Q32" si="4">+P27/$P$36</f>
        <v>0.47207511006391273</v>
      </c>
      <c r="R27" s="132" t="s">
        <v>68</v>
      </c>
      <c r="S27" s="10"/>
      <c r="T27" s="10"/>
      <c r="U27" s="10"/>
      <c r="V27" s="10"/>
      <c r="W27" s="10"/>
      <c r="X27" s="10"/>
      <c r="Y27" s="10"/>
      <c r="Z27" s="10"/>
    </row>
    <row r="28" spans="1:26" ht="21" customHeight="1" x14ac:dyDescent="0.2">
      <c r="A28" s="85" t="s">
        <v>69</v>
      </c>
      <c r="B28" s="86">
        <v>10300</v>
      </c>
      <c r="C28" s="86">
        <v>2060</v>
      </c>
      <c r="D28" s="86">
        <v>12880</v>
      </c>
      <c r="E28" s="86">
        <v>4800</v>
      </c>
      <c r="F28" s="86">
        <v>5400</v>
      </c>
      <c r="G28" s="86">
        <v>4120</v>
      </c>
      <c r="H28" s="87">
        <v>3220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8">
        <f t="shared" si="1"/>
        <v>42780</v>
      </c>
      <c r="Q28" s="89">
        <f t="shared" si="4"/>
        <v>2.4660080845636714E-2</v>
      </c>
      <c r="R28" s="127"/>
      <c r="S28" s="90"/>
    </row>
    <row r="29" spans="1:26" ht="21" customHeight="1" x14ac:dyDescent="0.2">
      <c r="A29" s="85" t="s">
        <v>70</v>
      </c>
      <c r="B29" s="86">
        <v>114000</v>
      </c>
      <c r="C29" s="86">
        <v>37000</v>
      </c>
      <c r="D29" s="86">
        <v>67700</v>
      </c>
      <c r="E29" s="86">
        <v>86000</v>
      </c>
      <c r="F29" s="86">
        <v>81000</v>
      </c>
      <c r="G29" s="86">
        <v>42000</v>
      </c>
      <c r="H29" s="87">
        <v>88000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8">
        <f t="shared" si="1"/>
        <v>515700</v>
      </c>
      <c r="Q29" s="89">
        <f t="shared" si="4"/>
        <v>0.29726983852489136</v>
      </c>
      <c r="R29" s="127"/>
      <c r="S29" s="90"/>
    </row>
    <row r="30" spans="1:26" ht="21" customHeight="1" x14ac:dyDescent="0.2">
      <c r="A30" s="91" t="s">
        <v>71</v>
      </c>
      <c r="B30" s="92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</v>
      </c>
      <c r="P30" s="93">
        <f t="shared" si="1"/>
        <v>0</v>
      </c>
      <c r="Q30" s="89">
        <f t="shared" si="4"/>
        <v>0</v>
      </c>
      <c r="R30" s="127"/>
      <c r="S30" s="90"/>
    </row>
    <row r="31" spans="1:26" ht="21" customHeight="1" x14ac:dyDescent="0.2">
      <c r="A31" s="91" t="s">
        <v>72</v>
      </c>
      <c r="B31" s="92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3">
        <f t="shared" si="1"/>
        <v>0</v>
      </c>
      <c r="Q31" s="89">
        <f t="shared" si="4"/>
        <v>0</v>
      </c>
      <c r="R31" s="127"/>
      <c r="S31" s="22"/>
    </row>
    <row r="32" spans="1:26" ht="21" customHeight="1" x14ac:dyDescent="0.2">
      <c r="A32" s="91" t="s">
        <v>73</v>
      </c>
      <c r="B32" s="94">
        <v>3000</v>
      </c>
      <c r="C32" s="92">
        <v>10000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5">
        <f t="shared" si="1"/>
        <v>13000</v>
      </c>
      <c r="Q32" s="96">
        <f t="shared" si="4"/>
        <v>7.4937132069489779E-3</v>
      </c>
      <c r="R32" s="127"/>
      <c r="S32" s="97"/>
    </row>
    <row r="33" spans="1:26" ht="21" customHeight="1" x14ac:dyDescent="0.2">
      <c r="A33" s="81" t="s">
        <v>74</v>
      </c>
      <c r="B33" s="98">
        <f t="shared" ref="B33:O33" si="5">+B27+B28+B29+B30+B31+B32</f>
        <v>298500</v>
      </c>
      <c r="C33" s="98">
        <f t="shared" si="5"/>
        <v>122660</v>
      </c>
      <c r="D33" s="98">
        <f t="shared" si="5"/>
        <v>220580</v>
      </c>
      <c r="E33" s="98">
        <f t="shared" si="5"/>
        <v>243800</v>
      </c>
      <c r="F33" s="98">
        <f t="shared" si="5"/>
        <v>232800</v>
      </c>
      <c r="G33" s="98">
        <f t="shared" si="5"/>
        <v>103870</v>
      </c>
      <c r="H33" s="98">
        <f t="shared" si="5"/>
        <v>168220</v>
      </c>
      <c r="I33" s="98">
        <f t="shared" si="5"/>
        <v>0</v>
      </c>
      <c r="J33" s="98">
        <f t="shared" si="5"/>
        <v>0</v>
      </c>
      <c r="K33" s="98">
        <f t="shared" si="5"/>
        <v>0</v>
      </c>
      <c r="L33" s="98">
        <f t="shared" si="5"/>
        <v>0</v>
      </c>
      <c r="M33" s="98">
        <f t="shared" si="5"/>
        <v>0</v>
      </c>
      <c r="N33" s="98">
        <f t="shared" si="5"/>
        <v>0</v>
      </c>
      <c r="O33" s="98">
        <f t="shared" si="5"/>
        <v>0</v>
      </c>
      <c r="P33" s="99">
        <f t="shared" si="1"/>
        <v>1390430</v>
      </c>
      <c r="Q33" s="100"/>
      <c r="R33" s="127"/>
      <c r="S33" s="10"/>
      <c r="T33" s="10"/>
      <c r="U33" s="10"/>
      <c r="V33" s="10"/>
      <c r="W33" s="10"/>
      <c r="X33" s="10"/>
      <c r="Y33" s="10"/>
      <c r="Z33" s="10"/>
    </row>
    <row r="34" spans="1:26" ht="17.25" customHeight="1" x14ac:dyDescent="0.2">
      <c r="A34" s="101" t="s">
        <v>75</v>
      </c>
      <c r="B34" s="102">
        <f t="shared" ref="B34:O34" si="6">+(B27+B28+B29+B30+B31)*$B$4</f>
        <v>73875</v>
      </c>
      <c r="C34" s="102">
        <f t="shared" si="6"/>
        <v>28165</v>
      </c>
      <c r="D34" s="102">
        <f t="shared" si="6"/>
        <v>55145</v>
      </c>
      <c r="E34" s="102">
        <f t="shared" si="6"/>
        <v>60950</v>
      </c>
      <c r="F34" s="102">
        <f t="shared" si="6"/>
        <v>58200</v>
      </c>
      <c r="G34" s="102">
        <f t="shared" si="6"/>
        <v>25967.5</v>
      </c>
      <c r="H34" s="102">
        <f t="shared" si="6"/>
        <v>42055</v>
      </c>
      <c r="I34" s="102">
        <f t="shared" si="6"/>
        <v>0</v>
      </c>
      <c r="J34" s="102">
        <f t="shared" si="6"/>
        <v>0</v>
      </c>
      <c r="K34" s="102">
        <f t="shared" si="6"/>
        <v>0</v>
      </c>
      <c r="L34" s="102">
        <f t="shared" si="6"/>
        <v>0</v>
      </c>
      <c r="M34" s="102">
        <f t="shared" si="6"/>
        <v>0</v>
      </c>
      <c r="N34" s="102">
        <f t="shared" si="6"/>
        <v>0</v>
      </c>
      <c r="O34" s="102">
        <f t="shared" si="6"/>
        <v>0</v>
      </c>
      <c r="P34" s="103">
        <f t="shared" si="1"/>
        <v>344357.5</v>
      </c>
      <c r="Q34" s="104">
        <f>+P34/$P$36</f>
        <v>0.19850125735861021</v>
      </c>
      <c r="R34" s="128"/>
      <c r="S34" s="10"/>
      <c r="T34" s="10"/>
      <c r="U34" s="10"/>
      <c r="V34" s="10"/>
      <c r="W34" s="10"/>
      <c r="X34" s="10"/>
      <c r="Y34" s="10"/>
      <c r="Z34" s="10"/>
    </row>
    <row r="35" spans="1:26" ht="5.25" customHeight="1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105"/>
      <c r="Q35" s="105"/>
      <c r="R35" s="65"/>
      <c r="S35" s="10"/>
      <c r="T35" s="10"/>
      <c r="U35" s="10"/>
      <c r="V35" s="10"/>
      <c r="W35" s="10"/>
      <c r="X35" s="10"/>
      <c r="Y35" s="10"/>
      <c r="Z35" s="10"/>
    </row>
    <row r="36" spans="1:26" ht="21" customHeight="1" x14ac:dyDescent="0.2">
      <c r="A36" s="106" t="s">
        <v>76</v>
      </c>
      <c r="B36" s="98">
        <f t="shared" ref="B36:O36" si="7">+B34+B33</f>
        <v>372375</v>
      </c>
      <c r="C36" s="98">
        <f t="shared" si="7"/>
        <v>150825</v>
      </c>
      <c r="D36" s="98">
        <f t="shared" si="7"/>
        <v>275725</v>
      </c>
      <c r="E36" s="98">
        <f t="shared" si="7"/>
        <v>304750</v>
      </c>
      <c r="F36" s="98">
        <f t="shared" si="7"/>
        <v>291000</v>
      </c>
      <c r="G36" s="98">
        <f t="shared" si="7"/>
        <v>129837.5</v>
      </c>
      <c r="H36" s="98">
        <f t="shared" si="7"/>
        <v>210275</v>
      </c>
      <c r="I36" s="98">
        <f t="shared" si="7"/>
        <v>0</v>
      </c>
      <c r="J36" s="98">
        <f t="shared" si="7"/>
        <v>0</v>
      </c>
      <c r="K36" s="98">
        <f t="shared" si="7"/>
        <v>0</v>
      </c>
      <c r="L36" s="98">
        <f t="shared" si="7"/>
        <v>0</v>
      </c>
      <c r="M36" s="98">
        <f t="shared" si="7"/>
        <v>0</v>
      </c>
      <c r="N36" s="98">
        <f t="shared" si="7"/>
        <v>0</v>
      </c>
      <c r="O36" s="98">
        <f t="shared" si="7"/>
        <v>0</v>
      </c>
      <c r="P36" s="107">
        <f t="shared" ref="P36:P37" si="8">SUM(B36:O36)</f>
        <v>1734787.5</v>
      </c>
      <c r="Q36" s="108"/>
      <c r="R36" s="109"/>
      <c r="S36" s="10"/>
      <c r="T36" s="10"/>
      <c r="U36" s="10"/>
      <c r="V36" s="10"/>
      <c r="W36" s="10"/>
      <c r="X36" s="10"/>
      <c r="Y36" s="10"/>
      <c r="Z36" s="10"/>
    </row>
    <row r="37" spans="1:26" ht="21" customHeight="1" x14ac:dyDescent="0.2">
      <c r="A37" s="110" t="s">
        <v>77</v>
      </c>
      <c r="B37" s="111">
        <f t="shared" ref="B37:O37" si="9">+IF(B10=$C$2,B36*$B$2,B36)</f>
        <v>372375</v>
      </c>
      <c r="C37" s="111">
        <f t="shared" si="9"/>
        <v>105577.5</v>
      </c>
      <c r="D37" s="111">
        <f t="shared" si="9"/>
        <v>275725</v>
      </c>
      <c r="E37" s="111">
        <f t="shared" si="9"/>
        <v>304750</v>
      </c>
      <c r="F37" s="111">
        <f t="shared" si="9"/>
        <v>291000</v>
      </c>
      <c r="G37" s="111">
        <f t="shared" si="9"/>
        <v>90886.25</v>
      </c>
      <c r="H37" s="111">
        <f t="shared" si="9"/>
        <v>147192.5</v>
      </c>
      <c r="I37" s="111">
        <f t="shared" si="9"/>
        <v>0</v>
      </c>
      <c r="J37" s="111">
        <f t="shared" si="9"/>
        <v>0</v>
      </c>
      <c r="K37" s="111">
        <f t="shared" si="9"/>
        <v>0</v>
      </c>
      <c r="L37" s="111">
        <f t="shared" si="9"/>
        <v>0</v>
      </c>
      <c r="M37" s="111">
        <f t="shared" si="9"/>
        <v>0</v>
      </c>
      <c r="N37" s="111">
        <f t="shared" si="9"/>
        <v>0</v>
      </c>
      <c r="O37" s="111">
        <f t="shared" si="9"/>
        <v>0</v>
      </c>
      <c r="P37" s="112">
        <f t="shared" si="8"/>
        <v>1587506.25</v>
      </c>
      <c r="Q37" s="113">
        <f>+P37/$P$37</f>
        <v>1</v>
      </c>
      <c r="R37" s="109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2">
      <c r="A38" s="8"/>
      <c r="B38" s="114" t="s">
        <v>14</v>
      </c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8"/>
      <c r="R38" s="109"/>
      <c r="S38" s="22"/>
    </row>
    <row r="39" spans="1:26" ht="14.25" customHeight="1" x14ac:dyDescent="0.2">
      <c r="A39" s="8" t="s">
        <v>78</v>
      </c>
      <c r="B39" s="115">
        <f t="shared" ref="B39:O39" si="10">+B37/$P$37</f>
        <v>0.23456600564564706</v>
      </c>
      <c r="C39" s="115">
        <f t="shared" si="10"/>
        <v>6.6505249979330786E-2</v>
      </c>
      <c r="D39" s="115">
        <f t="shared" si="10"/>
        <v>0.17368435557340325</v>
      </c>
      <c r="E39" s="115">
        <f t="shared" si="10"/>
        <v>0.19196774815847181</v>
      </c>
      <c r="F39" s="115">
        <f t="shared" si="10"/>
        <v>0.18330636493557112</v>
      </c>
      <c r="G39" s="115">
        <f t="shared" si="10"/>
        <v>5.7250955704898798E-2</v>
      </c>
      <c r="H39" s="115">
        <f t="shared" si="10"/>
        <v>9.2719320002677158E-2</v>
      </c>
      <c r="I39" s="115">
        <f t="shared" si="10"/>
        <v>0</v>
      </c>
      <c r="J39" s="115">
        <f t="shared" si="10"/>
        <v>0</v>
      </c>
      <c r="K39" s="115">
        <f t="shared" si="10"/>
        <v>0</v>
      </c>
      <c r="L39" s="115">
        <f t="shared" si="10"/>
        <v>0</v>
      </c>
      <c r="M39" s="115">
        <f t="shared" si="10"/>
        <v>0</v>
      </c>
      <c r="N39" s="115">
        <f t="shared" si="10"/>
        <v>0</v>
      </c>
      <c r="O39" s="115">
        <f t="shared" si="10"/>
        <v>0</v>
      </c>
      <c r="P39" s="116">
        <f>+SUM(B39:O39)</f>
        <v>0.99999999999999989</v>
      </c>
      <c r="Q39" s="8"/>
      <c r="R39" s="8"/>
      <c r="S39" s="22"/>
    </row>
    <row r="40" spans="1:26" ht="14.2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26" ht="37.5" customHeight="1" x14ac:dyDescent="0.2">
      <c r="A41" s="117" t="s">
        <v>79</v>
      </c>
      <c r="B41" s="118">
        <f t="shared" ref="B41:O41" si="11">+B33</f>
        <v>298500</v>
      </c>
      <c r="C41" s="118">
        <f t="shared" si="11"/>
        <v>122660</v>
      </c>
      <c r="D41" s="118">
        <f t="shared" si="11"/>
        <v>220580</v>
      </c>
      <c r="E41" s="118">
        <f t="shared" si="11"/>
        <v>243800</v>
      </c>
      <c r="F41" s="118">
        <f t="shared" si="11"/>
        <v>232800</v>
      </c>
      <c r="G41" s="118">
        <f t="shared" si="11"/>
        <v>103870</v>
      </c>
      <c r="H41" s="118">
        <f t="shared" si="11"/>
        <v>168220</v>
      </c>
      <c r="I41" s="118">
        <f t="shared" si="11"/>
        <v>0</v>
      </c>
      <c r="J41" s="118">
        <f t="shared" si="11"/>
        <v>0</v>
      </c>
      <c r="K41" s="118">
        <f t="shared" si="11"/>
        <v>0</v>
      </c>
      <c r="L41" s="118">
        <f t="shared" si="11"/>
        <v>0</v>
      </c>
      <c r="M41" s="118">
        <f t="shared" si="11"/>
        <v>0</v>
      </c>
      <c r="N41" s="118">
        <f t="shared" si="11"/>
        <v>0</v>
      </c>
      <c r="O41" s="118">
        <f t="shared" si="11"/>
        <v>0</v>
      </c>
      <c r="P41" s="43"/>
      <c r="Q41" s="43"/>
      <c r="R41" s="43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2">
      <c r="A42" s="119">
        <v>325000</v>
      </c>
    </row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mergeCells count="4">
    <mergeCell ref="A2:A4"/>
    <mergeCell ref="B7:O7"/>
    <mergeCell ref="R13:R26"/>
    <mergeCell ref="R27:R34"/>
  </mergeCells>
  <conditionalFormatting sqref="B41:O41">
    <cfRule type="cellIs" dxfId="2" priority="1" operator="greaterThan">
      <formula>$A$42</formula>
    </cfRule>
  </conditionalFormatting>
  <conditionalFormatting sqref="B41">
    <cfRule type="cellIs" dxfId="1" priority="2" operator="greaterThan">
      <formula>$A$42</formula>
    </cfRule>
  </conditionalFormatting>
  <conditionalFormatting sqref="C41:O41">
    <cfRule type="cellIs" dxfId="0" priority="3" operator="greaterThan">
      <formula>$A$42</formula>
    </cfRule>
  </conditionalFormatting>
  <dataValidations count="1">
    <dataValidation type="list" allowBlank="1" showInputMessage="1" showErrorMessage="1" prompt=" - " sqref="B10:O10" xr:uid="{00000000-0002-0000-0100-000000000000}">
      <formula1>$D$2:$D$4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2"/>
  <cols>
    <col min="1" max="1" width="15.5" customWidth="1"/>
    <col min="2" max="3" width="10.5" customWidth="1"/>
    <col min="4" max="4" width="10.6640625" customWidth="1"/>
    <col min="5" max="5" width="3.1640625" customWidth="1"/>
    <col min="6" max="6" width="15.5" customWidth="1"/>
    <col min="7" max="8" width="10.5" customWidth="1"/>
    <col min="9" max="9" width="10.6640625" customWidth="1"/>
    <col min="10" max="10" width="6.1640625" customWidth="1"/>
    <col min="11" max="11" width="18.5" customWidth="1"/>
    <col min="12" max="13" width="12.5" customWidth="1"/>
    <col min="14" max="14" width="12.1640625" customWidth="1"/>
    <col min="15" max="26" width="8" customWidth="1"/>
  </cols>
  <sheetData>
    <row r="1" spans="1:26" ht="12.75" customHeight="1" x14ac:dyDescent="0.2">
      <c r="A1" s="2" t="str">
        <f>+Budget!B9</f>
        <v>ETF</v>
      </c>
      <c r="B1" s="4" t="s">
        <v>1</v>
      </c>
      <c r="C1" s="4" t="s">
        <v>3</v>
      </c>
      <c r="D1" s="4" t="s">
        <v>4</v>
      </c>
      <c r="E1" s="8"/>
      <c r="F1" s="2" t="str">
        <f>+Budget!I9</f>
        <v>Partner 8_Acr</v>
      </c>
      <c r="G1" s="4" t="str">
        <f>+B1</f>
        <v>RTD</v>
      </c>
      <c r="H1" s="4" t="str">
        <f>+$C$1</f>
        <v>Other</v>
      </c>
      <c r="I1" s="4" t="str">
        <f>+D1</f>
        <v xml:space="preserve">TOTAL </v>
      </c>
      <c r="J1" s="8"/>
      <c r="K1" s="13" t="s">
        <v>5</v>
      </c>
      <c r="L1" s="16" t="str">
        <f t="shared" ref="L1:M1" si="0">+B1</f>
        <v>RTD</v>
      </c>
      <c r="M1" s="16" t="str">
        <f t="shared" si="0"/>
        <v>Other</v>
      </c>
      <c r="N1" s="16" t="s">
        <v>4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">
      <c r="A2" s="21" t="s">
        <v>9</v>
      </c>
      <c r="B2" s="23">
        <f>+Budget!B27</f>
        <v>171200</v>
      </c>
      <c r="C2" s="23"/>
      <c r="D2" s="23">
        <f t="shared" ref="D2:D7" si="1">SUM(B2:C2)</f>
        <v>171200</v>
      </c>
      <c r="E2" s="8"/>
      <c r="F2" s="21" t="s">
        <v>9</v>
      </c>
      <c r="G2" s="23">
        <f>+Budget!I27</f>
        <v>0</v>
      </c>
      <c r="H2" s="23"/>
      <c r="I2" s="23">
        <f t="shared" ref="I2:I7" si="2">SUM(G2:H2)</f>
        <v>0</v>
      </c>
      <c r="J2" s="8"/>
      <c r="K2" s="21" t="s">
        <v>9</v>
      </c>
      <c r="L2" s="23">
        <f t="shared" ref="L2:M2" si="3">B2+B10+B18+B26+B34+B42+B50+G2+G10+G18+G26+G34+G42+G50</f>
        <v>818950</v>
      </c>
      <c r="M2" s="23">
        <f t="shared" si="3"/>
        <v>0</v>
      </c>
      <c r="N2" s="23">
        <f t="shared" ref="N2:N7" si="4">SUM(L2:M2)</f>
        <v>818950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21" t="s">
        <v>12</v>
      </c>
      <c r="B3" s="23">
        <f>+Budget!B31+Budget!B32</f>
        <v>3000</v>
      </c>
      <c r="C3" s="23"/>
      <c r="D3" s="23">
        <f t="shared" si="1"/>
        <v>3000</v>
      </c>
      <c r="E3" s="8"/>
      <c r="F3" s="21" t="s">
        <v>12</v>
      </c>
      <c r="G3" s="23">
        <f>+Budget!I31+Budget!I32</f>
        <v>0</v>
      </c>
      <c r="H3" s="23"/>
      <c r="I3" s="23">
        <f t="shared" si="2"/>
        <v>0</v>
      </c>
      <c r="J3" s="8"/>
      <c r="K3" s="21" t="s">
        <v>12</v>
      </c>
      <c r="L3" s="23">
        <f t="shared" ref="L3:M3" si="5">B3+B11+B19+B27+B35+B43+B51+G3+G11+G19+G27+G35+G43+G51</f>
        <v>13000</v>
      </c>
      <c r="M3" s="23">
        <f t="shared" si="5"/>
        <v>0</v>
      </c>
      <c r="N3" s="23">
        <f t="shared" si="4"/>
        <v>13000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21" t="s">
        <v>16</v>
      </c>
      <c r="B4" s="23">
        <f>+Budget!B28+Budget!B29+Budget!B30</f>
        <v>124300</v>
      </c>
      <c r="C4" s="23"/>
      <c r="D4" s="23">
        <f t="shared" si="1"/>
        <v>124300</v>
      </c>
      <c r="E4" s="8"/>
      <c r="F4" s="21" t="s">
        <v>16</v>
      </c>
      <c r="G4" s="23">
        <f>+Budget!I28+Budget!I29+Budget!I30</f>
        <v>0</v>
      </c>
      <c r="H4" s="23"/>
      <c r="I4" s="23">
        <f t="shared" si="2"/>
        <v>0</v>
      </c>
      <c r="J4" s="8"/>
      <c r="K4" s="21" t="s">
        <v>16</v>
      </c>
      <c r="L4" s="23">
        <f t="shared" ref="L4:M4" si="6">B4+B12+B20+B28+B36+B44+B52+G4+G12+G20+G28+G36+G44+G52</f>
        <v>558480</v>
      </c>
      <c r="M4" s="23">
        <f t="shared" si="6"/>
        <v>0</v>
      </c>
      <c r="N4" s="23">
        <f t="shared" si="4"/>
        <v>558480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21" t="s">
        <v>19</v>
      </c>
      <c r="B5" s="23">
        <f>+Budget!B34</f>
        <v>73875</v>
      </c>
      <c r="C5" s="23"/>
      <c r="D5" s="23">
        <f t="shared" si="1"/>
        <v>73875</v>
      </c>
      <c r="E5" s="8"/>
      <c r="F5" s="21" t="s">
        <v>19</v>
      </c>
      <c r="G5" s="23">
        <f>+Budget!I34</f>
        <v>0</v>
      </c>
      <c r="H5" s="23"/>
      <c r="I5" s="23">
        <f t="shared" si="2"/>
        <v>0</v>
      </c>
      <c r="J5" s="8"/>
      <c r="K5" s="21" t="s">
        <v>19</v>
      </c>
      <c r="L5" s="23">
        <f t="shared" ref="L5:M5" si="7">B5+B13+B21+B29+B37+B45+B53+G5+G13+G21+G29+G37+G45+G53</f>
        <v>344357.5</v>
      </c>
      <c r="M5" s="23">
        <f t="shared" si="7"/>
        <v>0</v>
      </c>
      <c r="N5" s="23">
        <f t="shared" si="4"/>
        <v>344357.5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21" t="s">
        <v>5</v>
      </c>
      <c r="B6" s="37">
        <f>SUM(B2:B5)</f>
        <v>372375</v>
      </c>
      <c r="C6" s="37"/>
      <c r="D6" s="37">
        <f t="shared" si="1"/>
        <v>372375</v>
      </c>
      <c r="E6" s="8"/>
      <c r="F6" s="21" t="s">
        <v>5</v>
      </c>
      <c r="G6" s="37">
        <f>SUM(G2:G5)</f>
        <v>0</v>
      </c>
      <c r="H6" s="37"/>
      <c r="I6" s="37">
        <f t="shared" si="2"/>
        <v>0</v>
      </c>
      <c r="J6" s="8"/>
      <c r="K6" s="21" t="s">
        <v>5</v>
      </c>
      <c r="L6" s="23">
        <f t="shared" ref="L6:M6" si="8">SUM(L2:L5)</f>
        <v>1734787.5</v>
      </c>
      <c r="M6" s="23">
        <f t="shared" si="8"/>
        <v>0</v>
      </c>
      <c r="N6" s="23">
        <f t="shared" si="4"/>
        <v>1734787.5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21" t="s">
        <v>27</v>
      </c>
      <c r="B7" s="37">
        <f>+B6*Budget!$B$3</f>
        <v>372375</v>
      </c>
      <c r="C7" s="37"/>
      <c r="D7" s="37">
        <f t="shared" si="1"/>
        <v>372375</v>
      </c>
      <c r="E7" s="8"/>
      <c r="F7" s="21" t="s">
        <v>27</v>
      </c>
      <c r="G7" s="37">
        <f>+G6*Budget!$B$2</f>
        <v>0</v>
      </c>
      <c r="H7" s="37"/>
      <c r="I7" s="37">
        <f t="shared" si="2"/>
        <v>0</v>
      </c>
      <c r="J7" s="8"/>
      <c r="K7" s="21" t="s">
        <v>27</v>
      </c>
      <c r="L7" s="23">
        <f t="shared" ref="L7:M7" si="9">B7+B15+B23+B31+B39+B47+B55+G7+G15+G23+G31+G39+G47+G55</f>
        <v>1608536.25</v>
      </c>
      <c r="M7" s="23">
        <f t="shared" si="9"/>
        <v>0</v>
      </c>
      <c r="N7" s="23">
        <f t="shared" si="4"/>
        <v>1608536.25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2" t="str">
        <f>+Budget!C9</f>
        <v>Sauermann</v>
      </c>
      <c r="B9" s="4" t="str">
        <f>+B1</f>
        <v>RTD</v>
      </c>
      <c r="C9" s="4" t="str">
        <f>+$C$1</f>
        <v>Other</v>
      </c>
      <c r="D9" s="4" t="str">
        <f>+D1</f>
        <v xml:space="preserve">TOTAL </v>
      </c>
      <c r="E9" s="8"/>
      <c r="F9" s="2" t="str">
        <f>+Budget!J9</f>
        <v>Partner 9_Acr</v>
      </c>
      <c r="G9" s="4" t="str">
        <f>+B1</f>
        <v>RTD</v>
      </c>
      <c r="H9" s="4" t="str">
        <f>+$C$1</f>
        <v>Other</v>
      </c>
      <c r="I9" s="4" t="str">
        <f>+D1</f>
        <v xml:space="preserve">TOTAL 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21" t="s">
        <v>9</v>
      </c>
      <c r="B10" s="23">
        <f>+Budget!C27</f>
        <v>73600</v>
      </c>
      <c r="C10" s="23"/>
      <c r="D10" s="23">
        <f t="shared" ref="D10:D15" si="10">SUM(B10:C10)</f>
        <v>73600</v>
      </c>
      <c r="E10" s="8"/>
      <c r="F10" s="21" t="s">
        <v>9</v>
      </c>
      <c r="G10" s="23">
        <f>+Budget!J27</f>
        <v>0</v>
      </c>
      <c r="H10" s="23"/>
      <c r="I10" s="23">
        <f t="shared" ref="I10:I15" si="11">SUM(G10:H10)</f>
        <v>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21" t="s">
        <v>12</v>
      </c>
      <c r="B11" s="23">
        <f>+Budget!C31+Budget!C32</f>
        <v>10000</v>
      </c>
      <c r="C11" s="23"/>
      <c r="D11" s="23">
        <f t="shared" si="10"/>
        <v>10000</v>
      </c>
      <c r="E11" s="8"/>
      <c r="F11" s="21" t="s">
        <v>12</v>
      </c>
      <c r="G11" s="23">
        <f>+Budget!J31+Budget!J32</f>
        <v>0</v>
      </c>
      <c r="H11" s="23"/>
      <c r="I11" s="23">
        <f t="shared" si="11"/>
        <v>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21" t="s">
        <v>16</v>
      </c>
      <c r="B12" s="23">
        <f>+Budget!C28+Budget!C29+Budget!C30</f>
        <v>39060</v>
      </c>
      <c r="C12" s="23"/>
      <c r="D12" s="23">
        <f t="shared" si="10"/>
        <v>39060</v>
      </c>
      <c r="E12" s="8"/>
      <c r="F12" s="21" t="s">
        <v>16</v>
      </c>
      <c r="G12" s="23">
        <f>+Budget!J28+Budget!J29+Budget!J30</f>
        <v>0</v>
      </c>
      <c r="H12" s="23"/>
      <c r="I12" s="23">
        <f t="shared" si="11"/>
        <v>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21" t="s">
        <v>19</v>
      </c>
      <c r="B13" s="23">
        <f>+Budget!C34</f>
        <v>28165</v>
      </c>
      <c r="C13" s="23"/>
      <c r="D13" s="23">
        <f t="shared" si="10"/>
        <v>28165</v>
      </c>
      <c r="E13" s="8"/>
      <c r="F13" s="21" t="s">
        <v>19</v>
      </c>
      <c r="G13" s="23">
        <f>+Budget!J34</f>
        <v>0</v>
      </c>
      <c r="H13" s="23"/>
      <c r="I13" s="23">
        <f t="shared" si="11"/>
        <v>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21" t="s">
        <v>5</v>
      </c>
      <c r="B14" s="37">
        <f>SUM(B10:B13)</f>
        <v>150825</v>
      </c>
      <c r="C14" s="23"/>
      <c r="D14" s="37">
        <f t="shared" si="10"/>
        <v>150825</v>
      </c>
      <c r="E14" s="8"/>
      <c r="F14" s="21" t="s">
        <v>5</v>
      </c>
      <c r="G14" s="37">
        <f>SUM(G10:G13)</f>
        <v>0</v>
      </c>
      <c r="H14" s="37"/>
      <c r="I14" s="37">
        <f t="shared" si="11"/>
        <v>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21" t="s">
        <v>27</v>
      </c>
      <c r="B15" s="37">
        <f>+B14*Budget!$B$3</f>
        <v>150825</v>
      </c>
      <c r="C15" s="23"/>
      <c r="D15" s="37">
        <f t="shared" si="10"/>
        <v>150825</v>
      </c>
      <c r="E15" s="8"/>
      <c r="F15" s="21" t="s">
        <v>27</v>
      </c>
      <c r="G15" s="37">
        <f>+G14*Budget!$B$2</f>
        <v>0</v>
      </c>
      <c r="H15" s="37"/>
      <c r="I15" s="37">
        <f t="shared" si="11"/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2" t="str">
        <f>+Budget!D9</f>
        <v>TUM</v>
      </c>
      <c r="B17" s="4" t="str">
        <f>+B1</f>
        <v>RTD</v>
      </c>
      <c r="C17" s="4" t="str">
        <f>+$C$1</f>
        <v>Other</v>
      </c>
      <c r="D17" s="4" t="str">
        <f>+D1</f>
        <v xml:space="preserve">TOTAL </v>
      </c>
      <c r="E17" s="8"/>
      <c r="F17" s="2" t="str">
        <f>+Budget!K9</f>
        <v>Partner 10_Acr</v>
      </c>
      <c r="G17" s="4" t="str">
        <f>+B1</f>
        <v>RTD</v>
      </c>
      <c r="H17" s="4" t="str">
        <f>+$C$1</f>
        <v>Other</v>
      </c>
      <c r="I17" s="4" t="str">
        <f>+D1</f>
        <v xml:space="preserve">TOTAL 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21" t="s">
        <v>9</v>
      </c>
      <c r="B18" s="23">
        <f>+Budget!D27</f>
        <v>140000</v>
      </c>
      <c r="C18" s="23"/>
      <c r="D18" s="23">
        <f t="shared" ref="D18:D23" si="12">SUM(B18:C18)</f>
        <v>140000</v>
      </c>
      <c r="E18" s="8"/>
      <c r="F18" s="21" t="s">
        <v>9</v>
      </c>
      <c r="G18" s="23">
        <f>+Budget!K27</f>
        <v>0</v>
      </c>
      <c r="H18" s="23"/>
      <c r="I18" s="23">
        <f t="shared" ref="I18:I23" si="13">SUM(G18:H18)</f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21" t="s">
        <v>12</v>
      </c>
      <c r="B19" s="23">
        <f>+Budget!D31+Budget!D32</f>
        <v>0</v>
      </c>
      <c r="C19" s="23"/>
      <c r="D19" s="23">
        <f t="shared" si="12"/>
        <v>0</v>
      </c>
      <c r="E19" s="8"/>
      <c r="F19" s="21" t="s">
        <v>12</v>
      </c>
      <c r="G19" s="23">
        <f>+Budget!K32</f>
        <v>0</v>
      </c>
      <c r="H19" s="23"/>
      <c r="I19" s="23">
        <f t="shared" si="13"/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21" t="s">
        <v>16</v>
      </c>
      <c r="B20" s="23">
        <f>+Budget!D28+Budget!D29+Budget!D30</f>
        <v>80580</v>
      </c>
      <c r="C20" s="23"/>
      <c r="D20" s="23">
        <f t="shared" si="12"/>
        <v>80580</v>
      </c>
      <c r="E20" s="8"/>
      <c r="F20" s="21" t="s">
        <v>16</v>
      </c>
      <c r="G20" s="23">
        <f>+Budget!K28+Budget!K29+Budget!K30</f>
        <v>0</v>
      </c>
      <c r="H20" s="23"/>
      <c r="I20" s="23">
        <f t="shared" si="13"/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21" t="s">
        <v>19</v>
      </c>
      <c r="B21" s="23">
        <f>+Budget!D34</f>
        <v>55145</v>
      </c>
      <c r="C21" s="23"/>
      <c r="D21" s="23">
        <f t="shared" si="12"/>
        <v>55145</v>
      </c>
      <c r="E21" s="8"/>
      <c r="F21" s="21" t="s">
        <v>19</v>
      </c>
      <c r="G21" s="23">
        <f>+Budget!K34</f>
        <v>0</v>
      </c>
      <c r="H21" s="23"/>
      <c r="I21" s="23">
        <f t="shared" si="13"/>
        <v>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21" t="s">
        <v>5</v>
      </c>
      <c r="B22" s="37">
        <f>SUM(B18:B21)</f>
        <v>275725</v>
      </c>
      <c r="C22" s="23"/>
      <c r="D22" s="37">
        <f t="shared" si="12"/>
        <v>275725</v>
      </c>
      <c r="E22" s="8"/>
      <c r="F22" s="21" t="s">
        <v>5</v>
      </c>
      <c r="G22" s="37">
        <f>SUM(G18:G21)</f>
        <v>0</v>
      </c>
      <c r="H22" s="37"/>
      <c r="I22" s="37">
        <f t="shared" si="13"/>
        <v>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21" t="s">
        <v>27</v>
      </c>
      <c r="B23" s="37">
        <f>+B22*Budget!$B$3</f>
        <v>275725</v>
      </c>
      <c r="C23" s="23"/>
      <c r="D23" s="37">
        <f t="shared" si="12"/>
        <v>275725</v>
      </c>
      <c r="E23" s="8"/>
      <c r="F23" s="21" t="s">
        <v>27</v>
      </c>
      <c r="G23" s="37">
        <f>+K22*Budget!$B$2</f>
        <v>0</v>
      </c>
      <c r="H23" s="37"/>
      <c r="I23" s="37">
        <f t="shared" si="13"/>
        <v>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2" t="str">
        <f>+Budget!E9</f>
        <v>ETH</v>
      </c>
      <c r="B25" s="4" t="str">
        <f>+B1</f>
        <v>RTD</v>
      </c>
      <c r="C25" s="4" t="str">
        <f>+$C$1</f>
        <v>Other</v>
      </c>
      <c r="D25" s="4" t="str">
        <f>+D1</f>
        <v xml:space="preserve">TOTAL </v>
      </c>
      <c r="E25" s="8"/>
      <c r="F25" s="2" t="str">
        <f>+Budget!L9</f>
        <v>Partner 11</v>
      </c>
      <c r="G25" s="4" t="str">
        <f>+B9</f>
        <v>RTD</v>
      </c>
      <c r="H25" s="4" t="str">
        <f>+$C$1</f>
        <v>Other</v>
      </c>
      <c r="I25" s="4" t="str">
        <f>+D9</f>
        <v xml:space="preserve">TOTAL 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21" t="s">
        <v>9</v>
      </c>
      <c r="B26" s="23">
        <f>+Budget!E27</f>
        <v>153000</v>
      </c>
      <c r="C26" s="23"/>
      <c r="D26" s="23">
        <f t="shared" ref="D26:D31" si="14">SUM(B26:C26)</f>
        <v>153000</v>
      </c>
      <c r="E26" s="8"/>
      <c r="F26" s="21" t="s">
        <v>9</v>
      </c>
      <c r="G26" s="23">
        <f>+Budget!L36</f>
        <v>0</v>
      </c>
      <c r="H26" s="23"/>
      <c r="I26" s="23">
        <f t="shared" ref="I26:I31" si="15">SUM(G26:H26)</f>
        <v>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21" t="s">
        <v>12</v>
      </c>
      <c r="B27" s="23">
        <f>+Budget!E31+Budget!E32</f>
        <v>0</v>
      </c>
      <c r="C27" s="23"/>
      <c r="D27" s="23">
        <f t="shared" si="14"/>
        <v>0</v>
      </c>
      <c r="E27" s="8"/>
      <c r="F27" s="21" t="s">
        <v>12</v>
      </c>
      <c r="G27" s="23">
        <f>+Budget!L40</f>
        <v>0</v>
      </c>
      <c r="H27" s="23"/>
      <c r="I27" s="23">
        <f t="shared" si="15"/>
        <v>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21" t="s">
        <v>16</v>
      </c>
      <c r="B28" s="23">
        <f>+Budget!E28+Budget!E29+Budget!E30</f>
        <v>90800</v>
      </c>
      <c r="C28" s="23"/>
      <c r="D28" s="23">
        <f t="shared" si="14"/>
        <v>90800</v>
      </c>
      <c r="E28" s="8"/>
      <c r="F28" s="21" t="s">
        <v>16</v>
      </c>
      <c r="G28" s="23">
        <f>+Budget!L28+Budget!L29+Budget!L30</f>
        <v>0</v>
      </c>
      <c r="H28" s="23"/>
      <c r="I28" s="23">
        <f t="shared" si="15"/>
        <v>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21" t="s">
        <v>19</v>
      </c>
      <c r="B29" s="23">
        <f>+Budget!E34</f>
        <v>60950</v>
      </c>
      <c r="C29" s="23"/>
      <c r="D29" s="23">
        <f t="shared" si="14"/>
        <v>60950</v>
      </c>
      <c r="E29" s="8"/>
      <c r="F29" s="21" t="s">
        <v>19</v>
      </c>
      <c r="G29" s="23">
        <f>+Budget!L42</f>
        <v>0</v>
      </c>
      <c r="H29" s="23"/>
      <c r="I29" s="23">
        <f t="shared" si="15"/>
        <v>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21" t="s">
        <v>5</v>
      </c>
      <c r="B30" s="37">
        <f>SUM(B26:B29)</f>
        <v>304750</v>
      </c>
      <c r="C30" s="23"/>
      <c r="D30" s="37">
        <f t="shared" si="14"/>
        <v>304750</v>
      </c>
      <c r="E30" s="8"/>
      <c r="F30" s="21" t="s">
        <v>5</v>
      </c>
      <c r="G30" s="37">
        <f>SUM(G26:G29)</f>
        <v>0</v>
      </c>
      <c r="H30" s="37"/>
      <c r="I30" s="37">
        <f t="shared" si="15"/>
        <v>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21" t="s">
        <v>27</v>
      </c>
      <c r="B31" s="37">
        <f>+B30*Budget!$B$3</f>
        <v>304750</v>
      </c>
      <c r="C31" s="23"/>
      <c r="D31" s="37">
        <f t="shared" si="14"/>
        <v>304750</v>
      </c>
      <c r="E31" s="8"/>
      <c r="F31" s="21" t="s">
        <v>27</v>
      </c>
      <c r="G31" s="37">
        <f>+G30*Budget!$B$2</f>
        <v>0</v>
      </c>
      <c r="H31" s="37"/>
      <c r="I31" s="37">
        <f t="shared" si="15"/>
        <v>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2" t="str">
        <f>+Budget!F9</f>
        <v>UVA</v>
      </c>
      <c r="B33" s="4" t="str">
        <f>+B1</f>
        <v>RTD</v>
      </c>
      <c r="C33" s="4" t="str">
        <f>+$C$1</f>
        <v>Other</v>
      </c>
      <c r="D33" s="4" t="str">
        <f>+D1</f>
        <v xml:space="preserve">TOTAL </v>
      </c>
      <c r="E33" s="8"/>
      <c r="F33" s="2" t="str">
        <f>+Budget!M9</f>
        <v>Partner 12</v>
      </c>
      <c r="G33" s="4" t="str">
        <f>+B17</f>
        <v>RTD</v>
      </c>
      <c r="H33" s="4" t="str">
        <f>+$C$1</f>
        <v>Other</v>
      </c>
      <c r="I33" s="4" t="str">
        <f>+D17</f>
        <v xml:space="preserve">TOTAL 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21" t="s">
        <v>9</v>
      </c>
      <c r="B34" s="23">
        <f>+Budget!F27</f>
        <v>146400</v>
      </c>
      <c r="C34" s="23"/>
      <c r="D34" s="23">
        <f t="shared" ref="D34:D39" si="16">SUM(B34:C34)</f>
        <v>146400</v>
      </c>
      <c r="E34" s="8"/>
      <c r="F34" s="21" t="s">
        <v>9</v>
      </c>
      <c r="G34" s="23">
        <f>+Budget!M44</f>
        <v>0</v>
      </c>
      <c r="H34" s="23"/>
      <c r="I34" s="23">
        <f t="shared" ref="I34:I39" si="17">SUM(G34:H34)</f>
        <v>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21" t="s">
        <v>12</v>
      </c>
      <c r="B35" s="23">
        <f>+Budget!F31+Budget!F32</f>
        <v>0</v>
      </c>
      <c r="C35" s="23"/>
      <c r="D35" s="23">
        <f t="shared" si="16"/>
        <v>0</v>
      </c>
      <c r="E35" s="8"/>
      <c r="F35" s="21" t="s">
        <v>12</v>
      </c>
      <c r="G35" s="23">
        <f>+Budget!M48</f>
        <v>0</v>
      </c>
      <c r="H35" s="23"/>
      <c r="I35" s="23">
        <f t="shared" si="17"/>
        <v>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21" t="s">
        <v>16</v>
      </c>
      <c r="B36" s="23">
        <f>+Budget!F28+Budget!F29+Budget!F30</f>
        <v>86400</v>
      </c>
      <c r="C36" s="23"/>
      <c r="D36" s="23">
        <f t="shared" si="16"/>
        <v>86400</v>
      </c>
      <c r="E36" s="8"/>
      <c r="F36" s="21" t="s">
        <v>16</v>
      </c>
      <c r="G36" s="23">
        <f>+Budget!M36+Budget!M37+Budget!M38</f>
        <v>0</v>
      </c>
      <c r="H36" s="23"/>
      <c r="I36" s="23">
        <f t="shared" si="17"/>
        <v>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21" t="s">
        <v>19</v>
      </c>
      <c r="B37" s="23">
        <f>+Budget!F34</f>
        <v>58200</v>
      </c>
      <c r="C37" s="23"/>
      <c r="D37" s="23">
        <f t="shared" si="16"/>
        <v>58200</v>
      </c>
      <c r="E37" s="8"/>
      <c r="F37" s="21" t="s">
        <v>19</v>
      </c>
      <c r="G37" s="23">
        <f>+Budget!M50</f>
        <v>0</v>
      </c>
      <c r="H37" s="23"/>
      <c r="I37" s="23">
        <f t="shared" si="17"/>
        <v>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21" t="s">
        <v>5</v>
      </c>
      <c r="B38" s="37">
        <f>SUM(B34:B37)</f>
        <v>291000</v>
      </c>
      <c r="C38" s="23"/>
      <c r="D38" s="37">
        <f t="shared" si="16"/>
        <v>291000</v>
      </c>
      <c r="E38" s="8"/>
      <c r="F38" s="21" t="s">
        <v>5</v>
      </c>
      <c r="G38" s="37">
        <f>SUM(G34:G37)</f>
        <v>0</v>
      </c>
      <c r="H38" s="37"/>
      <c r="I38" s="23">
        <f t="shared" si="17"/>
        <v>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21" t="s">
        <v>27</v>
      </c>
      <c r="B39" s="37">
        <f>+B38*Budget!$B$2</f>
        <v>203700</v>
      </c>
      <c r="C39" s="23"/>
      <c r="D39" s="37">
        <f t="shared" si="16"/>
        <v>203700</v>
      </c>
      <c r="E39" s="8"/>
      <c r="F39" s="21" t="s">
        <v>27</v>
      </c>
      <c r="G39" s="37">
        <f>+G38*Budget!$B$2</f>
        <v>0</v>
      </c>
      <c r="H39" s="37"/>
      <c r="I39" s="37">
        <f t="shared" si="17"/>
        <v>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2" t="str">
        <f>+Budget!G9</f>
        <v>IP Way</v>
      </c>
      <c r="B41" s="4" t="str">
        <f>+B1</f>
        <v>RTD</v>
      </c>
      <c r="C41" s="4" t="str">
        <f>+$C$1</f>
        <v>Other</v>
      </c>
      <c r="D41" s="4" t="str">
        <f>+D1</f>
        <v xml:space="preserve">TOTAL </v>
      </c>
      <c r="E41" s="8"/>
      <c r="F41" s="2" t="str">
        <f>+Budget!N9</f>
        <v>Partner 13</v>
      </c>
      <c r="G41" s="4" t="str">
        <f>+B25</f>
        <v>RTD</v>
      </c>
      <c r="H41" s="4" t="str">
        <f>+$C$1</f>
        <v>Other</v>
      </c>
      <c r="I41" s="4" t="str">
        <f>+D25</f>
        <v xml:space="preserve">TOTAL 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21" t="s">
        <v>9</v>
      </c>
      <c r="B42" s="23">
        <f>+Budget!G27</f>
        <v>57750</v>
      </c>
      <c r="C42" s="23"/>
      <c r="D42" s="23">
        <f t="shared" ref="D42:D47" si="18">SUM(B42:C42)</f>
        <v>57750</v>
      </c>
      <c r="E42" s="8"/>
      <c r="F42" s="21" t="s">
        <v>9</v>
      </c>
      <c r="G42" s="23">
        <f>+Budget!N52</f>
        <v>0</v>
      </c>
      <c r="H42" s="23"/>
      <c r="I42" s="23">
        <f t="shared" ref="I42:I47" si="19">SUM(G42:H42)</f>
        <v>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21" t="s">
        <v>12</v>
      </c>
      <c r="B43" s="23">
        <f>+Budget!G31+Budget!G32</f>
        <v>0</v>
      </c>
      <c r="C43" s="23"/>
      <c r="D43" s="23">
        <f t="shared" si="18"/>
        <v>0</v>
      </c>
      <c r="E43" s="8"/>
      <c r="F43" s="21" t="s">
        <v>12</v>
      </c>
      <c r="G43" s="23">
        <f>+Budget!N56</f>
        <v>0</v>
      </c>
      <c r="H43" s="23"/>
      <c r="I43" s="23">
        <f t="shared" si="19"/>
        <v>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21" t="s">
        <v>16</v>
      </c>
      <c r="B44" s="23">
        <f>+Budget!G28+Budget!G29+Budget!G30</f>
        <v>46120</v>
      </c>
      <c r="C44" s="23"/>
      <c r="D44" s="23">
        <f t="shared" si="18"/>
        <v>46120</v>
      </c>
      <c r="E44" s="8"/>
      <c r="F44" s="21" t="s">
        <v>16</v>
      </c>
      <c r="G44" s="23">
        <f>+Budget!N44+Budget!N45+Budget!N46</f>
        <v>0</v>
      </c>
      <c r="H44" s="23"/>
      <c r="I44" s="23">
        <f t="shared" si="19"/>
        <v>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21" t="s">
        <v>19</v>
      </c>
      <c r="B45" s="23">
        <f>+Budget!G34</f>
        <v>25967.5</v>
      </c>
      <c r="C45" s="23"/>
      <c r="D45" s="23">
        <f t="shared" si="18"/>
        <v>25967.5</v>
      </c>
      <c r="E45" s="8"/>
      <c r="F45" s="21" t="s">
        <v>19</v>
      </c>
      <c r="G45" s="23">
        <f>+Budget!N58</f>
        <v>0</v>
      </c>
      <c r="H45" s="23"/>
      <c r="I45" s="23">
        <f t="shared" si="19"/>
        <v>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21" t="s">
        <v>5</v>
      </c>
      <c r="B46" s="37">
        <f>SUM(B42:B45)</f>
        <v>129837.5</v>
      </c>
      <c r="C46" s="23"/>
      <c r="D46" s="37">
        <f t="shared" si="18"/>
        <v>129837.5</v>
      </c>
      <c r="E46" s="8"/>
      <c r="F46" s="21" t="s">
        <v>5</v>
      </c>
      <c r="G46" s="37">
        <f>SUM(G42:G45)</f>
        <v>0</v>
      </c>
      <c r="H46" s="37"/>
      <c r="I46" s="23">
        <f t="shared" si="19"/>
        <v>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21" t="s">
        <v>27</v>
      </c>
      <c r="B47" s="37">
        <f>+B46*Budget!$B$2</f>
        <v>90886.25</v>
      </c>
      <c r="C47" s="23"/>
      <c r="D47" s="37">
        <f t="shared" si="18"/>
        <v>90886.25</v>
      </c>
      <c r="E47" s="8"/>
      <c r="F47" s="21" t="s">
        <v>27</v>
      </c>
      <c r="G47" s="37">
        <f>+G46*Budget!$B$2</f>
        <v>0</v>
      </c>
      <c r="H47" s="37"/>
      <c r="I47" s="23">
        <f t="shared" si="19"/>
        <v>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2" t="str">
        <f>+Budget!H9</f>
        <v>Trigg Industries</v>
      </c>
      <c r="B49" s="4" t="str">
        <f>+B41</f>
        <v>RTD</v>
      </c>
      <c r="C49" s="4" t="str">
        <f>+$C$1</f>
        <v>Other</v>
      </c>
      <c r="D49" s="4" t="str">
        <f>+D41</f>
        <v xml:space="preserve">TOTAL </v>
      </c>
      <c r="E49" s="8"/>
      <c r="F49" s="2" t="str">
        <f>+Budget!O9</f>
        <v>Partner 14</v>
      </c>
      <c r="G49" s="4" t="str">
        <f>+B1</f>
        <v>RTD</v>
      </c>
      <c r="H49" s="4" t="str">
        <f>+$C$1</f>
        <v>Other</v>
      </c>
      <c r="I49" s="4" t="str">
        <f>+D1</f>
        <v xml:space="preserve">TOTAL 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21" t="s">
        <v>9</v>
      </c>
      <c r="B50" s="23">
        <f>+Budget!H27</f>
        <v>77000</v>
      </c>
      <c r="C50" s="23"/>
      <c r="D50" s="23">
        <f t="shared" ref="D50:D55" si="20">SUM(B50:C50)</f>
        <v>77000</v>
      </c>
      <c r="E50" s="8"/>
      <c r="F50" s="21" t="s">
        <v>9</v>
      </c>
      <c r="G50" s="23">
        <f>+Budget!O60</f>
        <v>0</v>
      </c>
      <c r="H50" s="23"/>
      <c r="I50" s="23">
        <f t="shared" ref="I50:I55" si="21">SUM(G50:H50)</f>
        <v>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21" t="s">
        <v>12</v>
      </c>
      <c r="B51" s="23">
        <f>+Budget!H31+Budget!H32</f>
        <v>0</v>
      </c>
      <c r="C51" s="23"/>
      <c r="D51" s="23">
        <f t="shared" si="20"/>
        <v>0</v>
      </c>
      <c r="E51" s="8"/>
      <c r="F51" s="21" t="s">
        <v>12</v>
      </c>
      <c r="G51" s="23">
        <f>+Budget!O64</f>
        <v>0</v>
      </c>
      <c r="H51" s="23"/>
      <c r="I51" s="23">
        <f t="shared" si="21"/>
        <v>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21" t="s">
        <v>16</v>
      </c>
      <c r="B52" s="23">
        <f>+Budget!H28+Budget!H29+Budget!H30</f>
        <v>91220</v>
      </c>
      <c r="C52" s="23"/>
      <c r="D52" s="23">
        <f t="shared" si="20"/>
        <v>91220</v>
      </c>
      <c r="E52" s="8"/>
      <c r="F52" s="21" t="s">
        <v>16</v>
      </c>
      <c r="G52" s="23">
        <f>+Budget!O52+Budget!O53+Budget!O54</f>
        <v>0</v>
      </c>
      <c r="H52" s="23"/>
      <c r="I52" s="23">
        <f t="shared" si="21"/>
        <v>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21" t="s">
        <v>19</v>
      </c>
      <c r="B53" s="23">
        <f>+Budget!H34</f>
        <v>42055</v>
      </c>
      <c r="C53" s="23"/>
      <c r="D53" s="23">
        <f t="shared" si="20"/>
        <v>42055</v>
      </c>
      <c r="E53" s="8"/>
      <c r="F53" s="21" t="s">
        <v>19</v>
      </c>
      <c r="G53" s="23">
        <f>+Budget!O66</f>
        <v>0</v>
      </c>
      <c r="H53" s="23"/>
      <c r="I53" s="23">
        <f t="shared" si="21"/>
        <v>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21" t="s">
        <v>5</v>
      </c>
      <c r="B54" s="37">
        <f>SUM(B50:B53)</f>
        <v>210275</v>
      </c>
      <c r="C54" s="23"/>
      <c r="D54" s="37">
        <f t="shared" si="20"/>
        <v>210275</v>
      </c>
      <c r="E54" s="8"/>
      <c r="F54" s="21" t="s">
        <v>5</v>
      </c>
      <c r="G54" s="37">
        <f>SUM(G50:G53)</f>
        <v>0</v>
      </c>
      <c r="H54" s="37"/>
      <c r="I54" s="23">
        <f t="shared" si="21"/>
        <v>0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21" t="s">
        <v>27</v>
      </c>
      <c r="B55" s="37">
        <f>+B54*Budget!$B$3</f>
        <v>210275</v>
      </c>
      <c r="C55" s="23"/>
      <c r="D55" s="37">
        <f t="shared" si="20"/>
        <v>210275</v>
      </c>
      <c r="E55" s="8"/>
      <c r="F55" s="21" t="s">
        <v>27</v>
      </c>
      <c r="G55" s="37">
        <f>+G54*Budget!$B$2</f>
        <v>0</v>
      </c>
      <c r="H55" s="37"/>
      <c r="I55" s="23">
        <f t="shared" si="21"/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headerFooter>
    <oddHeader>&amp;L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Budget</vt:lpstr>
      <vt:lpstr>ParticipantPortal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</dc:creator>
  <cp:lastModifiedBy>Ања Пантовић</cp:lastModifiedBy>
  <dcterms:created xsi:type="dcterms:W3CDTF">2012-12-15T09:50:50Z</dcterms:created>
  <dcterms:modified xsi:type="dcterms:W3CDTF">2020-04-12T02:11:55Z</dcterms:modified>
</cp:coreProperties>
</file>