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ayu.pratama.ROOT\source\repos\RAS-Psychotest-Berca\ScoringTestService\scoreformula\"/>
    </mc:Choice>
  </mc:AlternateContent>
  <xr:revisionPtr revIDLastSave="0" documentId="13_ncr:1_{9893DA7C-642A-440D-B9DB-1D0FE2EA8CE4}" xr6:coauthVersionLast="45" xr6:coauthVersionMax="45" xr10:uidLastSave="{00000000-0000-0000-0000-000000000000}"/>
  <bookViews>
    <workbookView xWindow="-110" yWindow="-110" windowWidth="19420" windowHeight="10300" activeTab="1" xr2:uid="{00000000-000D-0000-FFFF-FFFF00000000}"/>
  </bookViews>
  <sheets>
    <sheet name="INPUT" sheetId="1" r:id="rId1"/>
    <sheet name="HASIL" sheetId="2" r:id="rId2"/>
    <sheet name="code-intr" sheetId="3" r:id="rId3"/>
  </sheets>
  <externalReferences>
    <externalReference r:id="rId4"/>
  </externalReferences>
  <definedNames>
    <definedName name="Hapus_Data" localSheetId="1">[1]Sheet1!$C$2:$D$60,[1]Sheet1!$I$2:$J$60,[1]Sheet1!$Q$8:$S$10</definedName>
    <definedName name="Hapus_Data">INPUT!$C$2:$D$60,INPUT!$I$2:$J$60,INPUT!$Q$8:$S$10</definedName>
    <definedName name="_xlnm.Print_Area" localSheetId="1">HASIL!$W$56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38" i="2" l="1"/>
  <c r="AG38" i="2"/>
  <c r="AF38" i="2"/>
  <c r="AE38" i="2"/>
  <c r="A58" i="2"/>
  <c r="AA35" i="2" l="1"/>
  <c r="Z35" i="2"/>
  <c r="Y35" i="2"/>
  <c r="X35" i="2"/>
  <c r="AA38" i="2"/>
  <c r="Z38" i="2"/>
  <c r="Y38" i="2"/>
  <c r="Y41" i="2"/>
  <c r="X38" i="2"/>
  <c r="X41" i="2"/>
  <c r="AA41" i="2" l="1"/>
  <c r="Z41" i="2"/>
  <c r="P8" i="2" l="1"/>
  <c r="N8" i="2"/>
  <c r="L8" i="2"/>
  <c r="J8" i="2"/>
  <c r="H8" i="2"/>
  <c r="P6" i="2"/>
  <c r="N6" i="2"/>
  <c r="L6" i="2"/>
  <c r="J6" i="2"/>
  <c r="H6" i="2"/>
  <c r="T4" i="1" l="1"/>
  <c r="S8" i="2" l="1"/>
  <c r="S6" i="2"/>
  <c r="O2" i="1" l="1"/>
  <c r="D3" i="2"/>
  <c r="D2" i="2"/>
  <c r="D1" i="2"/>
  <c r="S3" i="1"/>
  <c r="S2" i="1"/>
  <c r="R3" i="1"/>
  <c r="P3" i="1"/>
  <c r="O3" i="1"/>
  <c r="R2" i="1"/>
  <c r="Q3" i="1" l="1"/>
  <c r="R4" i="1"/>
  <c r="Q2" i="1"/>
  <c r="P2" i="1"/>
  <c r="T3" i="1" l="1"/>
  <c r="Q4" i="1"/>
  <c r="S4" i="1"/>
  <c r="P4" i="1"/>
  <c r="O4" i="1"/>
  <c r="T2" i="1"/>
  <c r="K58" i="2" l="1"/>
  <c r="A59" i="2" l="1"/>
</calcChain>
</file>

<file path=xl/sharedStrings.xml><?xml version="1.0" encoding="utf-8"?>
<sst xmlns="http://schemas.openxmlformats.org/spreadsheetml/2006/main" count="620" uniqueCount="110">
  <si>
    <t>NO</t>
  </si>
  <si>
    <t>MOST</t>
  </si>
  <si>
    <t>LEAST</t>
  </si>
  <si>
    <t>D</t>
  </si>
  <si>
    <t>I</t>
  </si>
  <si>
    <t>S</t>
  </si>
  <si>
    <t>C</t>
  </si>
  <si>
    <t>*</t>
  </si>
  <si>
    <t>TOTAL</t>
  </si>
  <si>
    <t>CHANGE</t>
  </si>
  <si>
    <t>Name</t>
  </si>
  <si>
    <t>:</t>
  </si>
  <si>
    <t>Date</t>
  </si>
  <si>
    <t>Gender</t>
  </si>
  <si>
    <t>TOTAL SCORE</t>
  </si>
  <si>
    <t>A. Plot Row 1 "MOST" onto Graph 1</t>
  </si>
  <si>
    <t>B. Plot Row 2 "LEAST" onto Graph 2</t>
  </si>
  <si>
    <t>C. Plot Row 3 "CHANGE" onto Graph 3</t>
  </si>
  <si>
    <t>Graph 1</t>
  </si>
  <si>
    <t>Graph 2</t>
  </si>
  <si>
    <t>Graph 3</t>
  </si>
  <si>
    <t>Mask</t>
  </si>
  <si>
    <t>Pressure</t>
  </si>
  <si>
    <t>Self</t>
  </si>
  <si>
    <t>-</t>
  </si>
  <si>
    <t>KODE</t>
  </si>
  <si>
    <t>NAMA</t>
  </si>
  <si>
    <t>DESKRIPSI</t>
  </si>
  <si>
    <t>Tidak basa-basi dan tegas, |D-I|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|D-I| mempunyai kemampuan memimpinan yang baik. Ia kadang tampak keras kepala atau dingin karena orientasi dan prioritasnya pada tugas cenderung melebihi orientasi terhadap sesama. Ia mencanangkan standard tinggi pada dirinya dan akan sangat kritis ketika standard ini tidak dicapai.  
|D-I| juga menempatkan standard tinggi pada orang-orang di sekitarnya, serta mengutamakan kesempurnaan. Ia menginginkan otoritas yang jelas dan menyukai tugas-tugas baru</t>
  </si>
  <si>
    <t>DI</t>
  </si>
  <si>
    <t xml:space="preserve">Seorang |D-C| sensitif terhadap permasalahan, dan memiliki kreativitas yang baik dalam memecahkan masalah. Ia dapat menyelesaikan tugas-tugas penting dalam waktu singkat karena mempunyai keputusan yang kuat. |D-C| seorang yang tekun dan memiliki reaksi yang cepat.  Ia akan meneliti dan mengejar semua kemungkinan yang ada dalam mencari solusi permasalahan.  |D-C| banyak memberikan ide-ide dengan berfokus pada pekerjaan. Usaha yang keras pada ketepatan akan mengimbangi keinginannya pada hasil yang terukur.  |D-C| cenderung perfeksionis dan dapat juga memperlambat pengambilan keputusan karena keinginannya untuk menentukan pilihan yang terbaik. </t>
  </si>
  <si>
    <t>DC</t>
  </si>
  <si>
    <t>D-I-S| 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|D-I-S| mampu memotivasi orang lain sambil menyelesaikan pekerjaannya.  Ia menampilkan rasa percaya diri dan mampu meyakinkan orang lain.  Sekali ia memutuskan sesuatu, ia akan terus mengerjakannya dan bertahan sampai selesai. </t>
  </si>
  <si>
    <t>DIS</t>
  </si>
  <si>
    <t xml:space="preserve">D-I-C|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|D-I-C| seorang yang ramah secara alami dan menikmati interaksi dengan sesama, akan tetapi ia akan juga menilai orang dan tugas secara hati-hati; persahabatannya akan bergeser sesuai dengan dorongan hatinya pada orang lain di sekitarnya. |D-I-C| sering melalaikan perencanaan yang seksama dan akan beralih ke pada proyek-proyek baru tanpa pertimbangan yang menyeluruh.  </t>
  </si>
  <si>
    <t>DIC</t>
  </si>
  <si>
    <t>D-S-C| seorang yang obyektif dan analitis.  Ia ingin terlibat dalam situasi, dan ia juga ingin memberikan bantuan dan dukungan kepada orang yang ia hormati.  Secara internal termotivasi oleh target pribadi, |D-S-C|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t>
  </si>
  <si>
    <t>DSC</t>
  </si>
  <si>
    <t xml:space="preserve">Pure I| merupakan seorang yang antusias dan optimistik, ia lebih suka mencapai sasarannya melalui orang lain. Ia suka berhubungan dengan sesamanya - ia bahkan suka mengadakan “pesta” atau kegiatan untuk berkumpul, dan ini menunjukkan kepribadiannya yang ramah. |Pure I| tidak suka bekerja sendirian dan cenderung bersama dengan orang lain dalam menyelesaikan proyek.  Perhatian dan fokus |Pure I|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|Pure I| akan menjadi tidak akurat dan bahkan tidak terorganisir.  Tetapi ia akan memusatkan perhatian kepada yang harus ia senangkan, karena ia enggan sekali untuk menolak.  |Pure I| menginginkan pengakuan sosial dan takut akan penolakan.  Ia mudah menemukan teman dan berusaha menciptakan suasana yang menyenangkan.  |Pure I| membutuhkan seorang manajer atau supervisor untuk menentukan batas waktu yang jelas dalam pekerjaannya, ia lebih suka menggunakan gaya manajemen partisipatif yang dibangun berdasarkan hubungan yang kuat. </t>
  </si>
  <si>
    <t>|I-C| merupakan seorang yang ramah dan suka berteman; ia merasa nyaman walaupun dengan orang asing. |I-C|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|I-C| cenderung perfeksionis secara alamiah, dan akan mengisolasi dirinya jika diperlukan untuk melaksanakan pekerjaan.  Ia berkeinginan mempromosikan tugas-tugas orang lain, juga kepunyaannya.  Kadang-kadang |I-C| salah menilai kemampuan orang lain dikarenakan pandangan-pandangannya yang optimis.</t>
  </si>
  <si>
    <t>IC</t>
  </si>
  <si>
    <t>I-C-S| merupakan individu yang berorientasi pada orang dan lancar berkomunikasi serta loyal.  Ia cenderung sensitif dan mempunyai standard yang tinggi.  Keputusannya dibuat berdasarkan fakta dan data pendukung.  |I-C-S|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|I-C-S| ingin diterima sebagai anggota kelompok dan ingin mengetahui secara pasti apa yang diharapkan darinya sebelum ia memulai proyek baru.</t>
  </si>
  <si>
    <t>ICS</t>
  </si>
  <si>
    <t xml:space="preserve">I-D| merupakan seorang pemimpin integratif yang bekerja dengan dan melalui orang lain.  Ia ramah, memiliki perhatian yang tinggi akan orang dan juga mempunyai kemampuan untuk memperoleh hormat dan penghargaan dari berbagai tipe orang.  |I-D| melakukan pekerjaannya dengan cara yang bersahabat, baik dalam mencapai sasarannya maupun meyakinkan pandangannya kepada orang lain.  Ia tidak begitu memperhatikan hal-hal kecil.  |I-D| kadang bertindak sesuai dengan kata hati/impulsif, terlalu antusias dan sangat banyak bicara.  Ia terlalu berlebihan menilai kemampuannya dalam memotivasi atau mengubah perilaku orang lain.  |I-D| mencari kebebasan dari rutinitas, menginginkan otoritas/wewenang dan juga prestise.  Ia menginginkan aktivitas yang bervariasi dan bekerja lebih efisien jika data-data analitis disediakan oleh orang lain.  |I-D| menginginkan penugasan yang mengutamakan mobilitas dan tantangan. </t>
  </si>
  <si>
    <t>ID</t>
  </si>
  <si>
    <r>
      <t>I-D-C| sangat berorientasi terhadap tugas dan juga menyukai orang.  Ia sangat baik dalam menarik orang/</t>
    </r>
    <r>
      <rPr>
        <i/>
        <sz val="9"/>
        <color rgb="FF000000"/>
        <rFont val="Arial"/>
        <family val="2"/>
      </rPr>
      <t>recruiting.</t>
    </r>
    <r>
      <rPr>
        <sz val="9"/>
        <color rgb="FF000000"/>
        <rFont val="Arial"/>
        <family val="2"/>
      </rPr>
      <t xml:space="preserve">  |I-D-C| seorang yang bersahabat, tetapi menyukai keadaan di mana tugas-tugas harus dilakukan dengan benar.  Ia kadang-kadang tampak dingin dan mendominasi.  Ia juga bisa sangat fokus pada tugas dan melupakan orang-orang di sekitarnya.  |I-D-C|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|I-D-C| kadang-kadang berlebihan dalam menilai orang dan kemampuannya.  Ia tampak tidak konsisten dan tidak karuan karena ketidakmampuannya berkonsentrasi dan fokus dalam waktu yang lama.  |I-D-C| perlu belajar untuk secara sungguh-sungguh mendengarkan orang-orang di sekitarnya dari pada selalu berpikir apa yang ingin dikatakan.  Ia mempunyai kemampuan logika yang tinggi ketika ia mau menggunakannya. </t>
    </r>
  </si>
  <si>
    <t>IDC</t>
  </si>
  <si>
    <t>LEADER</t>
  </si>
  <si>
    <t xml:space="preserve">I-D-S| 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|I-D-S| senang membagi kebanggaannya dengan kelompok; ia seorang team player tetapi juga team leader.  |I-D-S| menginginkan popularitas dan pengakuan.  </t>
  </si>
  <si>
    <t>IDS</t>
  </si>
  <si>
    <t>REFORMER</t>
  </si>
  <si>
    <t xml:space="preserve">Seorang |I-S| mengesankan orang akan kehangatan, simpati dan pengertiannya.  Ia memiliki ketenangan dalam sebagian besar situasi sosial dan jarang tidak menyenangkan orang lain.  Faktanya, banyak orang datang padanya karena ia kelihatan sebagai pendengar yang baik.  |I-S| cenderung sangat demonstratif dan emosinya biasanya tampak jelas bagi orang di sekitarnya.  Ia tidak akan memaksakan idenya pada orang lain; ia tidak tegas dalam mengekspresikan atau memberi perintah.  Jika ia sangat kuat merasakan sesuatu, |I-S| akan bicara secara terbuka dan terus terang tentang pendiriannya.  |I-S| cenderung menerima kritik atas pekerjaannya sebagai serangan pribadi.  Ia dapat menjadi sangat toleran dan sabar kepada mereka yang tidak produktif di pekerjaan.  |I-S| merupakan "penjaga damai" dan akan bekerja untuk menjaga kedamaian dalam setiap keadaan. </t>
  </si>
  <si>
    <t>IS</t>
  </si>
  <si>
    <t>ADVISOR</t>
  </si>
  <si>
    <t>ESTABLISHED</t>
  </si>
  <si>
    <t>INFLUENCER</t>
  </si>
  <si>
    <t>CHALLENGER</t>
  </si>
  <si>
    <t>DIRECTOR</t>
  </si>
  <si>
    <t>CHANCELLOR</t>
  </si>
  <si>
    <t>ATTAINER</t>
  </si>
  <si>
    <t>CONCLUDER</t>
  </si>
  <si>
    <r>
      <t xml:space="preserve">Tidak basa-basi dan tegas, </t>
    </r>
    <r>
      <rPr>
        <b/>
        <sz val="9"/>
        <color rgb="FF000000"/>
        <rFont val="Arial"/>
        <family val="2"/>
      </rPr>
      <t>|D-I|</t>
    </r>
    <r>
      <rPr>
        <sz val="9"/>
        <color rgb="FF000000"/>
        <rFont val="Arial"/>
        <family val="2"/>
      </rPr>
      <t xml:space="preserve">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|D-I| mempunyai kemampuan memimpinan yang baik. Ia kadang tampak keras kepala atau dingin karena orientasi dan prioritasnya pada tugas cenderung melebihi orientasi terhadap sesama. Ia mencanangkan standard tinggi pada dirinya dan akan sangat kritis ketika standard ini tidak dicapai. |D-I| juga menempatkan standard tinggi pada orang-orang di sekitarnya, serta mengutamakan kesempurnaan. Ia menginginkan otoritas yang jelas dan menyukai tugas-tugas baru. </t>
    </r>
  </si>
  <si>
    <t>COMMUNICATOR</t>
  </si>
  <si>
    <t>ASSESSOR</t>
  </si>
  <si>
    <t>GOVERNOR</t>
  </si>
  <si>
    <t>PERSUADER</t>
  </si>
  <si>
    <t>I-S-C| merupakan individu yang berorientasi pada orang dan lancar berkomunikasi serta loyal.  Ia cenderung sensitif dan mempunyai standard yang tinggi.  Keputusannya dibuat berdasarkan fakta dan data pendukung.  |I-S-C|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|I-S-C| ingin diterima sebagai anggota kelompok dan ingin mengetahui secara pasti apa yang diharapkan darinya sebelum ia memulai proyek baru.</t>
  </si>
  <si>
    <t>ISC</t>
  </si>
  <si>
    <t xml:space="preserve">Seorang |I-S-D| menampilkan gaya yang bersemangat ketika termotivasi pada sasaran.  Ia lebih suka memimpin atau melibatkan diri, walaupun ia juga mau melayani sebagai pembantu.  |I-S-D| membutuhkan pengakuan dan penghargaan serta senang pada peran pendukung.  Ia peduli kepada orang-orang di sekitarnya dan akan mempertimbangkan perasaan orang lain dalam proses pengambilan keputusan.  |I-S-D| menampilkan keterampilan berhubungan dan berkomunikasi dengan sangat baik.  Ia akan berusaha keras menyelesaikan tugas dengan cepat dan efisien.  </t>
  </si>
  <si>
    <t>ISD</t>
  </si>
  <si>
    <t>MOTIVATOR</t>
  </si>
  <si>
    <t>|Pure C| seorang yang praktis, cakap dan unik. Ia orang yang mampu menilai diri sendiri dan kritis terhadap dirinya dan orang lain. Ia menyukai hal yang detil dan logis; secara alamiah ia sangat analitis. Karena |Pure C|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|Pure C| sangat teliti dalam segala sesuatu seperti halnya dalam pekerjaan dan penggunaan waktunya. Ia merencanakan dan mengorganisir semua sisi kehidupannya. Kelambanan sangat mengganggunya dan tak dapat ditolerir.</t>
  </si>
  <si>
    <t>LOGICAL THINKER</t>
  </si>
  <si>
    <t xml:space="preserve">C-I|  merupakan seseorang yang analitis, berwatak hati-hati dan ramah pada saat merasa nyaman. Ia sangat biasa dengan orang asing, karena ia dapat menilai dan menyesuaikan diri dalam hubungan mereka. |C-I|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|C-I| cenderung perfeksionis secara alami, dan akan mengisolasi dirinya jika diperlukan untuk melaksanakan pekerjaan. |C-I| suka berada pada situasi yang dapat diramalkan dan tidak ada kejutan. Ia sangat berorientasi pada kualitas dan akan bekerja dengan keras untuk menyelesaikan pekerjakan dengan benar. Ia ingin orang-orang berkenan akan pekerjaan yang sudah ia selesaikan dengan baik.  </t>
  </si>
  <si>
    <t>CI</t>
  </si>
  <si>
    <t>SC</t>
  </si>
  <si>
    <t>Pure D| 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|Pure D| mampu memimpin situasi dan orang lain dalam rangka mencapai sasarannya; ia ingin selalu unggul dalam persaingan dengan taruhan apapun.</t>
  </si>
  <si>
    <t xml:space="preserve">|C-I-S| merupakan individu yang berorientasi pada orang, ia mampu menggabungkan ketepatan dan loyalitas.  Ia cenderung peka dan mempunyai standard yang tinggi.  |C-I-S| menginginkan stabilitas dan berorientasi terhadap sasaran.  Ia menginginkan pengakuan sosial dan perhatian pribadi.  |C-I-S| bersahabat, antusias, informal, banyak bicara, dan mungkin sangat mencemaskan apa yang dipikirkan oleh orang lain.  Ia menolak agresi, dan mengharapkan suasana harmonis.  Ia cenderung cukup cerdas dalam berbagai hal. |C-I-S| merupakan pencari fakta yang sangat baik dan akan membuat keputusan yang baik setelah mengumpulkan fakta dan data pendukung.    </t>
  </si>
  <si>
    <t>CIS</t>
  </si>
  <si>
    <t>MEDIATOR</t>
  </si>
  <si>
    <t>|C-S| berpikir sistematis dan cenderung mengikuti prosedur dalam kehidupan pribadi dan pekerjaannya.  Teratur dan memiliki perencanaan yang baik, ia teliti dan fokus pada detil.  |C-S| bertindak dengan penuh kebijaksanaan, diplomatis dan jarang menentang rekan kerjanya dengan sengaja.  Ia sangat berhati-hati, |C-S| sungguh-sungguh mengharapkan akurasi dan standard tinggi dalam pekerjaannya.  Ia cenderung terjebak dalam hal detil, khususnya jika harus memutuskan.  |C-S| menginginkan adanya petunjuk standard pelaksanaan kerja dan tanpa perubahan mendadak.</t>
  </si>
  <si>
    <t>CS</t>
  </si>
  <si>
    <t>PRECISIONIST</t>
  </si>
  <si>
    <t>C-D| seorang yang sangat berorientasi pada tugas dan sensitif pada permasalahan. Ia lebih mempedulikan tugas yang ada dibanding orang-orang di sekitarnya, termasuk perasaan mereka. |C-D| sangat kukuh/keras dan mempunyai pendekatan yang efektif dalam pemecahan masalah. Oleh karena sifat alamiah dan keinginannya akan hasil yang terukur, |C-D| akan tampak dingin, tidak berperasaan dan menjaga jarak. Ia membuat keputusan berdasar pada fakta, bukan emosi. |C-D| cenderung pendiam dan tidak mudah percaya.</t>
  </si>
  <si>
    <t>CD</t>
  </si>
  <si>
    <t>DESIGNER</t>
  </si>
  <si>
    <t xml:space="preserve">|C-D-S| berorientasi pada hal detil dan mempunyai standard tinggi untuk dirinya. Ia logis dan analitis. Ia ingin berbuat yang terbaik, dan ia selalu berpikir ada ruang untuk peningkatan/kemajuan. |C-D-S| cenderung kompetitif dan ingin menghasilkan pekerjaan dengan mutu yang terbaik. Ia sebenarnya sensitif terhadap orang-orang, tetapi karena sifat logisnya, orientasinya terhadap tugas dapat menutupinya dengan mudah. |C-D-S| suka dihargai untuk pekerjaannya yang berkualitas. Ia mampu mengerjakan tugas-tugas; dan mencapai sasarannya. |C-D-S| sangat memusatkan perhatian pada tugas yang ada, mantap dan dapat diandalkan. </t>
  </si>
  <si>
    <t>CDS</t>
  </si>
  <si>
    <t>CONTEMPLATOR</t>
  </si>
  <si>
    <t xml:space="preserve">|C-S-I| merupakan individu yang berorientasi pada orang, ia mampu menggabungkan ketepatan dan loyalitas.  Ia cenderung peka dan mempunyai standard yang tinggi.  |C-S-I| menginginkan stabilitas dan berorientasi terhadap sasaran.  Ia menginginkan pengakuan sosial dan perhatian pribadi.  |C-S-I| bersahabat, antusias, informal, banyak bicara, dan mungkin sangat mencemaskan apa yang dipikirkan oleh orang lain.  Ia menolak agresi dan mengharapkan suasana harmonis.  Ia cenderung cukup cerdas dalam berbagai hal. |C-S-I| merupakan pencari fakta yang sangat baik dan akan membuat keputusan yang baik setelah mengumpulkan fakta dan data pendukung.   </t>
  </si>
  <si>
    <t>CSI</t>
  </si>
  <si>
    <t>PRACTITIONER</t>
  </si>
  <si>
    <t>Pure S| merupakan individu konsisten yang berusaha menjaga lingkungan/suasana yang tidak berubah.  Ia bekerja dengan baik bersama orang-orang dengan berbagai kepribadian karena perilakunya yang terkendali dan rendah hati.  |Pure S| sabar, loyal dan suka menolong.  Persahabatan dikembangkannya dengan lambat dan selektif.  |Pure S| tidak bosan dengan rutinitas dan sangat baik bekerja dengan petunjuk dan peraturan yang jelas. Ia mengharapkan bantuan dan supervisi pada saat mengawali proyek baru.  |Pure S| butuh waktu untuk menyesuaikan diri dengan perubahan dan sungkan menjalankan "cara-cara lama mengerjakan sesuatu".  Ia akan menghindari konfrontasi dan berusaha sekuat tenaga memendam perasaannya.</t>
  </si>
  <si>
    <t>TECHNICIAN</t>
  </si>
  <si>
    <t xml:space="preserve">|S-C| adalah orang yang baik secara alamiah dan sangat berorientasi detil.  Ia peduli dengan orang-orang di sekitarnya dan mempunyai kualitas yang membuatnya sangat teliti dalam penyelesaian tugas.  |S-C|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 </t>
  </si>
  <si>
    <t>PEACE MAKER</t>
  </si>
  <si>
    <t xml:space="preserve">|S-D| merupakan seorang yang obyektif dan analitis.  Ia ingin terlibat dalam situasi, dan juga ingin memberikan bantuan dan dukungan.  Secara internal termotivasi oleh target pribadi, |S-D|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|S-D| orang yang cermat dan memiliki tindak lanjut yang baik.  |S-D| bisa menjadi tidak ramah walaupun ia pada dasarnya ia yang berorientasi pada orang; dan pada situasi yang tidak membuatnya nyaman, |S-D| lebih suka mendukung pemimpinnya dari pada keterlibatannya dengan situasi. </t>
  </si>
  <si>
    <t>SD</t>
  </si>
  <si>
    <t xml:space="preserve">|S-C-I| 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|S-C-I| membuat keputusan, sangat sulit mengubah pendiriannya.  Ia menyukai hubungan dengan orang dan cenderung mendukung pihak yang lemah.  Ia akan mengambil posisi berlawanan dengan ketidaksepakatan dan merasa frustrasi jika sesuatu tidak sejalan dengannya.  |S-C-I| ingin diterima sebagai anggota tim, dan ia menginginkan orang lain menyukainya.  Ia cukup sulit membuat keputusan sampai parameter wewenang secara jelas ditentukan, dan ia mungkin cenderung tidak sungguh-sungguh jika dipaksa membuat keputusan ketika ia tidak ingin melakukannya.  |S-C-I| menginginkan orang lain yang membuat keputusan, khususnya jika ada orang yang sangat ia hargai dan hormati.  Ia cenderung moderat, cermat dan dapat diandalkan. </t>
  </si>
  <si>
    <t>ADVOCATE</t>
  </si>
  <si>
    <t>SCI</t>
  </si>
  <si>
    <t>INQUIRER</t>
  </si>
  <si>
    <t>SDC</t>
  </si>
  <si>
    <t xml:space="preserve">Seorang |S-I| mengesankan orang akan kehangatan, simpati dan pengertiannya.  Ia memiliki ketenangan dalam sebagian besar situasi sosial dan jarang tidak menyenangkan orang lain.  Faktanya, banyak orang datang padanya karena ia kelihatan sebagai pendengar yang baik.  |S-I| cenderung sangat demonstratif dan emosinya biasanya tampak jelas bagi orang di sekitarnya.  Ia tidak akan memaksakan idenya pada orang lain; ia tidak tegas dalam mengekspresikan atau memberi perintah.  Jika ia sangat kuat merasakan sesuatu, |S-I| akan bicara secara terbuka dan terus terang tentang pendiriannya.  |S-I| cenderung menerima kritik atas pekerjaannya sebagai serangan pribadi.  Ia dapat menjadi sangat toleran dan sabar kepada mereka yang tidak produktif di pekerjaan.  |S-I| merupakan "penjaga damai" yang sebenarnya dan akan bekerja untuk menjaga kedamaian dalam setiap keadaan. </t>
  </si>
  <si>
    <t>SI</t>
  </si>
  <si>
    <t xml:space="preserve">|S-I-C| 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|S-I-C| membuat keputusan, sangat sulit mengubah pendiriannya.  Ia menyukai hubungan dengan orang dan cenderung mendukung pihak yang lemah.  Ia akan mengambil posisi berlawanan dengan ketidaksepakatan dan merasa frustrasi jika sesuatu tidak sejalan dengannya.  |S-I-C| ingin diterima sebagai anggota tim, dan ia menginginkan orang lain menyukainya.  Ia cukup sulit membuat keputusan sampai parameter wewenang secara jelas ditentukan, dan ia mungkin cenderung tidak sungguh-sungguh jika dipaksa membuat keputusan ketika ia tidak ingin melakukannya.  |S-I-C| menginginkan orang lain yang membuat keputusan, khususnya jika ada orang yang sangat ia hargai dan hormati.  Ia cenderung moderat, cermat dan dapat diandalkan. </t>
  </si>
  <si>
    <t>SIC</t>
  </si>
  <si>
    <r>
      <t xml:space="preserve">Seorang |S-D-C| 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|S-D-C| seorang yang konsisten dan suka menolong. </t>
    </r>
    <r>
      <rPr>
        <i/>
        <sz val="9"/>
        <color rgb="FF000000"/>
        <rFont val="Arial"/>
        <family val="2"/>
      </rPr>
      <t>People skill</t>
    </r>
    <r>
      <rPr>
        <sz val="9"/>
        <color rgb="FF000000"/>
        <rFont val="Arial"/>
        <family val="2"/>
      </rPr>
      <t xml:space="preserve"> dari seorang |S-D-C| melebihi orientasi tugasnya. </t>
    </r>
  </si>
  <si>
    <t>INDEX</t>
  </si>
  <si>
    <t>Count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</si>
</sst>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x14ac:knownFonts="1">
    <font>
      <sz val="11"/>
      <color theme="1"/>
      <name val="Calibri"/>
      <family val="2"/>
      <charset val="1"/>
      <scheme val="minor"/>
    </font>
    <font>
      <b/>
      <sz val="14"/>
      <color theme="1"/>
      <name val="Calibri"/>
      <family val="2"/>
      <scheme val="minor"/>
    </font>
    <font>
      <b/>
      <sz val="11"/>
      <color theme="1"/>
      <name val="Calibri"/>
      <family val="2"/>
      <scheme val="minor"/>
    </font>
    <font>
      <sz val="11"/>
      <color theme="1"/>
      <name val="Aharoni"/>
      <charset val="177"/>
    </font>
    <font>
      <b/>
      <sz val="11"/>
      <color theme="1"/>
      <name val="Aharoni"/>
      <charset val="177"/>
    </font>
    <font>
      <b/>
      <sz val="18"/>
      <color theme="1"/>
      <name val="Aharoni"/>
      <charset val="177"/>
    </font>
    <font>
      <sz val="10"/>
      <color theme="1"/>
      <name val="Calibri"/>
      <family val="2"/>
      <charset val="1"/>
      <scheme val="minor"/>
    </font>
    <font>
      <b/>
      <sz val="11"/>
      <color theme="1"/>
      <name val="Eras Demi ITC"/>
      <family val="2"/>
    </font>
    <font>
      <sz val="10"/>
      <color rgb="FF000000"/>
      <name val="Calibri"/>
      <family val="2"/>
      <scheme val="minor"/>
    </font>
    <font>
      <sz val="10"/>
      <color rgb="FF000000"/>
      <name val="Arial"/>
      <family val="2"/>
    </font>
    <font>
      <b/>
      <sz val="9"/>
      <color rgb="FF000000"/>
      <name val="Arial"/>
      <family val="2"/>
    </font>
    <font>
      <sz val="9"/>
      <color rgb="FF000000"/>
      <name val="Arial"/>
      <family val="2"/>
    </font>
    <font>
      <i/>
      <sz val="9"/>
      <color rgb="FF000000"/>
      <name val="Arial"/>
      <family val="2"/>
    </font>
    <font>
      <sz val="9"/>
      <color theme="1"/>
      <name val="Arial"/>
      <family val="2"/>
    </font>
    <font>
      <sz val="11"/>
      <color theme="1"/>
      <name val="Calibri"/>
      <family val="2"/>
      <charset val="1"/>
      <scheme val="minor"/>
    </font>
    <font>
      <b/>
      <sz val="10"/>
      <color theme="1"/>
      <name val="Calibri"/>
      <family val="2"/>
      <scheme val="minor"/>
    </font>
    <font>
      <b/>
      <sz val="12"/>
      <color theme="1"/>
      <name val="Arial"/>
      <family val="2"/>
    </font>
  </fonts>
  <fills count="10">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4" fillId="0" borderId="0"/>
  </cellStyleXfs>
  <cellXfs count="105">
    <xf numFmtId="0" fontId="0" fillId="0" borderId="0" xfId="0"/>
    <xf numFmtId="0" fontId="1" fillId="2"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xf numFmtId="0" fontId="2" fillId="5" borderId="1" xfId="0" applyFont="1" applyFill="1" applyBorder="1" applyAlignment="1">
      <alignment horizontal="center"/>
    </xf>
    <xf numFmtId="0" fontId="0" fillId="6" borderId="1" xfId="0" applyFill="1" applyBorder="1" applyAlignment="1">
      <alignment horizontal="center" vertical="center"/>
    </xf>
    <xf numFmtId="0" fontId="0" fillId="4" borderId="4" xfId="0" applyFill="1" applyBorder="1" applyAlignment="1">
      <alignment horizontal="center" vertical="center"/>
    </xf>
    <xf numFmtId="0" fontId="0" fillId="6" borderId="1" xfId="0" applyFill="1" applyBorder="1" applyAlignment="1">
      <alignment horizontal="center"/>
    </xf>
    <xf numFmtId="0" fontId="0" fillId="0" borderId="1" xfId="0" applyBorder="1" applyAlignment="1">
      <alignment horizontal="center"/>
    </xf>
    <xf numFmtId="0" fontId="2" fillId="3" borderId="1" xfId="0" applyFont="1" applyFill="1" applyBorder="1"/>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7" borderId="5"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xf>
    <xf numFmtId="0" fontId="0" fillId="8" borderId="1" xfId="0" applyFill="1" applyBorder="1"/>
    <xf numFmtId="14" fontId="0" fillId="0" borderId="0" xfId="0" applyNumberFormat="1"/>
    <xf numFmtId="0" fontId="0" fillId="0" borderId="0" xfId="0" applyAlignment="1">
      <alignment horizontal="center"/>
    </xf>
    <xf numFmtId="0" fontId="2" fillId="0" borderId="0" xfId="0" applyFont="1" applyAlignment="1">
      <alignment horizontal="center" vertical="center"/>
    </xf>
    <xf numFmtId="0" fontId="0" fillId="0" borderId="0" xfId="0" applyBorder="1"/>
    <xf numFmtId="0" fontId="0" fillId="0" borderId="0" xfId="0" applyBorder="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7" fillId="0" borderId="0" xfId="0" applyFont="1" applyAlignment="1">
      <alignment horizontal="left"/>
    </xf>
    <xf numFmtId="0" fontId="0" fillId="0" borderId="0" xfId="0" applyAlignment="1">
      <alignment horizontal="left"/>
    </xf>
    <xf numFmtId="0" fontId="0" fillId="0" borderId="9" xfId="0" applyBorder="1"/>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xf numFmtId="0" fontId="0" fillId="6" borderId="0" xfId="0" applyFill="1"/>
    <xf numFmtId="0" fontId="0" fillId="0" borderId="12" xfId="0" applyBorder="1"/>
    <xf numFmtId="0" fontId="0" fillId="0" borderId="0"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4" xfId="0" applyBorder="1"/>
    <xf numFmtId="0" fontId="0" fillId="0" borderId="15" xfId="0" applyBorder="1" applyAlignment="1">
      <alignment horizontal="left"/>
    </xf>
    <xf numFmtId="0" fontId="0" fillId="0" borderId="16" xfId="0" applyBorder="1" applyAlignment="1">
      <alignment horizontal="left"/>
    </xf>
    <xf numFmtId="0" fontId="0" fillId="0" borderId="14" xfId="0" applyBorder="1" applyAlignment="1">
      <alignment horizontal="left"/>
    </xf>
    <xf numFmtId="0" fontId="2" fillId="0" borderId="0" xfId="0" applyFont="1"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9" fillId="0" borderId="0" xfId="0" applyFont="1" applyAlignment="1">
      <alignment horizontal="left" vertical="top" wrapText="1" readingOrder="1"/>
    </xf>
    <xf numFmtId="0" fontId="11" fillId="0" borderId="1"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horizontal="center" vertical="center"/>
    </xf>
    <xf numFmtId="0" fontId="11" fillId="0" borderId="1" xfId="0" applyFont="1" applyBorder="1" applyAlignment="1">
      <alignment horizontal="left" vertical="top" wrapText="1" readingOrder="1"/>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0" applyBorder="1" applyAlignment="1">
      <alignment horizontal="center" vertical="center"/>
    </xf>
    <xf numFmtId="0" fontId="8" fillId="0" borderId="0" xfId="0" applyFont="1" applyBorder="1" applyAlignment="1">
      <alignment horizontal="left" vertical="top" wrapText="1" readingOrder="1"/>
    </xf>
    <xf numFmtId="0" fontId="0" fillId="0" borderId="0" xfId="0" applyBorder="1" applyAlignment="1">
      <alignment horizontal="center" vertical="center" wrapText="1"/>
    </xf>
    <xf numFmtId="0" fontId="8" fillId="0" borderId="0" xfId="0" applyFont="1" applyBorder="1" applyAlignment="1">
      <alignment vertical="top" wrapText="1"/>
    </xf>
    <xf numFmtId="0" fontId="11" fillId="0" borderId="0" xfId="0" applyFont="1" applyBorder="1" applyAlignment="1">
      <alignment wrapText="1"/>
    </xf>
    <xf numFmtId="0" fontId="11" fillId="0" borderId="0" xfId="0" applyFont="1" applyBorder="1" applyAlignment="1">
      <alignment horizontal="left" vertical="top" wrapText="1" readingOrder="1"/>
    </xf>
    <xf numFmtId="0" fontId="11" fillId="0" borderId="0" xfId="0" applyFont="1" applyBorder="1" applyAlignment="1">
      <alignment horizontal="left" vertical="top" wrapText="1" indent="4" readingOrder="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1" fillId="0" borderId="0" xfId="0" applyFont="1" applyBorder="1" applyAlignment="1">
      <alignment vertical="top" wrapText="1"/>
    </xf>
    <xf numFmtId="0" fontId="11" fillId="0" borderId="0" xfId="0" applyFont="1" applyBorder="1" applyAlignment="1">
      <alignment horizontal="left" wrapText="1" readingOrder="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2" fillId="0" borderId="1" xfId="0" applyFont="1" applyBorder="1" applyAlignment="1">
      <alignment horizontal="center" vertical="top"/>
    </xf>
    <xf numFmtId="0" fontId="0" fillId="0" borderId="0" xfId="0" applyAlignment="1">
      <alignment vertical="top"/>
    </xf>
    <xf numFmtId="0" fontId="0" fillId="0" borderId="0" xfId="0" applyBorder="1" applyAlignment="1">
      <alignment wrapText="1"/>
    </xf>
    <xf numFmtId="0" fontId="14" fillId="6" borderId="1" xfId="1" applyFill="1" applyBorder="1" applyAlignment="1" applyProtection="1">
      <alignment horizontal="center" vertical="center"/>
      <protection locked="0"/>
    </xf>
    <xf numFmtId="0" fontId="14" fillId="7" borderId="1" xfId="1" applyFill="1" applyBorder="1" applyAlignment="1" applyProtection="1">
      <alignment horizontal="center" vertical="center"/>
      <protection locked="0"/>
    </xf>
    <xf numFmtId="0" fontId="14" fillId="0" borderId="1" xfId="1" applyBorder="1" applyAlignment="1" applyProtection="1">
      <alignment horizontal="center"/>
      <protection locked="0"/>
    </xf>
    <xf numFmtId="0" fontId="14" fillId="7" borderId="1" xfId="1" applyFill="1" applyBorder="1" applyAlignment="1" applyProtection="1">
      <alignment horizontal="center"/>
      <protection locked="0"/>
    </xf>
    <xf numFmtId="0" fontId="0" fillId="0" borderId="10" xfId="0" applyBorder="1"/>
    <xf numFmtId="0" fontId="0" fillId="0" borderId="11" xfId="0"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0" xfId="0" applyFill="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8" borderId="2" xfId="0" applyFill="1" applyBorder="1" applyAlignment="1">
      <alignment horizontal="center"/>
    </xf>
    <xf numFmtId="0" fontId="0" fillId="8" borderId="7" xfId="0" applyFill="1" applyBorder="1" applyAlignment="1">
      <alignment horizontal="center"/>
    </xf>
    <xf numFmtId="0" fontId="0" fillId="8" borderId="3" xfId="0" applyFill="1" applyBorder="1" applyAlignment="1">
      <alignment horizontal="center"/>
    </xf>
    <xf numFmtId="164" fontId="0" fillId="8" borderId="2" xfId="0" applyNumberFormat="1" applyFill="1" applyBorder="1" applyAlignment="1">
      <alignment horizontal="center"/>
    </xf>
    <xf numFmtId="164" fontId="0" fillId="8" borderId="7" xfId="0" applyNumberFormat="1" applyFill="1" applyBorder="1" applyAlignment="1">
      <alignment horizontal="center"/>
    </xf>
    <xf numFmtId="164" fontId="0" fillId="8" borderId="3" xfId="0" applyNumberFormat="1" applyFill="1" applyBorder="1" applyAlignment="1">
      <alignment horizontal="center"/>
    </xf>
    <xf numFmtId="0" fontId="16" fillId="9" borderId="1" xfId="0" applyFont="1" applyFill="1" applyBorder="1" applyAlignment="1">
      <alignment horizontal="center" vertical="center" wrapText="1"/>
    </xf>
    <xf numFmtId="0" fontId="2" fillId="0" borderId="1" xfId="0" applyFont="1" applyBorder="1" applyAlignment="1">
      <alignment horizontal="center"/>
    </xf>
    <xf numFmtId="0" fontId="15" fillId="0" borderId="1" xfId="0" applyFont="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5" fillId="0" borderId="1" xfId="0" applyFont="1" applyBorder="1" applyAlignment="1">
      <alignment horizont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8" xfId="0" applyFont="1" applyBorder="1" applyAlignment="1">
      <alignment horizontal="center" wrapText="1"/>
    </xf>
    <xf numFmtId="0" fontId="2" fillId="0" borderId="0" xfId="0" applyFont="1" applyBorder="1" applyAlignment="1">
      <alignment vertical="center"/>
    </xf>
    <xf numFmtId="0" fontId="0" fillId="0" borderId="8" xfId="0" applyBorder="1" applyAlignment="1">
      <alignment horizontal="left"/>
    </xf>
    <xf numFmtId="164" fontId="0" fillId="0" borderId="7" xfId="0" applyNumberFormat="1" applyFont="1" applyBorder="1" applyAlignment="1">
      <alignment horizontal="left"/>
    </xf>
    <xf numFmtId="0" fontId="0" fillId="0" borderId="7" xfId="0" applyBorder="1" applyAlignment="1">
      <alignment horizontal="left"/>
    </xf>
  </cellXfs>
  <cellStyles count="2">
    <cellStyle name="Normal" xfId="0" builtinId="0"/>
    <cellStyle name="Normal 3" xfId="1" xr:uid="{00000000-0005-0000-0000-000001000000}"/>
  </cellStyles>
  <dxfs count="9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13</xdr:col>
      <xdr:colOff>186359</xdr:colOff>
      <xdr:row>6</xdr:row>
      <xdr:rowOff>55869</xdr:rowOff>
    </xdr:from>
    <xdr:to>
      <xdr:col>14</xdr:col>
      <xdr:colOff>91110</xdr:colOff>
      <xdr:row>6</xdr:row>
      <xdr:rowOff>145257</xdr:rowOff>
    </xdr:to>
    <xdr:sp macro="" textlink="">
      <xdr:nvSpPr>
        <xdr:cNvPr id="2" name="Minus 1">
          <a:extLst>
            <a:ext uri="{FF2B5EF4-FFF2-40B4-BE49-F238E27FC236}">
              <a16:creationId xmlns:a16="http://schemas.microsoft.com/office/drawing/2014/main" id="{00000000-0008-0000-0100-000002000000}"/>
            </a:ext>
          </a:extLst>
        </xdr:cNvPr>
        <xdr:cNvSpPr/>
      </xdr:nvSpPr>
      <xdr:spPr>
        <a:xfrm>
          <a:off x="3901109" y="1798944"/>
          <a:ext cx="190501" cy="89388"/>
        </a:xfrm>
        <a:prstGeom prst="mathMinus">
          <a:avLst/>
        </a:prstGeom>
        <a:solidFill>
          <a:schemeClr val="tx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171758</xdr:colOff>
      <xdr:row>6</xdr:row>
      <xdr:rowOff>25171</xdr:rowOff>
    </xdr:from>
    <xdr:to>
      <xdr:col>16</xdr:col>
      <xdr:colOff>103013</xdr:colOff>
      <xdr:row>6</xdr:row>
      <xdr:rowOff>186618</xdr:rowOff>
    </xdr:to>
    <xdr:sp macro="" textlink="">
      <xdr:nvSpPr>
        <xdr:cNvPr id="3" name="Plus 2">
          <a:extLst>
            <a:ext uri="{FF2B5EF4-FFF2-40B4-BE49-F238E27FC236}">
              <a16:creationId xmlns:a16="http://schemas.microsoft.com/office/drawing/2014/main" id="{00000000-0008-0000-0100-000003000000}"/>
            </a:ext>
          </a:extLst>
        </xdr:cNvPr>
        <xdr:cNvSpPr/>
      </xdr:nvSpPr>
      <xdr:spPr>
        <a:xfrm>
          <a:off x="4458008" y="1768246"/>
          <a:ext cx="217005" cy="161447"/>
        </a:xfrm>
        <a:prstGeom prst="mathPlus">
          <a:avLst/>
        </a:prstGeom>
        <a:solidFill>
          <a:schemeClr val="tx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15</xdr:col>
      <xdr:colOff>173951</xdr:colOff>
      <xdr:row>4</xdr:row>
      <xdr:rowOff>110438</xdr:rowOff>
    </xdr:from>
    <xdr:to>
      <xdr:col>16</xdr:col>
      <xdr:colOff>126788</xdr:colOff>
      <xdr:row>4</xdr:row>
      <xdr:rowOff>283520</xdr:rowOff>
    </xdr:to>
    <xdr:sp macro="" textlink="">
      <xdr:nvSpPr>
        <xdr:cNvPr id="4" name="5-Point Star 3">
          <a:extLst>
            <a:ext uri="{FF2B5EF4-FFF2-40B4-BE49-F238E27FC236}">
              <a16:creationId xmlns:a16="http://schemas.microsoft.com/office/drawing/2014/main" id="{00000000-0008-0000-0100-000004000000}"/>
            </a:ext>
          </a:extLst>
        </xdr:cNvPr>
        <xdr:cNvSpPr/>
      </xdr:nvSpPr>
      <xdr:spPr>
        <a:xfrm>
          <a:off x="4460201" y="1129613"/>
          <a:ext cx="238587" cy="173082"/>
        </a:xfrm>
        <a:prstGeom prst="star5">
          <a:avLst/>
        </a:prstGeom>
        <a:ln w="31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154116</xdr:colOff>
      <xdr:row>4</xdr:row>
      <xdr:rowOff>82129</xdr:rowOff>
    </xdr:from>
    <xdr:to>
      <xdr:col>8</xdr:col>
      <xdr:colOff>139377</xdr:colOff>
      <xdr:row>4</xdr:row>
      <xdr:rowOff>278111</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2154366" y="1101304"/>
          <a:ext cx="271011" cy="195982"/>
        </a:xfrm>
        <a:prstGeom prst="roundRect">
          <a:avLst/>
        </a:prstGeom>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D</a:t>
          </a:r>
        </a:p>
      </xdr:txBody>
    </xdr:sp>
    <xdr:clientData/>
  </xdr:twoCellAnchor>
  <xdr:twoCellAnchor>
    <xdr:from>
      <xdr:col>0</xdr:col>
      <xdr:colOff>36633</xdr:colOff>
      <xdr:row>10</xdr:row>
      <xdr:rowOff>161192</xdr:rowOff>
    </xdr:from>
    <xdr:to>
      <xdr:col>22</xdr:col>
      <xdr:colOff>554935</xdr:colOff>
      <xdr:row>10</xdr:row>
      <xdr:rowOff>161192</xdr:rowOff>
    </xdr:to>
    <xdr:cxnSp macro="">
      <xdr:nvCxnSpPr>
        <xdr:cNvPr id="6" name="Straight Connector 5">
          <a:extLst>
            <a:ext uri="{FF2B5EF4-FFF2-40B4-BE49-F238E27FC236}">
              <a16:creationId xmlns:a16="http://schemas.microsoft.com/office/drawing/2014/main" id="{00000000-0008-0000-0100-000006000000}"/>
            </a:ext>
          </a:extLst>
        </xdr:cNvPr>
        <xdr:cNvCxnSpPr/>
      </xdr:nvCxnSpPr>
      <xdr:spPr>
        <a:xfrm>
          <a:off x="36633" y="2932967"/>
          <a:ext cx="7138177" cy="0"/>
        </a:xfrm>
        <a:prstGeom prst="line">
          <a:avLst/>
        </a:prstGeom>
        <a:ln w="381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101433</xdr:colOff>
      <xdr:row>4</xdr:row>
      <xdr:rowOff>0</xdr:rowOff>
    </xdr:from>
    <xdr:ext cx="184731" cy="233205"/>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5489862" y="997857"/>
          <a:ext cx="184731" cy="2332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900"/>
        </a:p>
      </xdr:txBody>
    </xdr:sp>
    <xdr:clientData/>
  </xdr:oneCellAnchor>
  <xdr:oneCellAnchor>
    <xdr:from>
      <xdr:col>18</xdr:col>
      <xdr:colOff>101432</xdr:colOff>
      <xdr:row>4</xdr:row>
      <xdr:rowOff>0</xdr:rowOff>
    </xdr:from>
    <xdr:ext cx="184731" cy="233205"/>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5489861" y="997857"/>
          <a:ext cx="184731" cy="23320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900"/>
        </a:p>
      </xdr:txBody>
    </xdr:sp>
    <xdr:clientData/>
  </xdr:oneCellAnchor>
  <xdr:twoCellAnchor>
    <xdr:from>
      <xdr:col>2</xdr:col>
      <xdr:colOff>47625</xdr:colOff>
      <xdr:row>49</xdr:row>
      <xdr:rowOff>0</xdr:rowOff>
    </xdr:from>
    <xdr:to>
      <xdr:col>6</xdr:col>
      <xdr:colOff>276225</xdr:colOff>
      <xdr:row>49</xdr:row>
      <xdr:rowOff>0</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619125" y="1022032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36858</xdr:colOff>
      <xdr:row>49</xdr:row>
      <xdr:rowOff>19050</xdr:rowOff>
    </xdr:from>
    <xdr:to>
      <xdr:col>13</xdr:col>
      <xdr:colOff>265458</xdr:colOff>
      <xdr:row>49</xdr:row>
      <xdr:rowOff>19050</xdr:rowOff>
    </xdr:to>
    <xdr:cxnSp macro="">
      <xdr:nvCxnSpPr>
        <xdr:cNvPr id="10" name="Straight Connector 9">
          <a:extLst>
            <a:ext uri="{FF2B5EF4-FFF2-40B4-BE49-F238E27FC236}">
              <a16:creationId xmlns:a16="http://schemas.microsoft.com/office/drawing/2014/main" id="{00000000-0008-0000-0100-00000A000000}"/>
            </a:ext>
          </a:extLst>
        </xdr:cNvPr>
        <xdr:cNvCxnSpPr/>
      </xdr:nvCxnSpPr>
      <xdr:spPr>
        <a:xfrm>
          <a:off x="2608608" y="1023937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48867</xdr:colOff>
      <xdr:row>49</xdr:row>
      <xdr:rowOff>9525</xdr:rowOff>
    </xdr:from>
    <xdr:to>
      <xdr:col>20</xdr:col>
      <xdr:colOff>281608</xdr:colOff>
      <xdr:row>49</xdr:row>
      <xdr:rowOff>9525</xdr:rowOff>
    </xdr:to>
    <xdr:cxnSp macro="">
      <xdr:nvCxnSpPr>
        <xdr:cNvPr id="11" name="Straight Connector 10">
          <a:extLst>
            <a:ext uri="{FF2B5EF4-FFF2-40B4-BE49-F238E27FC236}">
              <a16:creationId xmlns:a16="http://schemas.microsoft.com/office/drawing/2014/main" id="{00000000-0008-0000-0100-00000B000000}"/>
            </a:ext>
          </a:extLst>
        </xdr:cNvPr>
        <xdr:cNvCxnSpPr/>
      </xdr:nvCxnSpPr>
      <xdr:spPr>
        <a:xfrm>
          <a:off x="4620867" y="10229850"/>
          <a:ext cx="1375741"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48867</xdr:colOff>
      <xdr:row>43</xdr:row>
      <xdr:rowOff>104775</xdr:rowOff>
    </xdr:from>
    <xdr:to>
      <xdr:col>6</xdr:col>
      <xdr:colOff>281608</xdr:colOff>
      <xdr:row>43</xdr:row>
      <xdr:rowOff>104775</xdr:rowOff>
    </xdr:to>
    <xdr:cxnSp macro="">
      <xdr:nvCxnSpPr>
        <xdr:cNvPr id="12" name="Straight Connector 11">
          <a:extLst>
            <a:ext uri="{FF2B5EF4-FFF2-40B4-BE49-F238E27FC236}">
              <a16:creationId xmlns:a16="http://schemas.microsoft.com/office/drawing/2014/main" id="{00000000-0008-0000-0100-00000C000000}"/>
            </a:ext>
          </a:extLst>
        </xdr:cNvPr>
        <xdr:cNvCxnSpPr/>
      </xdr:nvCxnSpPr>
      <xdr:spPr>
        <a:xfrm>
          <a:off x="620367" y="9182100"/>
          <a:ext cx="1375741"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43</xdr:row>
      <xdr:rowOff>114300</xdr:rowOff>
    </xdr:from>
    <xdr:to>
      <xdr:col>13</xdr:col>
      <xdr:colOff>276225</xdr:colOff>
      <xdr:row>43</xdr:row>
      <xdr:rowOff>114300</xdr:rowOff>
    </xdr:to>
    <xdr:cxnSp macro="">
      <xdr:nvCxnSpPr>
        <xdr:cNvPr id="13" name="Straight Connector 12">
          <a:extLst>
            <a:ext uri="{FF2B5EF4-FFF2-40B4-BE49-F238E27FC236}">
              <a16:creationId xmlns:a16="http://schemas.microsoft.com/office/drawing/2014/main" id="{00000000-0008-0000-0100-00000D000000}"/>
            </a:ext>
          </a:extLst>
        </xdr:cNvPr>
        <xdr:cNvCxnSpPr/>
      </xdr:nvCxnSpPr>
      <xdr:spPr>
        <a:xfrm>
          <a:off x="2619375" y="9191625"/>
          <a:ext cx="1371600"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43</xdr:row>
      <xdr:rowOff>114300</xdr:rowOff>
    </xdr:from>
    <xdr:to>
      <xdr:col>20</xdr:col>
      <xdr:colOff>266700</xdr:colOff>
      <xdr:row>43</xdr:row>
      <xdr:rowOff>114300</xdr:rowOff>
    </xdr:to>
    <xdr:cxnSp macro="">
      <xdr:nvCxnSpPr>
        <xdr:cNvPr id="14" name="Straight Connector 13">
          <a:extLst>
            <a:ext uri="{FF2B5EF4-FFF2-40B4-BE49-F238E27FC236}">
              <a16:creationId xmlns:a16="http://schemas.microsoft.com/office/drawing/2014/main" id="{00000000-0008-0000-0100-00000E000000}"/>
            </a:ext>
          </a:extLst>
        </xdr:cNvPr>
        <xdr:cNvCxnSpPr/>
      </xdr:nvCxnSpPr>
      <xdr:spPr>
        <a:xfrm>
          <a:off x="4610100" y="9191625"/>
          <a:ext cx="1371600"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39</xdr:row>
      <xdr:rowOff>114300</xdr:rowOff>
    </xdr:from>
    <xdr:to>
      <xdr:col>6</xdr:col>
      <xdr:colOff>276225</xdr:colOff>
      <xdr:row>39</xdr:row>
      <xdr:rowOff>114300</xdr:rowOff>
    </xdr:to>
    <xdr:cxnSp macro="">
      <xdr:nvCxnSpPr>
        <xdr:cNvPr id="15" name="Straight Connector 14">
          <a:extLst>
            <a:ext uri="{FF2B5EF4-FFF2-40B4-BE49-F238E27FC236}">
              <a16:creationId xmlns:a16="http://schemas.microsoft.com/office/drawing/2014/main" id="{00000000-0008-0000-0100-00000F000000}"/>
            </a:ext>
          </a:extLst>
        </xdr:cNvPr>
        <xdr:cNvCxnSpPr/>
      </xdr:nvCxnSpPr>
      <xdr:spPr>
        <a:xfrm>
          <a:off x="619125" y="842962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39</xdr:row>
      <xdr:rowOff>114300</xdr:rowOff>
    </xdr:from>
    <xdr:to>
      <xdr:col>13</xdr:col>
      <xdr:colOff>266700</xdr:colOff>
      <xdr:row>39</xdr:row>
      <xdr:rowOff>114300</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a:off x="2609850" y="842962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39</xdr:row>
      <xdr:rowOff>104775</xdr:rowOff>
    </xdr:from>
    <xdr:to>
      <xdr:col>20</xdr:col>
      <xdr:colOff>238125</xdr:colOff>
      <xdr:row>39</xdr:row>
      <xdr:rowOff>104775</xdr:rowOff>
    </xdr:to>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a:off x="4581525" y="8420100"/>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30</xdr:row>
      <xdr:rowOff>0</xdr:rowOff>
    </xdr:from>
    <xdr:to>
      <xdr:col>6</xdr:col>
      <xdr:colOff>276225</xdr:colOff>
      <xdr:row>30</xdr:row>
      <xdr:rowOff>0</xdr:rowOff>
    </xdr:to>
    <xdr:cxnSp macro="">
      <xdr:nvCxnSpPr>
        <xdr:cNvPr id="18" name="Straight Connector 17">
          <a:extLst>
            <a:ext uri="{FF2B5EF4-FFF2-40B4-BE49-F238E27FC236}">
              <a16:creationId xmlns:a16="http://schemas.microsoft.com/office/drawing/2014/main" id="{00000000-0008-0000-0100-000012000000}"/>
            </a:ext>
          </a:extLst>
        </xdr:cNvPr>
        <xdr:cNvCxnSpPr/>
      </xdr:nvCxnSpPr>
      <xdr:spPr>
        <a:xfrm>
          <a:off x="619125" y="6591300"/>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30</xdr:row>
      <xdr:rowOff>0</xdr:rowOff>
    </xdr:from>
    <xdr:to>
      <xdr:col>13</xdr:col>
      <xdr:colOff>247650</xdr:colOff>
      <xdr:row>30</xdr:row>
      <xdr:rowOff>0</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2590800" y="6591300"/>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28575</xdr:colOff>
      <xdr:row>29</xdr:row>
      <xdr:rowOff>180975</xdr:rowOff>
    </xdr:from>
    <xdr:to>
      <xdr:col>20</xdr:col>
      <xdr:colOff>257175</xdr:colOff>
      <xdr:row>29</xdr:row>
      <xdr:rowOff>180975</xdr:rowOff>
    </xdr:to>
    <xdr:cxnSp macro="">
      <xdr:nvCxnSpPr>
        <xdr:cNvPr id="20" name="Straight Connector 19">
          <a:extLst>
            <a:ext uri="{FF2B5EF4-FFF2-40B4-BE49-F238E27FC236}">
              <a16:creationId xmlns:a16="http://schemas.microsoft.com/office/drawing/2014/main" id="{00000000-0008-0000-0100-000014000000}"/>
            </a:ext>
          </a:extLst>
        </xdr:cNvPr>
        <xdr:cNvCxnSpPr/>
      </xdr:nvCxnSpPr>
      <xdr:spPr>
        <a:xfrm>
          <a:off x="4600575" y="658177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24</xdr:row>
      <xdr:rowOff>95250</xdr:rowOff>
    </xdr:from>
    <xdr:to>
      <xdr:col>20</xdr:col>
      <xdr:colOff>266700</xdr:colOff>
      <xdr:row>24</xdr:row>
      <xdr:rowOff>95250</xdr:rowOff>
    </xdr:to>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a:off x="4610100" y="5543550"/>
          <a:ext cx="1371600"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24</xdr:row>
      <xdr:rowOff>85725</xdr:rowOff>
    </xdr:from>
    <xdr:to>
      <xdr:col>13</xdr:col>
      <xdr:colOff>266700</xdr:colOff>
      <xdr:row>24</xdr:row>
      <xdr:rowOff>85725</xdr:rowOff>
    </xdr:to>
    <xdr:cxnSp macro="">
      <xdr:nvCxnSpPr>
        <xdr:cNvPr id="22" name="Straight Connector 21">
          <a:extLst>
            <a:ext uri="{FF2B5EF4-FFF2-40B4-BE49-F238E27FC236}">
              <a16:creationId xmlns:a16="http://schemas.microsoft.com/office/drawing/2014/main" id="{00000000-0008-0000-0100-000016000000}"/>
            </a:ext>
          </a:extLst>
        </xdr:cNvPr>
        <xdr:cNvCxnSpPr/>
      </xdr:nvCxnSpPr>
      <xdr:spPr>
        <a:xfrm>
          <a:off x="2609850" y="5534025"/>
          <a:ext cx="1371600"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24</xdr:row>
      <xdr:rowOff>85725</xdr:rowOff>
    </xdr:from>
    <xdr:to>
      <xdr:col>6</xdr:col>
      <xdr:colOff>266700</xdr:colOff>
      <xdr:row>24</xdr:row>
      <xdr:rowOff>85725</xdr:rowOff>
    </xdr:to>
    <xdr:cxnSp macro="">
      <xdr:nvCxnSpPr>
        <xdr:cNvPr id="23" name="Straight Connector 22">
          <a:extLst>
            <a:ext uri="{FF2B5EF4-FFF2-40B4-BE49-F238E27FC236}">
              <a16:creationId xmlns:a16="http://schemas.microsoft.com/office/drawing/2014/main" id="{00000000-0008-0000-0100-000017000000}"/>
            </a:ext>
          </a:extLst>
        </xdr:cNvPr>
        <xdr:cNvCxnSpPr/>
      </xdr:nvCxnSpPr>
      <xdr:spPr>
        <a:xfrm>
          <a:off x="609600" y="5534025"/>
          <a:ext cx="1371600" cy="0"/>
        </a:xfrm>
        <a:prstGeom prst="line">
          <a:avLst/>
        </a:prstGeom>
        <a:ln w="19050">
          <a:solidFill>
            <a:sysClr val="windowText" lastClr="00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19</xdr:row>
      <xdr:rowOff>95250</xdr:rowOff>
    </xdr:from>
    <xdr:to>
      <xdr:col>13</xdr:col>
      <xdr:colOff>266700</xdr:colOff>
      <xdr:row>19</xdr:row>
      <xdr:rowOff>95250</xdr:rowOff>
    </xdr:to>
    <xdr:cxnSp macro="">
      <xdr:nvCxnSpPr>
        <xdr:cNvPr id="24" name="Straight Connector 23">
          <a:extLst>
            <a:ext uri="{FF2B5EF4-FFF2-40B4-BE49-F238E27FC236}">
              <a16:creationId xmlns:a16="http://schemas.microsoft.com/office/drawing/2014/main" id="{00000000-0008-0000-0100-000018000000}"/>
            </a:ext>
          </a:extLst>
        </xdr:cNvPr>
        <xdr:cNvCxnSpPr/>
      </xdr:nvCxnSpPr>
      <xdr:spPr>
        <a:xfrm>
          <a:off x="2609850" y="4591050"/>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47625</xdr:colOff>
      <xdr:row>19</xdr:row>
      <xdr:rowOff>104775</xdr:rowOff>
    </xdr:from>
    <xdr:to>
      <xdr:col>20</xdr:col>
      <xdr:colOff>276225</xdr:colOff>
      <xdr:row>19</xdr:row>
      <xdr:rowOff>104775</xdr:rowOff>
    </xdr:to>
    <xdr:cxnSp macro="">
      <xdr:nvCxnSpPr>
        <xdr:cNvPr id="25" name="Straight Connector 24">
          <a:extLst>
            <a:ext uri="{FF2B5EF4-FFF2-40B4-BE49-F238E27FC236}">
              <a16:creationId xmlns:a16="http://schemas.microsoft.com/office/drawing/2014/main" id="{00000000-0008-0000-0100-000019000000}"/>
            </a:ext>
          </a:extLst>
        </xdr:cNvPr>
        <xdr:cNvCxnSpPr/>
      </xdr:nvCxnSpPr>
      <xdr:spPr>
        <a:xfrm>
          <a:off x="4619625" y="460057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19</xdr:row>
      <xdr:rowOff>104775</xdr:rowOff>
    </xdr:from>
    <xdr:to>
      <xdr:col>6</xdr:col>
      <xdr:colOff>266700</xdr:colOff>
      <xdr:row>19</xdr:row>
      <xdr:rowOff>104775</xdr:rowOff>
    </xdr:to>
    <xdr:cxnSp macro="">
      <xdr:nvCxnSpPr>
        <xdr:cNvPr id="26" name="Straight Connector 25">
          <a:extLst>
            <a:ext uri="{FF2B5EF4-FFF2-40B4-BE49-F238E27FC236}">
              <a16:creationId xmlns:a16="http://schemas.microsoft.com/office/drawing/2014/main" id="{00000000-0008-0000-0100-00001A000000}"/>
            </a:ext>
          </a:extLst>
        </xdr:cNvPr>
        <xdr:cNvCxnSpPr/>
      </xdr:nvCxnSpPr>
      <xdr:spPr>
        <a:xfrm>
          <a:off x="609600" y="4600575"/>
          <a:ext cx="1371600" cy="0"/>
        </a:xfrm>
        <a:prstGeom prst="line">
          <a:avLst/>
        </a:prstGeom>
        <a:ln w="19050">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164460</xdr:colOff>
      <xdr:row>4</xdr:row>
      <xdr:rowOff>82127</xdr:rowOff>
    </xdr:from>
    <xdr:to>
      <xdr:col>10</xdr:col>
      <xdr:colOff>149721</xdr:colOff>
      <xdr:row>4</xdr:row>
      <xdr:rowOff>278109</xdr:rowOff>
    </xdr:to>
    <xdr:sp macro="" textlink="">
      <xdr:nvSpPr>
        <xdr:cNvPr id="27" name="Rounded Rectangle 26">
          <a:extLst>
            <a:ext uri="{FF2B5EF4-FFF2-40B4-BE49-F238E27FC236}">
              <a16:creationId xmlns:a16="http://schemas.microsoft.com/office/drawing/2014/main" id="{00000000-0008-0000-0100-00001B000000}"/>
            </a:ext>
          </a:extLst>
        </xdr:cNvPr>
        <xdr:cNvSpPr/>
      </xdr:nvSpPr>
      <xdr:spPr>
        <a:xfrm>
          <a:off x="2736210" y="1101302"/>
          <a:ext cx="271011" cy="195982"/>
        </a:xfrm>
        <a:prstGeom prst="roundRect">
          <a:avLst/>
        </a:prstGeom>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I</a:t>
          </a:r>
        </a:p>
      </xdr:txBody>
    </xdr:sp>
    <xdr:clientData/>
  </xdr:twoCellAnchor>
  <xdr:twoCellAnchor>
    <xdr:from>
      <xdr:col>11</xdr:col>
      <xdr:colOff>157132</xdr:colOff>
      <xdr:row>4</xdr:row>
      <xdr:rowOff>82126</xdr:rowOff>
    </xdr:from>
    <xdr:to>
      <xdr:col>12</xdr:col>
      <xdr:colOff>142393</xdr:colOff>
      <xdr:row>4</xdr:row>
      <xdr:rowOff>278108</xdr:rowOff>
    </xdr:to>
    <xdr:sp macro="" textlink="">
      <xdr:nvSpPr>
        <xdr:cNvPr id="28" name="Rounded Rectangle 27">
          <a:extLst>
            <a:ext uri="{FF2B5EF4-FFF2-40B4-BE49-F238E27FC236}">
              <a16:creationId xmlns:a16="http://schemas.microsoft.com/office/drawing/2014/main" id="{00000000-0008-0000-0100-00001C000000}"/>
            </a:ext>
          </a:extLst>
        </xdr:cNvPr>
        <xdr:cNvSpPr/>
      </xdr:nvSpPr>
      <xdr:spPr>
        <a:xfrm>
          <a:off x="3300382" y="1101301"/>
          <a:ext cx="271011" cy="195982"/>
        </a:xfrm>
        <a:prstGeom prst="roundRect">
          <a:avLst/>
        </a:prstGeom>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S</a:t>
          </a:r>
        </a:p>
      </xdr:txBody>
    </xdr:sp>
    <xdr:clientData/>
  </xdr:twoCellAnchor>
  <xdr:twoCellAnchor>
    <xdr:from>
      <xdr:col>13</xdr:col>
      <xdr:colOff>147313</xdr:colOff>
      <xdr:row>4</xdr:row>
      <xdr:rowOff>89453</xdr:rowOff>
    </xdr:from>
    <xdr:to>
      <xdr:col>14</xdr:col>
      <xdr:colOff>132574</xdr:colOff>
      <xdr:row>4</xdr:row>
      <xdr:rowOff>285435</xdr:rowOff>
    </xdr:to>
    <xdr:sp macro="" textlink="">
      <xdr:nvSpPr>
        <xdr:cNvPr id="29" name="Rounded Rectangle 28">
          <a:extLst>
            <a:ext uri="{FF2B5EF4-FFF2-40B4-BE49-F238E27FC236}">
              <a16:creationId xmlns:a16="http://schemas.microsoft.com/office/drawing/2014/main" id="{00000000-0008-0000-0100-00001D000000}"/>
            </a:ext>
          </a:extLst>
        </xdr:cNvPr>
        <xdr:cNvSpPr/>
      </xdr:nvSpPr>
      <xdr:spPr>
        <a:xfrm>
          <a:off x="3862063" y="1108628"/>
          <a:ext cx="271011" cy="195982"/>
        </a:xfrm>
        <a:prstGeom prst="roundRect">
          <a:avLst/>
        </a:prstGeom>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a:t>
          </a:r>
        </a:p>
      </xdr:txBody>
    </xdr:sp>
    <xdr:clientData/>
  </xdr:twoCellAnchor>
  <xdr:twoCellAnchor>
    <xdr:from>
      <xdr:col>11</xdr:col>
      <xdr:colOff>211208</xdr:colOff>
      <xdr:row>6</xdr:row>
      <xdr:rowOff>58198</xdr:rowOff>
    </xdr:from>
    <xdr:to>
      <xdr:col>12</xdr:col>
      <xdr:colOff>115958</xdr:colOff>
      <xdr:row>6</xdr:row>
      <xdr:rowOff>147586</xdr:rowOff>
    </xdr:to>
    <xdr:sp macro="" textlink="">
      <xdr:nvSpPr>
        <xdr:cNvPr id="30" name="Minus 29">
          <a:extLst>
            <a:ext uri="{FF2B5EF4-FFF2-40B4-BE49-F238E27FC236}">
              <a16:creationId xmlns:a16="http://schemas.microsoft.com/office/drawing/2014/main" id="{00000000-0008-0000-0100-00001E000000}"/>
            </a:ext>
          </a:extLst>
        </xdr:cNvPr>
        <xdr:cNvSpPr/>
      </xdr:nvSpPr>
      <xdr:spPr>
        <a:xfrm>
          <a:off x="3354458" y="1801273"/>
          <a:ext cx="190500" cy="89388"/>
        </a:xfrm>
        <a:prstGeom prst="mathMinus">
          <a:avLst/>
        </a:prstGeom>
        <a:solidFill>
          <a:schemeClr val="tx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161512</xdr:colOff>
      <xdr:row>6</xdr:row>
      <xdr:rowOff>56904</xdr:rowOff>
    </xdr:from>
    <xdr:to>
      <xdr:col>10</xdr:col>
      <xdr:colOff>66263</xdr:colOff>
      <xdr:row>6</xdr:row>
      <xdr:rowOff>146292</xdr:rowOff>
    </xdr:to>
    <xdr:sp macro="" textlink="">
      <xdr:nvSpPr>
        <xdr:cNvPr id="31" name="Minus 30">
          <a:extLst>
            <a:ext uri="{FF2B5EF4-FFF2-40B4-BE49-F238E27FC236}">
              <a16:creationId xmlns:a16="http://schemas.microsoft.com/office/drawing/2014/main" id="{00000000-0008-0000-0100-00001F000000}"/>
            </a:ext>
          </a:extLst>
        </xdr:cNvPr>
        <xdr:cNvSpPr/>
      </xdr:nvSpPr>
      <xdr:spPr>
        <a:xfrm>
          <a:off x="2733262" y="1799979"/>
          <a:ext cx="190501" cy="89388"/>
        </a:xfrm>
        <a:prstGeom prst="mathMinus">
          <a:avLst/>
        </a:prstGeom>
        <a:solidFill>
          <a:schemeClr val="tx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202925</xdr:colOff>
      <xdr:row>6</xdr:row>
      <xdr:rowOff>54574</xdr:rowOff>
    </xdr:from>
    <xdr:to>
      <xdr:col>8</xdr:col>
      <xdr:colOff>107676</xdr:colOff>
      <xdr:row>6</xdr:row>
      <xdr:rowOff>153487</xdr:rowOff>
    </xdr:to>
    <xdr:sp macro="" textlink="">
      <xdr:nvSpPr>
        <xdr:cNvPr id="32" name="Minus 31">
          <a:extLst>
            <a:ext uri="{FF2B5EF4-FFF2-40B4-BE49-F238E27FC236}">
              <a16:creationId xmlns:a16="http://schemas.microsoft.com/office/drawing/2014/main" id="{00000000-0008-0000-0100-000020000000}"/>
            </a:ext>
          </a:extLst>
        </xdr:cNvPr>
        <xdr:cNvSpPr/>
      </xdr:nvSpPr>
      <xdr:spPr>
        <a:xfrm>
          <a:off x="2203175" y="1797649"/>
          <a:ext cx="190501" cy="98913"/>
        </a:xfrm>
        <a:prstGeom prst="mathMinus">
          <a:avLst/>
        </a:prstGeom>
        <a:solidFill>
          <a:schemeClr val="tx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20</xdr:col>
      <xdr:colOff>257735</xdr:colOff>
      <xdr:row>18</xdr:row>
      <xdr:rowOff>156882</xdr:rowOff>
    </xdr:from>
    <xdr:ext cx="256160" cy="264560"/>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5972735" y="4462182"/>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4</a:t>
          </a:r>
        </a:p>
      </xdr:txBody>
    </xdr:sp>
    <xdr:clientData/>
  </xdr:oneCellAnchor>
  <xdr:oneCellAnchor>
    <xdr:from>
      <xdr:col>6</xdr:col>
      <xdr:colOff>257734</xdr:colOff>
      <xdr:row>18</xdr:row>
      <xdr:rowOff>156883</xdr:rowOff>
    </xdr:from>
    <xdr:ext cx="256160" cy="264560"/>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1972234" y="4462183"/>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4</a:t>
          </a:r>
        </a:p>
      </xdr:txBody>
    </xdr:sp>
    <xdr:clientData/>
  </xdr:oneCellAnchor>
  <xdr:oneCellAnchor>
    <xdr:from>
      <xdr:col>6</xdr:col>
      <xdr:colOff>248208</xdr:colOff>
      <xdr:row>29</xdr:row>
      <xdr:rowOff>56031</xdr:rowOff>
    </xdr:from>
    <xdr:ext cx="256160" cy="264560"/>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962708" y="6456831"/>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3</a:t>
          </a:r>
        </a:p>
      </xdr:txBody>
    </xdr:sp>
    <xdr:clientData/>
  </xdr:oneCellAnchor>
  <xdr:oneCellAnchor>
    <xdr:from>
      <xdr:col>13</xdr:col>
      <xdr:colOff>248208</xdr:colOff>
      <xdr:row>29</xdr:row>
      <xdr:rowOff>56032</xdr:rowOff>
    </xdr:from>
    <xdr:ext cx="256160" cy="264560"/>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3962958" y="6456832"/>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3</a:t>
          </a:r>
        </a:p>
      </xdr:txBody>
    </xdr:sp>
    <xdr:clientData/>
  </xdr:oneCellAnchor>
  <xdr:oneCellAnchor>
    <xdr:from>
      <xdr:col>20</xdr:col>
      <xdr:colOff>248207</xdr:colOff>
      <xdr:row>38</xdr:row>
      <xdr:rowOff>156886</xdr:rowOff>
    </xdr:from>
    <xdr:ext cx="256160"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5963207" y="8281711"/>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2</a:t>
          </a:r>
        </a:p>
      </xdr:txBody>
    </xdr:sp>
    <xdr:clientData/>
  </xdr:oneCellAnchor>
  <xdr:oneCellAnchor>
    <xdr:from>
      <xdr:col>13</xdr:col>
      <xdr:colOff>246529</xdr:colOff>
      <xdr:row>18</xdr:row>
      <xdr:rowOff>156882</xdr:rowOff>
    </xdr:from>
    <xdr:ext cx="256160" cy="264560"/>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3961279" y="4462182"/>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4</a:t>
          </a:r>
        </a:p>
      </xdr:txBody>
    </xdr:sp>
    <xdr:clientData/>
  </xdr:oneCellAnchor>
  <xdr:oneCellAnchor>
    <xdr:from>
      <xdr:col>20</xdr:col>
      <xdr:colOff>260112</xdr:colOff>
      <xdr:row>29</xdr:row>
      <xdr:rowOff>56032</xdr:rowOff>
    </xdr:from>
    <xdr:ext cx="256160" cy="264560"/>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5975112" y="6456832"/>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3</a:t>
          </a:r>
        </a:p>
      </xdr:txBody>
    </xdr:sp>
    <xdr:clientData/>
  </xdr:oneCellAnchor>
  <xdr:oneCellAnchor>
    <xdr:from>
      <xdr:col>13</xdr:col>
      <xdr:colOff>248206</xdr:colOff>
      <xdr:row>38</xdr:row>
      <xdr:rowOff>156886</xdr:rowOff>
    </xdr:from>
    <xdr:ext cx="256160" cy="264560"/>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3962956" y="8281711"/>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2</a:t>
          </a:r>
        </a:p>
      </xdr:txBody>
    </xdr:sp>
    <xdr:clientData/>
  </xdr:oneCellAnchor>
  <xdr:oneCellAnchor>
    <xdr:from>
      <xdr:col>6</xdr:col>
      <xdr:colOff>248205</xdr:colOff>
      <xdr:row>38</xdr:row>
      <xdr:rowOff>168092</xdr:rowOff>
    </xdr:from>
    <xdr:ext cx="256160" cy="264560"/>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1962705" y="8292917"/>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2</a:t>
          </a:r>
        </a:p>
      </xdr:txBody>
    </xdr:sp>
    <xdr:clientData/>
  </xdr:oneCellAnchor>
  <xdr:oneCellAnchor>
    <xdr:from>
      <xdr:col>20</xdr:col>
      <xdr:colOff>248206</xdr:colOff>
      <xdr:row>48</xdr:row>
      <xdr:rowOff>56033</xdr:rowOff>
    </xdr:from>
    <xdr:ext cx="256160" cy="264560"/>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5963206" y="10085858"/>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1</a:t>
          </a:r>
        </a:p>
      </xdr:txBody>
    </xdr:sp>
    <xdr:clientData/>
  </xdr:oneCellAnchor>
  <xdr:oneCellAnchor>
    <xdr:from>
      <xdr:col>13</xdr:col>
      <xdr:colOff>237000</xdr:colOff>
      <xdr:row>48</xdr:row>
      <xdr:rowOff>67239</xdr:rowOff>
    </xdr:from>
    <xdr:ext cx="256160" cy="264560"/>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3951750" y="10097064"/>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1</a:t>
          </a:r>
        </a:p>
      </xdr:txBody>
    </xdr:sp>
    <xdr:clientData/>
  </xdr:oneCellAnchor>
  <xdr:oneCellAnchor>
    <xdr:from>
      <xdr:col>6</xdr:col>
      <xdr:colOff>248205</xdr:colOff>
      <xdr:row>48</xdr:row>
      <xdr:rowOff>56033</xdr:rowOff>
    </xdr:from>
    <xdr:ext cx="256160" cy="264560"/>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962705" y="10085858"/>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1</a:t>
          </a:r>
        </a:p>
      </xdr:txBody>
    </xdr:sp>
    <xdr:clientData/>
  </xdr:oneCellAnchor>
  <xdr:twoCellAnchor>
    <xdr:from>
      <xdr:col>20</xdr:col>
      <xdr:colOff>234462</xdr:colOff>
      <xdr:row>16</xdr:row>
      <xdr:rowOff>95250</xdr:rowOff>
    </xdr:from>
    <xdr:to>
      <xdr:col>21</xdr:col>
      <xdr:colOff>58615</xdr:colOff>
      <xdr:row>16</xdr:row>
      <xdr:rowOff>95250</xdr:rowOff>
    </xdr:to>
    <xdr:cxnSp macro="">
      <xdr:nvCxnSpPr>
        <xdr:cNvPr id="45" name="Straight Connector 44">
          <a:extLst>
            <a:ext uri="{FF2B5EF4-FFF2-40B4-BE49-F238E27FC236}">
              <a16:creationId xmlns:a16="http://schemas.microsoft.com/office/drawing/2014/main" id="{00000000-0008-0000-0100-00002D000000}"/>
            </a:ext>
          </a:extLst>
        </xdr:cNvPr>
        <xdr:cNvCxnSpPr/>
      </xdr:nvCxnSpPr>
      <xdr:spPr>
        <a:xfrm>
          <a:off x="5949462" y="4019550"/>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234783</xdr:colOff>
      <xdr:row>18</xdr:row>
      <xdr:rowOff>5660</xdr:rowOff>
    </xdr:from>
    <xdr:to>
      <xdr:col>21</xdr:col>
      <xdr:colOff>58936</xdr:colOff>
      <xdr:row>18</xdr:row>
      <xdr:rowOff>5660</xdr:rowOff>
    </xdr:to>
    <xdr:cxnSp macro="">
      <xdr:nvCxnSpPr>
        <xdr:cNvPr id="46" name="Straight Connector 45">
          <a:extLst>
            <a:ext uri="{FF2B5EF4-FFF2-40B4-BE49-F238E27FC236}">
              <a16:creationId xmlns:a16="http://schemas.microsoft.com/office/drawing/2014/main" id="{00000000-0008-0000-0100-00002E000000}"/>
            </a:ext>
          </a:extLst>
        </xdr:cNvPr>
        <xdr:cNvCxnSpPr/>
      </xdr:nvCxnSpPr>
      <xdr:spPr>
        <a:xfrm>
          <a:off x="5949783" y="4310960"/>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229016</xdr:colOff>
      <xdr:row>19</xdr:row>
      <xdr:rowOff>103635</xdr:rowOff>
    </xdr:from>
    <xdr:to>
      <xdr:col>21</xdr:col>
      <xdr:colOff>53169</xdr:colOff>
      <xdr:row>19</xdr:row>
      <xdr:rowOff>103635</xdr:rowOff>
    </xdr:to>
    <xdr:cxnSp macro="">
      <xdr:nvCxnSpPr>
        <xdr:cNvPr id="47" name="Straight Connector 46">
          <a:extLst>
            <a:ext uri="{FF2B5EF4-FFF2-40B4-BE49-F238E27FC236}">
              <a16:creationId xmlns:a16="http://schemas.microsoft.com/office/drawing/2014/main" id="{00000000-0008-0000-0100-00002F000000}"/>
            </a:ext>
          </a:extLst>
        </xdr:cNvPr>
        <xdr:cNvCxnSpPr/>
      </xdr:nvCxnSpPr>
      <xdr:spPr>
        <a:xfrm>
          <a:off x="5944016" y="4599435"/>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240218</xdr:colOff>
      <xdr:row>21</xdr:row>
      <xdr:rowOff>76426</xdr:rowOff>
    </xdr:from>
    <xdr:to>
      <xdr:col>21</xdr:col>
      <xdr:colOff>64371</xdr:colOff>
      <xdr:row>21</xdr:row>
      <xdr:rowOff>76426</xdr:rowOff>
    </xdr:to>
    <xdr:cxnSp macro="">
      <xdr:nvCxnSpPr>
        <xdr:cNvPr id="48" name="Straight Connector 47">
          <a:extLst>
            <a:ext uri="{FF2B5EF4-FFF2-40B4-BE49-F238E27FC236}">
              <a16:creationId xmlns:a16="http://schemas.microsoft.com/office/drawing/2014/main" id="{00000000-0008-0000-0100-000030000000}"/>
            </a:ext>
          </a:extLst>
        </xdr:cNvPr>
        <xdr:cNvCxnSpPr/>
      </xdr:nvCxnSpPr>
      <xdr:spPr>
        <a:xfrm>
          <a:off x="5955218" y="4953226"/>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240214</xdr:colOff>
      <xdr:row>22</xdr:row>
      <xdr:rowOff>87313</xdr:rowOff>
    </xdr:from>
    <xdr:to>
      <xdr:col>21</xdr:col>
      <xdr:colOff>64367</xdr:colOff>
      <xdr:row>22</xdr:row>
      <xdr:rowOff>87313</xdr:rowOff>
    </xdr:to>
    <xdr:cxnSp macro="">
      <xdr:nvCxnSpPr>
        <xdr:cNvPr id="49" name="Straight Connector 48">
          <a:extLst>
            <a:ext uri="{FF2B5EF4-FFF2-40B4-BE49-F238E27FC236}">
              <a16:creationId xmlns:a16="http://schemas.microsoft.com/office/drawing/2014/main" id="{00000000-0008-0000-0100-000031000000}"/>
            </a:ext>
          </a:extLst>
        </xdr:cNvPr>
        <xdr:cNvCxnSpPr/>
      </xdr:nvCxnSpPr>
      <xdr:spPr>
        <a:xfrm>
          <a:off x="5955214" y="5154613"/>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234447</xdr:colOff>
      <xdr:row>24</xdr:row>
      <xdr:rowOff>98205</xdr:rowOff>
    </xdr:from>
    <xdr:to>
      <xdr:col>21</xdr:col>
      <xdr:colOff>58600</xdr:colOff>
      <xdr:row>24</xdr:row>
      <xdr:rowOff>98205</xdr:rowOff>
    </xdr:to>
    <xdr:cxnSp macro="">
      <xdr:nvCxnSpPr>
        <xdr:cNvPr id="50" name="Straight Connector 49">
          <a:extLst>
            <a:ext uri="{FF2B5EF4-FFF2-40B4-BE49-F238E27FC236}">
              <a16:creationId xmlns:a16="http://schemas.microsoft.com/office/drawing/2014/main" id="{00000000-0008-0000-0100-000032000000}"/>
            </a:ext>
          </a:extLst>
        </xdr:cNvPr>
        <xdr:cNvCxnSpPr/>
      </xdr:nvCxnSpPr>
      <xdr:spPr>
        <a:xfrm>
          <a:off x="5949447" y="5546505"/>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222541</xdr:colOff>
      <xdr:row>29</xdr:row>
      <xdr:rowOff>181549</xdr:rowOff>
    </xdr:from>
    <xdr:to>
      <xdr:col>21</xdr:col>
      <xdr:colOff>46694</xdr:colOff>
      <xdr:row>29</xdr:row>
      <xdr:rowOff>181549</xdr:rowOff>
    </xdr:to>
    <xdr:cxnSp macro="">
      <xdr:nvCxnSpPr>
        <xdr:cNvPr id="51" name="Straight Connector 50">
          <a:extLst>
            <a:ext uri="{FF2B5EF4-FFF2-40B4-BE49-F238E27FC236}">
              <a16:creationId xmlns:a16="http://schemas.microsoft.com/office/drawing/2014/main" id="{00000000-0008-0000-0100-000033000000}"/>
            </a:ext>
          </a:extLst>
        </xdr:cNvPr>
        <xdr:cNvCxnSpPr/>
      </xdr:nvCxnSpPr>
      <xdr:spPr>
        <a:xfrm>
          <a:off x="5937541" y="6582349"/>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228494</xdr:colOff>
      <xdr:row>34</xdr:row>
      <xdr:rowOff>199408</xdr:rowOff>
    </xdr:from>
    <xdr:to>
      <xdr:col>21</xdr:col>
      <xdr:colOff>52647</xdr:colOff>
      <xdr:row>34</xdr:row>
      <xdr:rowOff>199408</xdr:rowOff>
    </xdr:to>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a:off x="5943494" y="7552708"/>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228494</xdr:colOff>
      <xdr:row>39</xdr:row>
      <xdr:rowOff>110111</xdr:rowOff>
    </xdr:from>
    <xdr:to>
      <xdr:col>21</xdr:col>
      <xdr:colOff>52647</xdr:colOff>
      <xdr:row>39</xdr:row>
      <xdr:rowOff>110111</xdr:rowOff>
    </xdr:to>
    <xdr:cxnSp macro="">
      <xdr:nvCxnSpPr>
        <xdr:cNvPr id="53" name="Straight Connector 52">
          <a:extLst>
            <a:ext uri="{FF2B5EF4-FFF2-40B4-BE49-F238E27FC236}">
              <a16:creationId xmlns:a16="http://schemas.microsoft.com/office/drawing/2014/main" id="{00000000-0008-0000-0100-000035000000}"/>
            </a:ext>
          </a:extLst>
        </xdr:cNvPr>
        <xdr:cNvCxnSpPr/>
      </xdr:nvCxnSpPr>
      <xdr:spPr>
        <a:xfrm>
          <a:off x="5943494" y="8425436"/>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228494</xdr:colOff>
      <xdr:row>43</xdr:row>
      <xdr:rowOff>116064</xdr:rowOff>
    </xdr:from>
    <xdr:to>
      <xdr:col>21</xdr:col>
      <xdr:colOff>52647</xdr:colOff>
      <xdr:row>43</xdr:row>
      <xdr:rowOff>116064</xdr:rowOff>
    </xdr:to>
    <xdr:cxnSp macro="">
      <xdr:nvCxnSpPr>
        <xdr:cNvPr id="54" name="Straight Connector 53">
          <a:extLst>
            <a:ext uri="{FF2B5EF4-FFF2-40B4-BE49-F238E27FC236}">
              <a16:creationId xmlns:a16="http://schemas.microsoft.com/office/drawing/2014/main" id="{00000000-0008-0000-0100-000036000000}"/>
            </a:ext>
          </a:extLst>
        </xdr:cNvPr>
        <xdr:cNvCxnSpPr/>
      </xdr:nvCxnSpPr>
      <xdr:spPr>
        <a:xfrm>
          <a:off x="5943494" y="9193389"/>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216588</xdr:colOff>
      <xdr:row>49</xdr:row>
      <xdr:rowOff>14861</xdr:rowOff>
    </xdr:from>
    <xdr:to>
      <xdr:col>21</xdr:col>
      <xdr:colOff>40741</xdr:colOff>
      <xdr:row>49</xdr:row>
      <xdr:rowOff>14861</xdr:rowOff>
    </xdr:to>
    <xdr:cxnSp macro="">
      <xdr:nvCxnSpPr>
        <xdr:cNvPr id="55" name="Straight Connector 54">
          <a:extLst>
            <a:ext uri="{FF2B5EF4-FFF2-40B4-BE49-F238E27FC236}">
              <a16:creationId xmlns:a16="http://schemas.microsoft.com/office/drawing/2014/main" id="{00000000-0008-0000-0100-000037000000}"/>
            </a:ext>
          </a:extLst>
        </xdr:cNvPr>
        <xdr:cNvCxnSpPr/>
      </xdr:nvCxnSpPr>
      <xdr:spPr>
        <a:xfrm>
          <a:off x="5931588" y="10235186"/>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234448</xdr:colOff>
      <xdr:row>52</xdr:row>
      <xdr:rowOff>116063</xdr:rowOff>
    </xdr:from>
    <xdr:to>
      <xdr:col>21</xdr:col>
      <xdr:colOff>58601</xdr:colOff>
      <xdr:row>52</xdr:row>
      <xdr:rowOff>116063</xdr:rowOff>
    </xdr:to>
    <xdr:cxnSp macro="">
      <xdr:nvCxnSpPr>
        <xdr:cNvPr id="56" name="Straight Connector 55">
          <a:extLst>
            <a:ext uri="{FF2B5EF4-FFF2-40B4-BE49-F238E27FC236}">
              <a16:creationId xmlns:a16="http://schemas.microsoft.com/office/drawing/2014/main" id="{00000000-0008-0000-0100-000038000000}"/>
            </a:ext>
          </a:extLst>
        </xdr:cNvPr>
        <xdr:cNvCxnSpPr/>
      </xdr:nvCxnSpPr>
      <xdr:spPr>
        <a:xfrm>
          <a:off x="5949448" y="10907888"/>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234448</xdr:colOff>
      <xdr:row>50</xdr:row>
      <xdr:rowOff>8907</xdr:rowOff>
    </xdr:from>
    <xdr:to>
      <xdr:col>21</xdr:col>
      <xdr:colOff>58601</xdr:colOff>
      <xdr:row>50</xdr:row>
      <xdr:rowOff>8907</xdr:rowOff>
    </xdr:to>
    <xdr:cxnSp macro="">
      <xdr:nvCxnSpPr>
        <xdr:cNvPr id="57" name="Straight Connector 56">
          <a:extLst>
            <a:ext uri="{FF2B5EF4-FFF2-40B4-BE49-F238E27FC236}">
              <a16:creationId xmlns:a16="http://schemas.microsoft.com/office/drawing/2014/main" id="{00000000-0008-0000-0100-000039000000}"/>
            </a:ext>
          </a:extLst>
        </xdr:cNvPr>
        <xdr:cNvCxnSpPr/>
      </xdr:nvCxnSpPr>
      <xdr:spPr>
        <a:xfrm>
          <a:off x="5949448" y="10419732"/>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239700</xdr:colOff>
      <xdr:row>47</xdr:row>
      <xdr:rowOff>8908</xdr:rowOff>
    </xdr:from>
    <xdr:to>
      <xdr:col>21</xdr:col>
      <xdr:colOff>63853</xdr:colOff>
      <xdr:row>47</xdr:row>
      <xdr:rowOff>8908</xdr:rowOff>
    </xdr:to>
    <xdr:cxnSp macro="">
      <xdr:nvCxnSpPr>
        <xdr:cNvPr id="58" name="Straight Connector 57">
          <a:extLst>
            <a:ext uri="{FF2B5EF4-FFF2-40B4-BE49-F238E27FC236}">
              <a16:creationId xmlns:a16="http://schemas.microsoft.com/office/drawing/2014/main" id="{00000000-0008-0000-0100-00003A000000}"/>
            </a:ext>
          </a:extLst>
        </xdr:cNvPr>
        <xdr:cNvCxnSpPr/>
      </xdr:nvCxnSpPr>
      <xdr:spPr>
        <a:xfrm>
          <a:off x="5954700" y="9848233"/>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239700</xdr:colOff>
      <xdr:row>45</xdr:row>
      <xdr:rowOff>2955</xdr:rowOff>
    </xdr:from>
    <xdr:to>
      <xdr:col>21</xdr:col>
      <xdr:colOff>63853</xdr:colOff>
      <xdr:row>45</xdr:row>
      <xdr:rowOff>2955</xdr:rowOff>
    </xdr:to>
    <xdr:cxnSp macro="">
      <xdr:nvCxnSpPr>
        <xdr:cNvPr id="59" name="Straight Connector 58">
          <a:extLst>
            <a:ext uri="{FF2B5EF4-FFF2-40B4-BE49-F238E27FC236}">
              <a16:creationId xmlns:a16="http://schemas.microsoft.com/office/drawing/2014/main" id="{00000000-0008-0000-0100-00003B000000}"/>
            </a:ext>
          </a:extLst>
        </xdr:cNvPr>
        <xdr:cNvCxnSpPr/>
      </xdr:nvCxnSpPr>
      <xdr:spPr>
        <a:xfrm>
          <a:off x="5954700" y="9461280"/>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234447</xdr:colOff>
      <xdr:row>40</xdr:row>
      <xdr:rowOff>104158</xdr:rowOff>
    </xdr:from>
    <xdr:to>
      <xdr:col>21</xdr:col>
      <xdr:colOff>58600</xdr:colOff>
      <xdr:row>40</xdr:row>
      <xdr:rowOff>104158</xdr:rowOff>
    </xdr:to>
    <xdr:cxnSp macro="">
      <xdr:nvCxnSpPr>
        <xdr:cNvPr id="60" name="Straight Connector 59">
          <a:extLst>
            <a:ext uri="{FF2B5EF4-FFF2-40B4-BE49-F238E27FC236}">
              <a16:creationId xmlns:a16="http://schemas.microsoft.com/office/drawing/2014/main" id="{00000000-0008-0000-0100-00003C000000}"/>
            </a:ext>
          </a:extLst>
        </xdr:cNvPr>
        <xdr:cNvCxnSpPr/>
      </xdr:nvCxnSpPr>
      <xdr:spPr>
        <a:xfrm>
          <a:off x="5949447" y="8609983"/>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234446</xdr:colOff>
      <xdr:row>42</xdr:row>
      <xdr:rowOff>80346</xdr:rowOff>
    </xdr:from>
    <xdr:to>
      <xdr:col>21</xdr:col>
      <xdr:colOff>58599</xdr:colOff>
      <xdr:row>42</xdr:row>
      <xdr:rowOff>80346</xdr:rowOff>
    </xdr:to>
    <xdr:cxnSp macro="">
      <xdr:nvCxnSpPr>
        <xdr:cNvPr id="61" name="Straight Connector 60">
          <a:extLst>
            <a:ext uri="{FF2B5EF4-FFF2-40B4-BE49-F238E27FC236}">
              <a16:creationId xmlns:a16="http://schemas.microsoft.com/office/drawing/2014/main" id="{00000000-0008-0000-0100-00003D000000}"/>
            </a:ext>
          </a:extLst>
        </xdr:cNvPr>
        <xdr:cNvCxnSpPr/>
      </xdr:nvCxnSpPr>
      <xdr:spPr>
        <a:xfrm>
          <a:off x="5949446" y="8967171"/>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222540</xdr:colOff>
      <xdr:row>36</xdr:row>
      <xdr:rowOff>110112</xdr:rowOff>
    </xdr:from>
    <xdr:to>
      <xdr:col>21</xdr:col>
      <xdr:colOff>46693</xdr:colOff>
      <xdr:row>36</xdr:row>
      <xdr:rowOff>110112</xdr:rowOff>
    </xdr:to>
    <xdr:cxnSp macro="">
      <xdr:nvCxnSpPr>
        <xdr:cNvPr id="62" name="Straight Connector 61">
          <a:extLst>
            <a:ext uri="{FF2B5EF4-FFF2-40B4-BE49-F238E27FC236}">
              <a16:creationId xmlns:a16="http://schemas.microsoft.com/office/drawing/2014/main" id="{00000000-0008-0000-0100-00003E000000}"/>
            </a:ext>
          </a:extLst>
        </xdr:cNvPr>
        <xdr:cNvCxnSpPr/>
      </xdr:nvCxnSpPr>
      <xdr:spPr>
        <a:xfrm>
          <a:off x="5937540" y="7853937"/>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228493</xdr:colOff>
      <xdr:row>37</xdr:row>
      <xdr:rowOff>104159</xdr:rowOff>
    </xdr:from>
    <xdr:to>
      <xdr:col>21</xdr:col>
      <xdr:colOff>52646</xdr:colOff>
      <xdr:row>37</xdr:row>
      <xdr:rowOff>104159</xdr:rowOff>
    </xdr:to>
    <xdr:cxnSp macro="">
      <xdr:nvCxnSpPr>
        <xdr:cNvPr id="63" name="Straight Connector 62">
          <a:extLst>
            <a:ext uri="{FF2B5EF4-FFF2-40B4-BE49-F238E27FC236}">
              <a16:creationId xmlns:a16="http://schemas.microsoft.com/office/drawing/2014/main" id="{00000000-0008-0000-0100-00003F000000}"/>
            </a:ext>
          </a:extLst>
        </xdr:cNvPr>
        <xdr:cNvCxnSpPr/>
      </xdr:nvCxnSpPr>
      <xdr:spPr>
        <a:xfrm>
          <a:off x="5943493" y="8038484"/>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239700</xdr:colOff>
      <xdr:row>33</xdr:row>
      <xdr:rowOff>104158</xdr:rowOff>
    </xdr:from>
    <xdr:to>
      <xdr:col>21</xdr:col>
      <xdr:colOff>63853</xdr:colOff>
      <xdr:row>33</xdr:row>
      <xdr:rowOff>104158</xdr:rowOff>
    </xdr:to>
    <xdr:cxnSp macro="">
      <xdr:nvCxnSpPr>
        <xdr:cNvPr id="64" name="Straight Connector 63">
          <a:extLst>
            <a:ext uri="{FF2B5EF4-FFF2-40B4-BE49-F238E27FC236}">
              <a16:creationId xmlns:a16="http://schemas.microsoft.com/office/drawing/2014/main" id="{00000000-0008-0000-0100-000040000000}"/>
            </a:ext>
          </a:extLst>
        </xdr:cNvPr>
        <xdr:cNvCxnSpPr/>
      </xdr:nvCxnSpPr>
      <xdr:spPr>
        <a:xfrm>
          <a:off x="5954700" y="7266958"/>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233747</xdr:colOff>
      <xdr:row>32</xdr:row>
      <xdr:rowOff>68439</xdr:rowOff>
    </xdr:from>
    <xdr:to>
      <xdr:col>21</xdr:col>
      <xdr:colOff>57900</xdr:colOff>
      <xdr:row>32</xdr:row>
      <xdr:rowOff>68439</xdr:rowOff>
    </xdr:to>
    <xdr:cxnSp macro="">
      <xdr:nvCxnSpPr>
        <xdr:cNvPr id="65" name="Straight Connector 64">
          <a:extLst>
            <a:ext uri="{FF2B5EF4-FFF2-40B4-BE49-F238E27FC236}">
              <a16:creationId xmlns:a16="http://schemas.microsoft.com/office/drawing/2014/main" id="{00000000-0008-0000-0100-000041000000}"/>
            </a:ext>
          </a:extLst>
        </xdr:cNvPr>
        <xdr:cNvCxnSpPr/>
      </xdr:nvCxnSpPr>
      <xdr:spPr>
        <a:xfrm>
          <a:off x="5948747" y="7040739"/>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239700</xdr:colOff>
      <xdr:row>28</xdr:row>
      <xdr:rowOff>98205</xdr:rowOff>
    </xdr:from>
    <xdr:to>
      <xdr:col>21</xdr:col>
      <xdr:colOff>63853</xdr:colOff>
      <xdr:row>28</xdr:row>
      <xdr:rowOff>98205</xdr:rowOff>
    </xdr:to>
    <xdr:cxnSp macro="">
      <xdr:nvCxnSpPr>
        <xdr:cNvPr id="66" name="Straight Connector 65">
          <a:extLst>
            <a:ext uri="{FF2B5EF4-FFF2-40B4-BE49-F238E27FC236}">
              <a16:creationId xmlns:a16="http://schemas.microsoft.com/office/drawing/2014/main" id="{00000000-0008-0000-0100-000042000000}"/>
            </a:ext>
          </a:extLst>
        </xdr:cNvPr>
        <xdr:cNvCxnSpPr/>
      </xdr:nvCxnSpPr>
      <xdr:spPr>
        <a:xfrm>
          <a:off x="5954700" y="6308505"/>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239700</xdr:colOff>
      <xdr:row>26</xdr:row>
      <xdr:rowOff>116065</xdr:rowOff>
    </xdr:from>
    <xdr:to>
      <xdr:col>21</xdr:col>
      <xdr:colOff>63853</xdr:colOff>
      <xdr:row>26</xdr:row>
      <xdr:rowOff>116065</xdr:rowOff>
    </xdr:to>
    <xdr:cxnSp macro="">
      <xdr:nvCxnSpPr>
        <xdr:cNvPr id="67" name="Straight Connector 66">
          <a:extLst>
            <a:ext uri="{FF2B5EF4-FFF2-40B4-BE49-F238E27FC236}">
              <a16:creationId xmlns:a16="http://schemas.microsoft.com/office/drawing/2014/main" id="{00000000-0008-0000-0100-000043000000}"/>
            </a:ext>
          </a:extLst>
        </xdr:cNvPr>
        <xdr:cNvCxnSpPr/>
      </xdr:nvCxnSpPr>
      <xdr:spPr>
        <a:xfrm>
          <a:off x="5954700" y="5945365"/>
          <a:ext cx="109903"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79375</xdr:rowOff>
    </xdr:from>
    <xdr:ext cx="1606915" cy="296363"/>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0" y="11452225"/>
          <a:ext cx="1606915" cy="296363"/>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id-ID" sz="1400" b="1" u="sng">
              <a:latin typeface="Georgia" pitchFamily="18" charset="0"/>
            </a:rPr>
            <a:t>Deskripsi Hasil</a:t>
          </a:r>
          <a:endParaRPr lang="en-US" sz="1400" b="1" u="sng">
            <a:latin typeface="Georgia" pitchFamily="18" charset="0"/>
          </a:endParaRPr>
        </a:p>
      </xdr:txBody>
    </xdr:sp>
    <xdr:clientData/>
  </xdr:oneCellAnchor>
  <xdr:oneCellAnchor>
    <xdr:from>
      <xdr:col>13</xdr:col>
      <xdr:colOff>257735</xdr:colOff>
      <xdr:row>18</xdr:row>
      <xdr:rowOff>156882</xdr:rowOff>
    </xdr:from>
    <xdr:ext cx="256160" cy="264560"/>
    <xdr:sp macro="" textlink="">
      <xdr:nvSpPr>
        <xdr:cNvPr id="83" name="TextBox 82">
          <a:extLst>
            <a:ext uri="{FF2B5EF4-FFF2-40B4-BE49-F238E27FC236}">
              <a16:creationId xmlns:a16="http://schemas.microsoft.com/office/drawing/2014/main" id="{7136F0A4-CA9E-43F3-B4A8-D54E3B61DFB6}"/>
            </a:ext>
          </a:extLst>
        </xdr:cNvPr>
        <xdr:cNvSpPr txBox="1"/>
      </xdr:nvSpPr>
      <xdr:spPr>
        <a:xfrm>
          <a:off x="6244878" y="4547453"/>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4</a:t>
          </a:r>
        </a:p>
      </xdr:txBody>
    </xdr:sp>
    <xdr:clientData/>
  </xdr:oneCellAnchor>
  <xdr:oneCellAnchor>
    <xdr:from>
      <xdr:col>13</xdr:col>
      <xdr:colOff>260112</xdr:colOff>
      <xdr:row>29</xdr:row>
      <xdr:rowOff>56032</xdr:rowOff>
    </xdr:from>
    <xdr:ext cx="256160" cy="264560"/>
    <xdr:sp macro="" textlink="">
      <xdr:nvSpPr>
        <xdr:cNvPr id="84" name="TextBox 83">
          <a:extLst>
            <a:ext uri="{FF2B5EF4-FFF2-40B4-BE49-F238E27FC236}">
              <a16:creationId xmlns:a16="http://schemas.microsoft.com/office/drawing/2014/main" id="{8B34716A-4CE9-4BD0-8020-BF6E64572CEE}"/>
            </a:ext>
          </a:extLst>
        </xdr:cNvPr>
        <xdr:cNvSpPr txBox="1"/>
      </xdr:nvSpPr>
      <xdr:spPr>
        <a:xfrm>
          <a:off x="6247255" y="6442318"/>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3</a:t>
          </a:r>
        </a:p>
      </xdr:txBody>
    </xdr:sp>
    <xdr:clientData/>
  </xdr:oneCellAnchor>
  <xdr:twoCellAnchor>
    <xdr:from>
      <xdr:col>13</xdr:col>
      <xdr:colOff>234462</xdr:colOff>
      <xdr:row>16</xdr:row>
      <xdr:rowOff>95250</xdr:rowOff>
    </xdr:from>
    <xdr:to>
      <xdr:col>14</xdr:col>
      <xdr:colOff>58615</xdr:colOff>
      <xdr:row>16</xdr:row>
      <xdr:rowOff>95250</xdr:rowOff>
    </xdr:to>
    <xdr:cxnSp macro="">
      <xdr:nvCxnSpPr>
        <xdr:cNvPr id="85" name="Straight Connector 84">
          <a:extLst>
            <a:ext uri="{FF2B5EF4-FFF2-40B4-BE49-F238E27FC236}">
              <a16:creationId xmlns:a16="http://schemas.microsoft.com/office/drawing/2014/main" id="{58576B42-9D6D-46E5-99B7-C0DA775C920C}"/>
            </a:ext>
          </a:extLst>
        </xdr:cNvPr>
        <xdr:cNvCxnSpPr/>
      </xdr:nvCxnSpPr>
      <xdr:spPr>
        <a:xfrm>
          <a:off x="6221605" y="4122964"/>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234783</xdr:colOff>
      <xdr:row>18</xdr:row>
      <xdr:rowOff>5660</xdr:rowOff>
    </xdr:from>
    <xdr:to>
      <xdr:col>14</xdr:col>
      <xdr:colOff>58936</xdr:colOff>
      <xdr:row>18</xdr:row>
      <xdr:rowOff>5660</xdr:rowOff>
    </xdr:to>
    <xdr:cxnSp macro="">
      <xdr:nvCxnSpPr>
        <xdr:cNvPr id="86" name="Straight Connector 85">
          <a:extLst>
            <a:ext uri="{FF2B5EF4-FFF2-40B4-BE49-F238E27FC236}">
              <a16:creationId xmlns:a16="http://schemas.microsoft.com/office/drawing/2014/main" id="{9EDAB4A8-5CC6-4F4A-81F4-95D40576B6AF}"/>
            </a:ext>
          </a:extLst>
        </xdr:cNvPr>
        <xdr:cNvCxnSpPr/>
      </xdr:nvCxnSpPr>
      <xdr:spPr>
        <a:xfrm>
          <a:off x="6221926" y="4396231"/>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229016</xdr:colOff>
      <xdr:row>19</xdr:row>
      <xdr:rowOff>103635</xdr:rowOff>
    </xdr:from>
    <xdr:to>
      <xdr:col>14</xdr:col>
      <xdr:colOff>53169</xdr:colOff>
      <xdr:row>19</xdr:row>
      <xdr:rowOff>103635</xdr:rowOff>
    </xdr:to>
    <xdr:cxnSp macro="">
      <xdr:nvCxnSpPr>
        <xdr:cNvPr id="87" name="Straight Connector 86">
          <a:extLst>
            <a:ext uri="{FF2B5EF4-FFF2-40B4-BE49-F238E27FC236}">
              <a16:creationId xmlns:a16="http://schemas.microsoft.com/office/drawing/2014/main" id="{EBDAC6D4-BB42-42BE-ADF9-63AB8D4D3550}"/>
            </a:ext>
          </a:extLst>
        </xdr:cNvPr>
        <xdr:cNvCxnSpPr/>
      </xdr:nvCxnSpPr>
      <xdr:spPr>
        <a:xfrm>
          <a:off x="6216159" y="467563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240218</xdr:colOff>
      <xdr:row>21</xdr:row>
      <xdr:rowOff>76426</xdr:rowOff>
    </xdr:from>
    <xdr:to>
      <xdr:col>14</xdr:col>
      <xdr:colOff>64371</xdr:colOff>
      <xdr:row>21</xdr:row>
      <xdr:rowOff>76426</xdr:rowOff>
    </xdr:to>
    <xdr:cxnSp macro="">
      <xdr:nvCxnSpPr>
        <xdr:cNvPr id="88" name="Straight Connector 87">
          <a:extLst>
            <a:ext uri="{FF2B5EF4-FFF2-40B4-BE49-F238E27FC236}">
              <a16:creationId xmlns:a16="http://schemas.microsoft.com/office/drawing/2014/main" id="{C5D1D723-BB6D-4834-AF5C-75D64135BC27}"/>
            </a:ext>
          </a:extLst>
        </xdr:cNvPr>
        <xdr:cNvCxnSpPr/>
      </xdr:nvCxnSpPr>
      <xdr:spPr>
        <a:xfrm>
          <a:off x="6227361" y="5011283"/>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240214</xdr:colOff>
      <xdr:row>22</xdr:row>
      <xdr:rowOff>87313</xdr:rowOff>
    </xdr:from>
    <xdr:to>
      <xdr:col>14</xdr:col>
      <xdr:colOff>64367</xdr:colOff>
      <xdr:row>22</xdr:row>
      <xdr:rowOff>87313</xdr:rowOff>
    </xdr:to>
    <xdr:cxnSp macro="">
      <xdr:nvCxnSpPr>
        <xdr:cNvPr id="89" name="Straight Connector 88">
          <a:extLst>
            <a:ext uri="{FF2B5EF4-FFF2-40B4-BE49-F238E27FC236}">
              <a16:creationId xmlns:a16="http://schemas.microsoft.com/office/drawing/2014/main" id="{D8BCB405-E725-48C0-ABE2-CA7A9374E568}"/>
            </a:ext>
          </a:extLst>
        </xdr:cNvPr>
        <xdr:cNvCxnSpPr/>
      </xdr:nvCxnSpPr>
      <xdr:spPr>
        <a:xfrm>
          <a:off x="6227357" y="5203599"/>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234447</xdr:colOff>
      <xdr:row>24</xdr:row>
      <xdr:rowOff>98205</xdr:rowOff>
    </xdr:from>
    <xdr:to>
      <xdr:col>14</xdr:col>
      <xdr:colOff>58600</xdr:colOff>
      <xdr:row>24</xdr:row>
      <xdr:rowOff>98205</xdr:rowOff>
    </xdr:to>
    <xdr:cxnSp macro="">
      <xdr:nvCxnSpPr>
        <xdr:cNvPr id="90" name="Straight Connector 89">
          <a:extLst>
            <a:ext uri="{FF2B5EF4-FFF2-40B4-BE49-F238E27FC236}">
              <a16:creationId xmlns:a16="http://schemas.microsoft.com/office/drawing/2014/main" id="{D91F1BC8-35F8-4253-9039-B9218AEF6F40}"/>
            </a:ext>
          </a:extLst>
        </xdr:cNvPr>
        <xdr:cNvCxnSpPr/>
      </xdr:nvCxnSpPr>
      <xdr:spPr>
        <a:xfrm>
          <a:off x="6221590" y="5577348"/>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222541</xdr:colOff>
      <xdr:row>29</xdr:row>
      <xdr:rowOff>181549</xdr:rowOff>
    </xdr:from>
    <xdr:to>
      <xdr:col>14</xdr:col>
      <xdr:colOff>46694</xdr:colOff>
      <xdr:row>29</xdr:row>
      <xdr:rowOff>181549</xdr:rowOff>
    </xdr:to>
    <xdr:cxnSp macro="">
      <xdr:nvCxnSpPr>
        <xdr:cNvPr id="91" name="Straight Connector 90">
          <a:extLst>
            <a:ext uri="{FF2B5EF4-FFF2-40B4-BE49-F238E27FC236}">
              <a16:creationId xmlns:a16="http://schemas.microsoft.com/office/drawing/2014/main" id="{40D08561-CC29-4655-AA69-BA94165B88ED}"/>
            </a:ext>
          </a:extLst>
        </xdr:cNvPr>
        <xdr:cNvCxnSpPr/>
      </xdr:nvCxnSpPr>
      <xdr:spPr>
        <a:xfrm>
          <a:off x="6209684" y="656783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239700</xdr:colOff>
      <xdr:row>33</xdr:row>
      <xdr:rowOff>104158</xdr:rowOff>
    </xdr:from>
    <xdr:to>
      <xdr:col>14</xdr:col>
      <xdr:colOff>63853</xdr:colOff>
      <xdr:row>33</xdr:row>
      <xdr:rowOff>104158</xdr:rowOff>
    </xdr:to>
    <xdr:cxnSp macro="">
      <xdr:nvCxnSpPr>
        <xdr:cNvPr id="92" name="Straight Connector 91">
          <a:extLst>
            <a:ext uri="{FF2B5EF4-FFF2-40B4-BE49-F238E27FC236}">
              <a16:creationId xmlns:a16="http://schemas.microsoft.com/office/drawing/2014/main" id="{3CC3F52A-D00C-40C3-89A4-7E89891ADEBF}"/>
            </a:ext>
          </a:extLst>
        </xdr:cNvPr>
        <xdr:cNvCxnSpPr/>
      </xdr:nvCxnSpPr>
      <xdr:spPr>
        <a:xfrm>
          <a:off x="6226843" y="7225229"/>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233747</xdr:colOff>
      <xdr:row>32</xdr:row>
      <xdr:rowOff>68439</xdr:rowOff>
    </xdr:from>
    <xdr:to>
      <xdr:col>14</xdr:col>
      <xdr:colOff>57900</xdr:colOff>
      <xdr:row>32</xdr:row>
      <xdr:rowOff>68439</xdr:rowOff>
    </xdr:to>
    <xdr:cxnSp macro="">
      <xdr:nvCxnSpPr>
        <xdr:cNvPr id="93" name="Straight Connector 92">
          <a:extLst>
            <a:ext uri="{FF2B5EF4-FFF2-40B4-BE49-F238E27FC236}">
              <a16:creationId xmlns:a16="http://schemas.microsoft.com/office/drawing/2014/main" id="{FC97974D-3FC3-4DF5-98E6-EB642B808948}"/>
            </a:ext>
          </a:extLst>
        </xdr:cNvPr>
        <xdr:cNvCxnSpPr/>
      </xdr:nvCxnSpPr>
      <xdr:spPr>
        <a:xfrm>
          <a:off x="6220890" y="6999010"/>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239700</xdr:colOff>
      <xdr:row>28</xdr:row>
      <xdr:rowOff>98205</xdr:rowOff>
    </xdr:from>
    <xdr:to>
      <xdr:col>14</xdr:col>
      <xdr:colOff>63853</xdr:colOff>
      <xdr:row>28</xdr:row>
      <xdr:rowOff>98205</xdr:rowOff>
    </xdr:to>
    <xdr:cxnSp macro="">
      <xdr:nvCxnSpPr>
        <xdr:cNvPr id="94" name="Straight Connector 93">
          <a:extLst>
            <a:ext uri="{FF2B5EF4-FFF2-40B4-BE49-F238E27FC236}">
              <a16:creationId xmlns:a16="http://schemas.microsoft.com/office/drawing/2014/main" id="{440AA71C-04AB-4031-8679-7562B25CD0EC}"/>
            </a:ext>
          </a:extLst>
        </xdr:cNvPr>
        <xdr:cNvCxnSpPr/>
      </xdr:nvCxnSpPr>
      <xdr:spPr>
        <a:xfrm>
          <a:off x="6226843" y="6303062"/>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239700</xdr:colOff>
      <xdr:row>26</xdr:row>
      <xdr:rowOff>116065</xdr:rowOff>
    </xdr:from>
    <xdr:to>
      <xdr:col>14</xdr:col>
      <xdr:colOff>63853</xdr:colOff>
      <xdr:row>26</xdr:row>
      <xdr:rowOff>116065</xdr:rowOff>
    </xdr:to>
    <xdr:cxnSp macro="">
      <xdr:nvCxnSpPr>
        <xdr:cNvPr id="95" name="Straight Connector 94">
          <a:extLst>
            <a:ext uri="{FF2B5EF4-FFF2-40B4-BE49-F238E27FC236}">
              <a16:creationId xmlns:a16="http://schemas.microsoft.com/office/drawing/2014/main" id="{4434913C-CCF3-4949-A15B-88FC8FFC4773}"/>
            </a:ext>
          </a:extLst>
        </xdr:cNvPr>
        <xdr:cNvCxnSpPr/>
      </xdr:nvCxnSpPr>
      <xdr:spPr>
        <a:xfrm>
          <a:off x="6226843" y="595806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257735</xdr:colOff>
      <xdr:row>18</xdr:row>
      <xdr:rowOff>156882</xdr:rowOff>
    </xdr:from>
    <xdr:ext cx="256160" cy="264560"/>
    <xdr:sp macro="" textlink="">
      <xdr:nvSpPr>
        <xdr:cNvPr id="96" name="TextBox 95">
          <a:extLst>
            <a:ext uri="{FF2B5EF4-FFF2-40B4-BE49-F238E27FC236}">
              <a16:creationId xmlns:a16="http://schemas.microsoft.com/office/drawing/2014/main" id="{958EA9D0-01FC-43CD-A788-1965471DCBC4}"/>
            </a:ext>
          </a:extLst>
        </xdr:cNvPr>
        <xdr:cNvSpPr txBox="1"/>
      </xdr:nvSpPr>
      <xdr:spPr>
        <a:xfrm>
          <a:off x="6244878" y="4547453"/>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4</a:t>
          </a:r>
        </a:p>
      </xdr:txBody>
    </xdr:sp>
    <xdr:clientData/>
  </xdr:oneCellAnchor>
  <xdr:oneCellAnchor>
    <xdr:from>
      <xdr:col>6</xdr:col>
      <xdr:colOff>260112</xdr:colOff>
      <xdr:row>29</xdr:row>
      <xdr:rowOff>56032</xdr:rowOff>
    </xdr:from>
    <xdr:ext cx="256160" cy="264560"/>
    <xdr:sp macro="" textlink="">
      <xdr:nvSpPr>
        <xdr:cNvPr id="97" name="TextBox 96">
          <a:extLst>
            <a:ext uri="{FF2B5EF4-FFF2-40B4-BE49-F238E27FC236}">
              <a16:creationId xmlns:a16="http://schemas.microsoft.com/office/drawing/2014/main" id="{9E505E09-5AEA-40B5-A6CA-1E53248C0973}"/>
            </a:ext>
          </a:extLst>
        </xdr:cNvPr>
        <xdr:cNvSpPr txBox="1"/>
      </xdr:nvSpPr>
      <xdr:spPr>
        <a:xfrm>
          <a:off x="6247255" y="6442318"/>
          <a:ext cx="25616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100"/>
            <a:t>3</a:t>
          </a:r>
        </a:p>
      </xdr:txBody>
    </xdr:sp>
    <xdr:clientData/>
  </xdr:oneCellAnchor>
  <xdr:twoCellAnchor>
    <xdr:from>
      <xdr:col>6</xdr:col>
      <xdr:colOff>234462</xdr:colOff>
      <xdr:row>16</xdr:row>
      <xdr:rowOff>95250</xdr:rowOff>
    </xdr:from>
    <xdr:to>
      <xdr:col>7</xdr:col>
      <xdr:colOff>58615</xdr:colOff>
      <xdr:row>16</xdr:row>
      <xdr:rowOff>95250</xdr:rowOff>
    </xdr:to>
    <xdr:cxnSp macro="">
      <xdr:nvCxnSpPr>
        <xdr:cNvPr id="98" name="Straight Connector 97">
          <a:extLst>
            <a:ext uri="{FF2B5EF4-FFF2-40B4-BE49-F238E27FC236}">
              <a16:creationId xmlns:a16="http://schemas.microsoft.com/office/drawing/2014/main" id="{F11237EA-3F35-455E-9DBF-44D4046DC91B}"/>
            </a:ext>
          </a:extLst>
        </xdr:cNvPr>
        <xdr:cNvCxnSpPr/>
      </xdr:nvCxnSpPr>
      <xdr:spPr>
        <a:xfrm>
          <a:off x="6221605" y="4122964"/>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234783</xdr:colOff>
      <xdr:row>18</xdr:row>
      <xdr:rowOff>5660</xdr:rowOff>
    </xdr:from>
    <xdr:to>
      <xdr:col>7</xdr:col>
      <xdr:colOff>58936</xdr:colOff>
      <xdr:row>18</xdr:row>
      <xdr:rowOff>5660</xdr:rowOff>
    </xdr:to>
    <xdr:cxnSp macro="">
      <xdr:nvCxnSpPr>
        <xdr:cNvPr id="99" name="Straight Connector 98">
          <a:extLst>
            <a:ext uri="{FF2B5EF4-FFF2-40B4-BE49-F238E27FC236}">
              <a16:creationId xmlns:a16="http://schemas.microsoft.com/office/drawing/2014/main" id="{C83F1174-96F4-4014-8021-B3C094F72D04}"/>
            </a:ext>
          </a:extLst>
        </xdr:cNvPr>
        <xdr:cNvCxnSpPr/>
      </xdr:nvCxnSpPr>
      <xdr:spPr>
        <a:xfrm>
          <a:off x="6221926" y="4396231"/>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229016</xdr:colOff>
      <xdr:row>19</xdr:row>
      <xdr:rowOff>103635</xdr:rowOff>
    </xdr:from>
    <xdr:to>
      <xdr:col>7</xdr:col>
      <xdr:colOff>53169</xdr:colOff>
      <xdr:row>19</xdr:row>
      <xdr:rowOff>103635</xdr:rowOff>
    </xdr:to>
    <xdr:cxnSp macro="">
      <xdr:nvCxnSpPr>
        <xdr:cNvPr id="100" name="Straight Connector 99">
          <a:extLst>
            <a:ext uri="{FF2B5EF4-FFF2-40B4-BE49-F238E27FC236}">
              <a16:creationId xmlns:a16="http://schemas.microsoft.com/office/drawing/2014/main" id="{E38AD258-5CD9-47A3-87E2-26F84EFB206A}"/>
            </a:ext>
          </a:extLst>
        </xdr:cNvPr>
        <xdr:cNvCxnSpPr/>
      </xdr:nvCxnSpPr>
      <xdr:spPr>
        <a:xfrm>
          <a:off x="6216159" y="467563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240218</xdr:colOff>
      <xdr:row>21</xdr:row>
      <xdr:rowOff>76426</xdr:rowOff>
    </xdr:from>
    <xdr:to>
      <xdr:col>7</xdr:col>
      <xdr:colOff>64371</xdr:colOff>
      <xdr:row>21</xdr:row>
      <xdr:rowOff>76426</xdr:rowOff>
    </xdr:to>
    <xdr:cxnSp macro="">
      <xdr:nvCxnSpPr>
        <xdr:cNvPr id="101" name="Straight Connector 100">
          <a:extLst>
            <a:ext uri="{FF2B5EF4-FFF2-40B4-BE49-F238E27FC236}">
              <a16:creationId xmlns:a16="http://schemas.microsoft.com/office/drawing/2014/main" id="{25DA265F-D136-461E-9D64-9787821D5E22}"/>
            </a:ext>
          </a:extLst>
        </xdr:cNvPr>
        <xdr:cNvCxnSpPr/>
      </xdr:nvCxnSpPr>
      <xdr:spPr>
        <a:xfrm>
          <a:off x="6227361" y="5011283"/>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240214</xdr:colOff>
      <xdr:row>22</xdr:row>
      <xdr:rowOff>87313</xdr:rowOff>
    </xdr:from>
    <xdr:to>
      <xdr:col>7</xdr:col>
      <xdr:colOff>64367</xdr:colOff>
      <xdr:row>22</xdr:row>
      <xdr:rowOff>87313</xdr:rowOff>
    </xdr:to>
    <xdr:cxnSp macro="">
      <xdr:nvCxnSpPr>
        <xdr:cNvPr id="102" name="Straight Connector 101">
          <a:extLst>
            <a:ext uri="{FF2B5EF4-FFF2-40B4-BE49-F238E27FC236}">
              <a16:creationId xmlns:a16="http://schemas.microsoft.com/office/drawing/2014/main" id="{4F36BDE7-86E4-4767-931C-314CC7DDA518}"/>
            </a:ext>
          </a:extLst>
        </xdr:cNvPr>
        <xdr:cNvCxnSpPr/>
      </xdr:nvCxnSpPr>
      <xdr:spPr>
        <a:xfrm>
          <a:off x="6227357" y="5203599"/>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234447</xdr:colOff>
      <xdr:row>24</xdr:row>
      <xdr:rowOff>98205</xdr:rowOff>
    </xdr:from>
    <xdr:to>
      <xdr:col>7</xdr:col>
      <xdr:colOff>58600</xdr:colOff>
      <xdr:row>24</xdr:row>
      <xdr:rowOff>98205</xdr:rowOff>
    </xdr:to>
    <xdr:cxnSp macro="">
      <xdr:nvCxnSpPr>
        <xdr:cNvPr id="103" name="Straight Connector 102">
          <a:extLst>
            <a:ext uri="{FF2B5EF4-FFF2-40B4-BE49-F238E27FC236}">
              <a16:creationId xmlns:a16="http://schemas.microsoft.com/office/drawing/2014/main" id="{A34DED99-4459-49C7-911F-6876E72491F9}"/>
            </a:ext>
          </a:extLst>
        </xdr:cNvPr>
        <xdr:cNvCxnSpPr/>
      </xdr:nvCxnSpPr>
      <xdr:spPr>
        <a:xfrm>
          <a:off x="6221590" y="5577348"/>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222541</xdr:colOff>
      <xdr:row>29</xdr:row>
      <xdr:rowOff>181549</xdr:rowOff>
    </xdr:from>
    <xdr:to>
      <xdr:col>7</xdr:col>
      <xdr:colOff>46694</xdr:colOff>
      <xdr:row>29</xdr:row>
      <xdr:rowOff>181549</xdr:rowOff>
    </xdr:to>
    <xdr:cxnSp macro="">
      <xdr:nvCxnSpPr>
        <xdr:cNvPr id="104" name="Straight Connector 103">
          <a:extLst>
            <a:ext uri="{FF2B5EF4-FFF2-40B4-BE49-F238E27FC236}">
              <a16:creationId xmlns:a16="http://schemas.microsoft.com/office/drawing/2014/main" id="{961C58BB-DC35-4E91-B24E-BF529B029356}"/>
            </a:ext>
          </a:extLst>
        </xdr:cNvPr>
        <xdr:cNvCxnSpPr/>
      </xdr:nvCxnSpPr>
      <xdr:spPr>
        <a:xfrm>
          <a:off x="6209684" y="656783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239700</xdr:colOff>
      <xdr:row>33</xdr:row>
      <xdr:rowOff>104158</xdr:rowOff>
    </xdr:from>
    <xdr:to>
      <xdr:col>7</xdr:col>
      <xdr:colOff>63853</xdr:colOff>
      <xdr:row>33</xdr:row>
      <xdr:rowOff>104158</xdr:rowOff>
    </xdr:to>
    <xdr:cxnSp macro="">
      <xdr:nvCxnSpPr>
        <xdr:cNvPr id="105" name="Straight Connector 104">
          <a:extLst>
            <a:ext uri="{FF2B5EF4-FFF2-40B4-BE49-F238E27FC236}">
              <a16:creationId xmlns:a16="http://schemas.microsoft.com/office/drawing/2014/main" id="{0DC6E14D-427D-4C55-8FD6-B14D37ABF11A}"/>
            </a:ext>
          </a:extLst>
        </xdr:cNvPr>
        <xdr:cNvCxnSpPr/>
      </xdr:nvCxnSpPr>
      <xdr:spPr>
        <a:xfrm>
          <a:off x="6226843" y="7225229"/>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233747</xdr:colOff>
      <xdr:row>32</xdr:row>
      <xdr:rowOff>68439</xdr:rowOff>
    </xdr:from>
    <xdr:to>
      <xdr:col>7</xdr:col>
      <xdr:colOff>57900</xdr:colOff>
      <xdr:row>32</xdr:row>
      <xdr:rowOff>68439</xdr:rowOff>
    </xdr:to>
    <xdr:cxnSp macro="">
      <xdr:nvCxnSpPr>
        <xdr:cNvPr id="106" name="Straight Connector 105">
          <a:extLst>
            <a:ext uri="{FF2B5EF4-FFF2-40B4-BE49-F238E27FC236}">
              <a16:creationId xmlns:a16="http://schemas.microsoft.com/office/drawing/2014/main" id="{DB5632B3-23CE-45D4-8888-55B2B6E295AD}"/>
            </a:ext>
          </a:extLst>
        </xdr:cNvPr>
        <xdr:cNvCxnSpPr/>
      </xdr:nvCxnSpPr>
      <xdr:spPr>
        <a:xfrm>
          <a:off x="6220890" y="6999010"/>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239700</xdr:colOff>
      <xdr:row>28</xdr:row>
      <xdr:rowOff>98205</xdr:rowOff>
    </xdr:from>
    <xdr:to>
      <xdr:col>7</xdr:col>
      <xdr:colOff>63853</xdr:colOff>
      <xdr:row>28</xdr:row>
      <xdr:rowOff>98205</xdr:rowOff>
    </xdr:to>
    <xdr:cxnSp macro="">
      <xdr:nvCxnSpPr>
        <xdr:cNvPr id="107" name="Straight Connector 106">
          <a:extLst>
            <a:ext uri="{FF2B5EF4-FFF2-40B4-BE49-F238E27FC236}">
              <a16:creationId xmlns:a16="http://schemas.microsoft.com/office/drawing/2014/main" id="{F4AC7829-192C-4F25-8D7C-3DF96100CC4B}"/>
            </a:ext>
          </a:extLst>
        </xdr:cNvPr>
        <xdr:cNvCxnSpPr/>
      </xdr:nvCxnSpPr>
      <xdr:spPr>
        <a:xfrm>
          <a:off x="6226843" y="6303062"/>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239700</xdr:colOff>
      <xdr:row>26</xdr:row>
      <xdr:rowOff>116065</xdr:rowOff>
    </xdr:from>
    <xdr:to>
      <xdr:col>7</xdr:col>
      <xdr:colOff>63853</xdr:colOff>
      <xdr:row>26</xdr:row>
      <xdr:rowOff>116065</xdr:rowOff>
    </xdr:to>
    <xdr:cxnSp macro="">
      <xdr:nvCxnSpPr>
        <xdr:cNvPr id="108" name="Straight Connector 107">
          <a:extLst>
            <a:ext uri="{FF2B5EF4-FFF2-40B4-BE49-F238E27FC236}">
              <a16:creationId xmlns:a16="http://schemas.microsoft.com/office/drawing/2014/main" id="{BBC6A003-BBA0-45C3-9C80-955A6BDD8071}"/>
            </a:ext>
          </a:extLst>
        </xdr:cNvPr>
        <xdr:cNvCxnSpPr/>
      </xdr:nvCxnSpPr>
      <xdr:spPr>
        <a:xfrm>
          <a:off x="6226843" y="5958065"/>
          <a:ext cx="12351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Bowo/1.%20Data%20Utama/1.%20Data%20Bowo%20-%20Placement/Revisi%20Psikogram%20&amp;%20Database%20Acces/DISC/INPUT%20DISC%20(new%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row r="2">
          <cell r="J2">
            <v>1</v>
          </cell>
        </row>
        <row r="3">
          <cell r="D3">
            <v>1</v>
          </cell>
          <cell r="I3">
            <v>1</v>
          </cell>
        </row>
        <row r="5">
          <cell r="C5">
            <v>1</v>
          </cell>
        </row>
        <row r="7">
          <cell r="D7">
            <v>1</v>
          </cell>
          <cell r="I7">
            <v>1</v>
          </cell>
        </row>
        <row r="8">
          <cell r="Q8" t="str">
            <v>Vebby Arga P.</v>
          </cell>
        </row>
        <row r="9">
          <cell r="C9">
            <v>1</v>
          </cell>
          <cell r="J9">
            <v>1</v>
          </cell>
          <cell r="Q9">
            <v>42662</v>
          </cell>
        </row>
        <row r="10">
          <cell r="Q10" t="str">
            <v>Laki-laki</v>
          </cell>
        </row>
        <row r="13">
          <cell r="C13">
            <v>1</v>
          </cell>
        </row>
        <row r="14">
          <cell r="D14">
            <v>1</v>
          </cell>
          <cell r="I14">
            <v>1</v>
          </cell>
        </row>
        <row r="15">
          <cell r="J15">
            <v>1</v>
          </cell>
        </row>
        <row r="18">
          <cell r="D18">
            <v>1</v>
          </cell>
        </row>
        <row r="19">
          <cell r="I19">
            <v>1</v>
          </cell>
        </row>
        <row r="20">
          <cell r="C20">
            <v>1</v>
          </cell>
          <cell r="J20">
            <v>1</v>
          </cell>
        </row>
        <row r="22">
          <cell r="C22">
            <v>1</v>
          </cell>
          <cell r="I22">
            <v>1</v>
          </cell>
        </row>
        <row r="23">
          <cell r="J23">
            <v>1</v>
          </cell>
        </row>
        <row r="24">
          <cell r="D24">
            <v>1</v>
          </cell>
        </row>
        <row r="27">
          <cell r="C27">
            <v>1</v>
          </cell>
          <cell r="J27">
            <v>1</v>
          </cell>
        </row>
        <row r="28">
          <cell r="I28">
            <v>1</v>
          </cell>
        </row>
        <row r="29">
          <cell r="D29">
            <v>1</v>
          </cell>
        </row>
        <row r="32">
          <cell r="D32">
            <v>1</v>
          </cell>
          <cell r="J32">
            <v>1</v>
          </cell>
        </row>
        <row r="33">
          <cell r="I33">
            <v>1</v>
          </cell>
        </row>
        <row r="34">
          <cell r="C34">
            <v>1</v>
          </cell>
        </row>
        <row r="37">
          <cell r="D37">
            <v>1</v>
          </cell>
        </row>
        <row r="38">
          <cell r="C38">
            <v>1</v>
          </cell>
          <cell r="I38">
            <v>1</v>
          </cell>
        </row>
        <row r="40">
          <cell r="J40">
            <v>1</v>
          </cell>
        </row>
        <row r="42">
          <cell r="I42">
            <v>1</v>
          </cell>
        </row>
        <row r="43">
          <cell r="D43">
            <v>1</v>
          </cell>
        </row>
        <row r="44">
          <cell r="C44">
            <v>1</v>
          </cell>
          <cell r="J44">
            <v>1</v>
          </cell>
        </row>
        <row r="48">
          <cell r="C48">
            <v>1</v>
          </cell>
          <cell r="J48">
            <v>1</v>
          </cell>
        </row>
        <row r="49">
          <cell r="D49">
            <v>1</v>
          </cell>
        </row>
        <row r="50">
          <cell r="I50">
            <v>1</v>
          </cell>
        </row>
        <row r="52">
          <cell r="D52">
            <v>1</v>
          </cell>
          <cell r="I52">
            <v>1</v>
          </cell>
        </row>
        <row r="54">
          <cell r="C54">
            <v>1</v>
          </cell>
          <cell r="J54">
            <v>1</v>
          </cell>
        </row>
        <row r="57">
          <cell r="D57">
            <v>1</v>
          </cell>
        </row>
        <row r="58">
          <cell r="C58">
            <v>1</v>
          </cell>
          <cell r="I58">
            <v>1</v>
          </cell>
        </row>
        <row r="59">
          <cell r="J59">
            <v>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6"/>
  <sheetViews>
    <sheetView zoomScale="80" zoomScaleNormal="80" workbookViewId="0">
      <selection activeCell="N29" sqref="N29"/>
    </sheetView>
  </sheetViews>
  <sheetFormatPr defaultRowHeight="14.5" x14ac:dyDescent="0.35"/>
  <cols>
    <col min="1" max="1" width="5" style="17" bestFit="1" customWidth="1"/>
    <col min="2" max="4" width="9.1796875" style="17"/>
    <col min="5" max="5" width="9.1796875" style="17" customWidth="1"/>
    <col min="6" max="6" width="3" style="17" customWidth="1"/>
    <col min="7" max="7" width="5" style="17" bestFit="1" customWidth="1"/>
    <col min="8" max="9" width="9.1796875" style="17"/>
    <col min="10" max="10" width="10" style="17" customWidth="1"/>
    <col min="11" max="11" width="9.81640625" style="17" customWidth="1"/>
    <col min="21" max="21" width="8.453125" bestFit="1" customWidth="1"/>
  </cols>
  <sheetData>
    <row r="1" spans="1:21" ht="18.5" x14ac:dyDescent="0.45">
      <c r="A1" s="1" t="s">
        <v>0</v>
      </c>
      <c r="B1" s="1" t="s">
        <v>1</v>
      </c>
      <c r="C1" s="76"/>
      <c r="D1" s="77"/>
      <c r="E1" s="1" t="s">
        <v>2</v>
      </c>
      <c r="F1" s="2"/>
      <c r="G1" s="1" t="s">
        <v>0</v>
      </c>
      <c r="H1" s="1" t="s">
        <v>1</v>
      </c>
      <c r="I1" s="76"/>
      <c r="J1" s="77"/>
      <c r="K1" s="1" t="s">
        <v>2</v>
      </c>
      <c r="N1" s="3"/>
      <c r="O1" s="4" t="s">
        <v>3</v>
      </c>
      <c r="P1" s="4" t="s">
        <v>4</v>
      </c>
      <c r="Q1" s="4" t="s">
        <v>5</v>
      </c>
      <c r="R1" s="4" t="s">
        <v>6</v>
      </c>
      <c r="S1" s="4" t="s">
        <v>7</v>
      </c>
      <c r="T1" s="4" t="s">
        <v>8</v>
      </c>
    </row>
    <row r="2" spans="1:21" x14ac:dyDescent="0.35">
      <c r="A2" s="78">
        <v>1</v>
      </c>
      <c r="B2" s="5" t="s">
        <v>6</v>
      </c>
      <c r="C2" s="66"/>
      <c r="D2" s="66"/>
      <c r="E2" s="5" t="s">
        <v>7</v>
      </c>
      <c r="F2" s="6"/>
      <c r="G2" s="78">
        <v>13</v>
      </c>
      <c r="H2" s="7" t="s">
        <v>7</v>
      </c>
      <c r="I2" s="68"/>
      <c r="J2" s="68"/>
      <c r="K2" s="8" t="s">
        <v>6</v>
      </c>
      <c r="N2" s="9" t="s">
        <v>1</v>
      </c>
      <c r="O2" s="8">
        <f>+C3+C10+C15+C19+C28+C35+C40+C57+I57+I54+I47+I42+I40+I33+I28+I22+I19+I15+I3</f>
        <v>0</v>
      </c>
      <c r="P2" s="8">
        <f>+C4+C7+C14+C23+C30+C37+C43+C49+C53+I5+I8+I13+I24+I29+I39+I44+I49+I53</f>
        <v>0</v>
      </c>
      <c r="Q2" s="8">
        <f>+C5+C8+C17+C20+C22+C29+C33+C42+C50+C52+I4+I9+I14+I17+I23+I27+I35+I37+I43+I45+I48</f>
        <v>0</v>
      </c>
      <c r="R2" s="8">
        <f>+C2+C9+C13+C32+C45+C48+C58+C55+I60+I55+I38+I32+I20+I12</f>
        <v>0</v>
      </c>
      <c r="S2" s="8">
        <f>+C12+C18+C24+C25+C27+C34+C38+C39+C44+C47+C54+C59+C60+I2+I7+I10+I18+I25+I30+I34+I50+I52+I58+I59</f>
        <v>0</v>
      </c>
      <c r="T2" s="8">
        <f>SUM(O2:S2)</f>
        <v>0</v>
      </c>
    </row>
    <row r="3" spans="1:21" x14ac:dyDescent="0.35">
      <c r="A3" s="79"/>
      <c r="B3" s="5" t="s">
        <v>3</v>
      </c>
      <c r="C3" s="66"/>
      <c r="D3" s="66"/>
      <c r="E3" s="5" t="s">
        <v>3</v>
      </c>
      <c r="F3" s="10"/>
      <c r="G3" s="79"/>
      <c r="H3" s="7" t="s">
        <v>3</v>
      </c>
      <c r="I3" s="68"/>
      <c r="J3" s="68"/>
      <c r="K3" s="8" t="s">
        <v>3</v>
      </c>
      <c r="N3" s="9" t="s">
        <v>2</v>
      </c>
      <c r="O3" s="8">
        <f>+D3+D10+D15+D19+D25+D28+D35+D44+D47+D54+D57+J57+J47+J40+J33+J28+J22+J19+J15+J7+J3</f>
        <v>0</v>
      </c>
      <c r="P3" s="8">
        <f>+D4+D7+D14+D18+D23+D34+D37+D43+D49+D53+D59+J58+J53+J49+J44+J39+J34+J29+J18+J13</f>
        <v>0</v>
      </c>
      <c r="Q3" s="8">
        <f>+D5+D8+D12+D20+D29+D33+D39+D42+D50+D52+D60+J4+J9+J17+J27+J35+J37+J43+J48+J52+J59</f>
        <v>0</v>
      </c>
      <c r="R3" s="8">
        <f>+D9+D24+D27+D32+D38+D45+D55+D58+J30+J25+J20+J12+J10+J2</f>
        <v>0</v>
      </c>
      <c r="S3" s="8">
        <f>+D2+D13+D17+D22+D30+D40+D48+J60+J55+J54+J50+J45+J42+J38+J32+J24+J23+J14+J8+J5</f>
        <v>0</v>
      </c>
      <c r="T3" s="8">
        <f>SUM(O3:S3)</f>
        <v>0</v>
      </c>
    </row>
    <row r="4" spans="1:21" x14ac:dyDescent="0.35">
      <c r="A4" s="79"/>
      <c r="B4" s="5" t="s">
        <v>4</v>
      </c>
      <c r="C4" s="66"/>
      <c r="D4" s="66"/>
      <c r="E4" s="5" t="s">
        <v>4</v>
      </c>
      <c r="F4" s="10"/>
      <c r="G4" s="79"/>
      <c r="H4" s="7" t="s">
        <v>5</v>
      </c>
      <c r="I4" s="68"/>
      <c r="J4" s="68"/>
      <c r="K4" s="8" t="s">
        <v>5</v>
      </c>
      <c r="N4" s="9" t="s">
        <v>9</v>
      </c>
      <c r="O4" s="8">
        <f>O2-O3</f>
        <v>0</v>
      </c>
      <c r="P4" s="8">
        <f t="shared" ref="P4:R4" si="0">P2-P3</f>
        <v>0</v>
      </c>
      <c r="Q4" s="8">
        <f t="shared" si="0"/>
        <v>0</v>
      </c>
      <c r="R4" s="8">
        <f t="shared" si="0"/>
        <v>0</v>
      </c>
      <c r="S4" s="8">
        <f>S2+S3</f>
        <v>0</v>
      </c>
      <c r="T4" s="8">
        <f>SUM(O4:S4)</f>
        <v>0</v>
      </c>
    </row>
    <row r="5" spans="1:21" x14ac:dyDescent="0.35">
      <c r="A5" s="80"/>
      <c r="B5" s="5" t="s">
        <v>5</v>
      </c>
      <c r="C5" s="66"/>
      <c r="D5" s="66"/>
      <c r="E5" s="5" t="s">
        <v>5</v>
      </c>
      <c r="F5" s="11"/>
      <c r="G5" s="80"/>
      <c r="H5" s="7" t="s">
        <v>4</v>
      </c>
      <c r="I5" s="68"/>
      <c r="J5" s="68"/>
      <c r="K5" s="8" t="s">
        <v>7</v>
      </c>
    </row>
    <row r="6" spans="1:21" ht="8.25" customHeight="1" x14ac:dyDescent="0.35">
      <c r="A6" s="12"/>
      <c r="B6" s="13"/>
      <c r="C6" s="67"/>
      <c r="D6" s="67"/>
      <c r="E6" s="13"/>
      <c r="F6" s="12"/>
      <c r="G6" s="12"/>
      <c r="H6" s="14"/>
      <c r="I6" s="69"/>
      <c r="J6" s="69"/>
      <c r="K6" s="14"/>
    </row>
    <row r="7" spans="1:21" x14ac:dyDescent="0.35">
      <c r="A7" s="78">
        <v>2</v>
      </c>
      <c r="B7" s="5" t="s">
        <v>4</v>
      </c>
      <c r="C7" s="66"/>
      <c r="D7" s="66"/>
      <c r="E7" s="5" t="s">
        <v>4</v>
      </c>
      <c r="F7" s="6"/>
      <c r="G7" s="78">
        <v>14</v>
      </c>
      <c r="H7" s="7" t="s">
        <v>7</v>
      </c>
      <c r="I7" s="68"/>
      <c r="J7" s="68"/>
      <c r="K7" s="8" t="s">
        <v>3</v>
      </c>
    </row>
    <row r="8" spans="1:21" x14ac:dyDescent="0.35">
      <c r="A8" s="79"/>
      <c r="B8" s="5" t="s">
        <v>5</v>
      </c>
      <c r="C8" s="66"/>
      <c r="D8" s="66"/>
      <c r="E8" s="5" t="s">
        <v>5</v>
      </c>
      <c r="F8" s="10"/>
      <c r="G8" s="79"/>
      <c r="H8" s="7" t="s">
        <v>4</v>
      </c>
      <c r="I8" s="68"/>
      <c r="J8" s="68"/>
      <c r="K8" s="8" t="s">
        <v>7</v>
      </c>
      <c r="N8" s="81" t="s">
        <v>10</v>
      </c>
      <c r="O8" s="82"/>
      <c r="P8" s="15" t="s">
        <v>11</v>
      </c>
      <c r="Q8" s="83"/>
      <c r="R8" s="84"/>
      <c r="S8" s="85"/>
    </row>
    <row r="9" spans="1:21" x14ac:dyDescent="0.35">
      <c r="A9" s="79"/>
      <c r="B9" s="5" t="s">
        <v>6</v>
      </c>
      <c r="C9" s="66"/>
      <c r="D9" s="66"/>
      <c r="E9" s="5" t="s">
        <v>6</v>
      </c>
      <c r="F9" s="10"/>
      <c r="G9" s="79"/>
      <c r="H9" s="7" t="s">
        <v>5</v>
      </c>
      <c r="I9" s="68"/>
      <c r="J9" s="68"/>
      <c r="K9" s="8" t="s">
        <v>5</v>
      </c>
      <c r="N9" s="81" t="s">
        <v>12</v>
      </c>
      <c r="O9" s="82"/>
      <c r="P9" s="15" t="s">
        <v>11</v>
      </c>
      <c r="Q9" s="86"/>
      <c r="R9" s="87"/>
      <c r="S9" s="88"/>
      <c r="U9" s="16"/>
    </row>
    <row r="10" spans="1:21" x14ac:dyDescent="0.35">
      <c r="A10" s="80"/>
      <c r="B10" s="5" t="s">
        <v>3</v>
      </c>
      <c r="C10" s="66"/>
      <c r="D10" s="66"/>
      <c r="E10" s="5" t="s">
        <v>3</v>
      </c>
      <c r="F10" s="11"/>
      <c r="G10" s="80"/>
      <c r="H10" s="7" t="s">
        <v>7</v>
      </c>
      <c r="I10" s="68"/>
      <c r="J10" s="68"/>
      <c r="K10" s="8" t="s">
        <v>6</v>
      </c>
      <c r="N10" s="81" t="s">
        <v>13</v>
      </c>
      <c r="O10" s="82"/>
      <c r="P10" s="15" t="s">
        <v>11</v>
      </c>
      <c r="Q10" s="83"/>
      <c r="R10" s="84"/>
      <c r="S10" s="85"/>
    </row>
    <row r="11" spans="1:21" ht="8.25" customHeight="1" x14ac:dyDescent="0.35">
      <c r="A11" s="12"/>
      <c r="B11" s="13"/>
      <c r="C11" s="67"/>
      <c r="D11" s="67"/>
      <c r="E11" s="13"/>
      <c r="F11" s="12"/>
      <c r="G11" s="12"/>
      <c r="H11" s="14"/>
      <c r="I11" s="69"/>
      <c r="J11" s="69"/>
      <c r="K11" s="14"/>
    </row>
    <row r="12" spans="1:21" x14ac:dyDescent="0.35">
      <c r="A12" s="78">
        <v>3</v>
      </c>
      <c r="B12" s="5" t="s">
        <v>7</v>
      </c>
      <c r="C12" s="66"/>
      <c r="D12" s="66"/>
      <c r="E12" s="5" t="s">
        <v>5</v>
      </c>
      <c r="F12" s="6"/>
      <c r="G12" s="78">
        <v>15</v>
      </c>
      <c r="H12" s="7" t="s">
        <v>6</v>
      </c>
      <c r="I12" s="68"/>
      <c r="J12" s="68"/>
      <c r="K12" s="8" t="s">
        <v>6</v>
      </c>
    </row>
    <row r="13" spans="1:21" x14ac:dyDescent="0.35">
      <c r="A13" s="79"/>
      <c r="B13" s="5" t="s">
        <v>6</v>
      </c>
      <c r="C13" s="66"/>
      <c r="D13" s="66"/>
      <c r="E13" s="5" t="s">
        <v>7</v>
      </c>
      <c r="F13" s="10"/>
      <c r="G13" s="79"/>
      <c r="H13" s="7" t="s">
        <v>4</v>
      </c>
      <c r="I13" s="68"/>
      <c r="J13" s="68"/>
      <c r="K13" s="8" t="s">
        <v>4</v>
      </c>
    </row>
    <row r="14" spans="1:21" x14ac:dyDescent="0.35">
      <c r="A14" s="79"/>
      <c r="B14" s="5" t="s">
        <v>4</v>
      </c>
      <c r="C14" s="66"/>
      <c r="D14" s="66"/>
      <c r="E14" s="5" t="s">
        <v>4</v>
      </c>
      <c r="F14" s="10"/>
      <c r="G14" s="79"/>
      <c r="H14" s="7" t="s">
        <v>5</v>
      </c>
      <c r="I14" s="68"/>
      <c r="J14" s="68"/>
      <c r="K14" s="8" t="s">
        <v>7</v>
      </c>
    </row>
    <row r="15" spans="1:21" x14ac:dyDescent="0.35">
      <c r="A15" s="80"/>
      <c r="B15" s="5" t="s">
        <v>3</v>
      </c>
      <c r="C15" s="66"/>
      <c r="D15" s="66"/>
      <c r="E15" s="5" t="s">
        <v>3</v>
      </c>
      <c r="F15" s="11"/>
      <c r="G15" s="80"/>
      <c r="H15" s="7" t="s">
        <v>3</v>
      </c>
      <c r="I15" s="68"/>
      <c r="J15" s="68"/>
      <c r="K15" s="8" t="s">
        <v>3</v>
      </c>
      <c r="L15" s="17"/>
    </row>
    <row r="16" spans="1:21" ht="8.25" customHeight="1" x14ac:dyDescent="0.35">
      <c r="A16" s="12"/>
      <c r="B16" s="13"/>
      <c r="C16" s="67"/>
      <c r="D16" s="67"/>
      <c r="E16" s="13"/>
      <c r="F16" s="12"/>
      <c r="G16" s="12"/>
      <c r="H16" s="14"/>
      <c r="I16" s="69"/>
      <c r="J16" s="69"/>
      <c r="K16" s="14"/>
      <c r="L16" s="17"/>
    </row>
    <row r="17" spans="1:11" x14ac:dyDescent="0.35">
      <c r="A17" s="78">
        <v>4</v>
      </c>
      <c r="B17" s="5" t="s">
        <v>5</v>
      </c>
      <c r="C17" s="66"/>
      <c r="D17" s="66"/>
      <c r="E17" s="5" t="s">
        <v>7</v>
      </c>
      <c r="F17" s="6"/>
      <c r="G17" s="78">
        <v>16</v>
      </c>
      <c r="H17" s="7" t="s">
        <v>5</v>
      </c>
      <c r="I17" s="68"/>
      <c r="J17" s="68"/>
      <c r="K17" s="8" t="s">
        <v>5</v>
      </c>
    </row>
    <row r="18" spans="1:11" x14ac:dyDescent="0.35">
      <c r="A18" s="79"/>
      <c r="B18" s="5" t="s">
        <v>7</v>
      </c>
      <c r="C18" s="66"/>
      <c r="D18" s="66"/>
      <c r="E18" s="5" t="s">
        <v>4</v>
      </c>
      <c r="F18" s="10"/>
      <c r="G18" s="79"/>
      <c r="H18" s="7" t="s">
        <v>7</v>
      </c>
      <c r="I18" s="68"/>
      <c r="J18" s="68"/>
      <c r="K18" s="8" t="s">
        <v>4</v>
      </c>
    </row>
    <row r="19" spans="1:11" x14ac:dyDescent="0.35">
      <c r="A19" s="79"/>
      <c r="B19" s="5" t="s">
        <v>3</v>
      </c>
      <c r="C19" s="66"/>
      <c r="D19" s="66"/>
      <c r="E19" s="5" t="s">
        <v>3</v>
      </c>
      <c r="F19" s="10"/>
      <c r="G19" s="79"/>
      <c r="H19" s="7" t="s">
        <v>3</v>
      </c>
      <c r="I19" s="68"/>
      <c r="J19" s="68"/>
      <c r="K19" s="8" t="s">
        <v>3</v>
      </c>
    </row>
    <row r="20" spans="1:11" x14ac:dyDescent="0.35">
      <c r="A20" s="80"/>
      <c r="B20" s="5" t="s">
        <v>5</v>
      </c>
      <c r="C20" s="66"/>
      <c r="D20" s="66"/>
      <c r="E20" s="5" t="s">
        <v>5</v>
      </c>
      <c r="F20" s="11"/>
      <c r="G20" s="80"/>
      <c r="H20" s="7" t="s">
        <v>6</v>
      </c>
      <c r="I20" s="68"/>
      <c r="J20" s="68"/>
      <c r="K20" s="8" t="s">
        <v>6</v>
      </c>
    </row>
    <row r="21" spans="1:11" ht="8.25" customHeight="1" x14ac:dyDescent="0.35">
      <c r="A21" s="12"/>
      <c r="B21" s="13"/>
      <c r="C21" s="67"/>
      <c r="D21" s="67"/>
      <c r="E21" s="13"/>
      <c r="F21" s="12"/>
      <c r="G21" s="12"/>
      <c r="H21" s="14"/>
      <c r="I21" s="69"/>
      <c r="J21" s="69"/>
      <c r="K21" s="14"/>
    </row>
    <row r="22" spans="1:11" x14ac:dyDescent="0.35">
      <c r="A22" s="78">
        <v>5</v>
      </c>
      <c r="B22" s="5" t="s">
        <v>5</v>
      </c>
      <c r="C22" s="66"/>
      <c r="D22" s="66"/>
      <c r="E22" s="5" t="s">
        <v>7</v>
      </c>
      <c r="F22" s="6"/>
      <c r="G22" s="78">
        <v>17</v>
      </c>
      <c r="H22" s="7" t="s">
        <v>3</v>
      </c>
      <c r="I22" s="68"/>
      <c r="J22" s="68"/>
      <c r="K22" s="8" t="s">
        <v>3</v>
      </c>
    </row>
    <row r="23" spans="1:11" x14ac:dyDescent="0.35">
      <c r="A23" s="79"/>
      <c r="B23" s="5" t="s">
        <v>4</v>
      </c>
      <c r="C23" s="66"/>
      <c r="D23" s="66"/>
      <c r="E23" s="5" t="s">
        <v>4</v>
      </c>
      <c r="F23" s="10"/>
      <c r="G23" s="79"/>
      <c r="H23" s="7" t="s">
        <v>5</v>
      </c>
      <c r="I23" s="68"/>
      <c r="J23" s="68"/>
      <c r="K23" s="8" t="s">
        <v>7</v>
      </c>
    </row>
    <row r="24" spans="1:11" x14ac:dyDescent="0.35">
      <c r="A24" s="79"/>
      <c r="B24" s="5" t="s">
        <v>7</v>
      </c>
      <c r="C24" s="66"/>
      <c r="D24" s="66"/>
      <c r="E24" s="5" t="s">
        <v>6</v>
      </c>
      <c r="F24" s="10"/>
      <c r="G24" s="79"/>
      <c r="H24" s="7" t="s">
        <v>4</v>
      </c>
      <c r="I24" s="68"/>
      <c r="J24" s="68"/>
      <c r="K24" s="8" t="s">
        <v>7</v>
      </c>
    </row>
    <row r="25" spans="1:11" x14ac:dyDescent="0.35">
      <c r="A25" s="80"/>
      <c r="B25" s="5" t="s">
        <v>7</v>
      </c>
      <c r="C25" s="66"/>
      <c r="D25" s="66"/>
      <c r="E25" s="5" t="s">
        <v>3</v>
      </c>
      <c r="F25" s="11"/>
      <c r="G25" s="80"/>
      <c r="H25" s="7" t="s">
        <v>7</v>
      </c>
      <c r="I25" s="68"/>
      <c r="J25" s="68"/>
      <c r="K25" s="8" t="s">
        <v>6</v>
      </c>
    </row>
    <row r="26" spans="1:11" ht="8.25" customHeight="1" x14ac:dyDescent="0.35">
      <c r="A26" s="12"/>
      <c r="B26" s="13"/>
      <c r="C26" s="67"/>
      <c r="D26" s="67"/>
      <c r="E26" s="13"/>
      <c r="F26" s="12"/>
      <c r="G26" s="12"/>
      <c r="H26" s="14"/>
      <c r="I26" s="69"/>
      <c r="J26" s="69"/>
      <c r="K26" s="14"/>
    </row>
    <row r="27" spans="1:11" x14ac:dyDescent="0.35">
      <c r="A27" s="78">
        <v>6</v>
      </c>
      <c r="B27" s="5" t="s">
        <v>7</v>
      </c>
      <c r="C27" s="66"/>
      <c r="D27" s="66"/>
      <c r="E27" s="5" t="s">
        <v>6</v>
      </c>
      <c r="F27" s="6"/>
      <c r="G27" s="78">
        <v>18</v>
      </c>
      <c r="H27" s="7" t="s">
        <v>5</v>
      </c>
      <c r="I27" s="68"/>
      <c r="J27" s="68"/>
      <c r="K27" s="8" t="s">
        <v>5</v>
      </c>
    </row>
    <row r="28" spans="1:11" x14ac:dyDescent="0.35">
      <c r="A28" s="79"/>
      <c r="B28" s="5" t="s">
        <v>3</v>
      </c>
      <c r="C28" s="66"/>
      <c r="D28" s="66"/>
      <c r="E28" s="5" t="s">
        <v>3</v>
      </c>
      <c r="F28" s="10"/>
      <c r="G28" s="79"/>
      <c r="H28" s="7" t="s">
        <v>3</v>
      </c>
      <c r="I28" s="68"/>
      <c r="J28" s="68"/>
      <c r="K28" s="8" t="s">
        <v>3</v>
      </c>
    </row>
    <row r="29" spans="1:11" x14ac:dyDescent="0.35">
      <c r="A29" s="79"/>
      <c r="B29" s="5" t="s">
        <v>5</v>
      </c>
      <c r="C29" s="66"/>
      <c r="D29" s="66"/>
      <c r="E29" s="5" t="s">
        <v>5</v>
      </c>
      <c r="F29" s="10"/>
      <c r="G29" s="79"/>
      <c r="H29" s="7" t="s">
        <v>4</v>
      </c>
      <c r="I29" s="68"/>
      <c r="J29" s="68"/>
      <c r="K29" s="8" t="s">
        <v>4</v>
      </c>
    </row>
    <row r="30" spans="1:11" x14ac:dyDescent="0.35">
      <c r="A30" s="80"/>
      <c r="B30" s="5" t="s">
        <v>4</v>
      </c>
      <c r="C30" s="66"/>
      <c r="D30" s="66"/>
      <c r="E30" s="5" t="s">
        <v>7</v>
      </c>
      <c r="F30" s="11"/>
      <c r="G30" s="80"/>
      <c r="H30" s="7" t="s">
        <v>7</v>
      </c>
      <c r="I30" s="68"/>
      <c r="J30" s="68"/>
      <c r="K30" s="8" t="s">
        <v>6</v>
      </c>
    </row>
    <row r="31" spans="1:11" ht="8.25" customHeight="1" x14ac:dyDescent="0.35">
      <c r="A31" s="12"/>
      <c r="B31" s="13"/>
      <c r="C31" s="67"/>
      <c r="D31" s="67"/>
      <c r="E31" s="13"/>
      <c r="F31" s="12"/>
      <c r="G31" s="12"/>
      <c r="H31" s="14"/>
      <c r="I31" s="69"/>
      <c r="J31" s="69"/>
      <c r="K31" s="14"/>
    </row>
    <row r="32" spans="1:11" x14ac:dyDescent="0.35">
      <c r="A32" s="78">
        <v>7</v>
      </c>
      <c r="B32" s="5" t="s">
        <v>6</v>
      </c>
      <c r="C32" s="66"/>
      <c r="D32" s="66"/>
      <c r="E32" s="5" t="s">
        <v>6</v>
      </c>
      <c r="F32" s="6"/>
      <c r="G32" s="78">
        <v>19</v>
      </c>
      <c r="H32" s="7" t="s">
        <v>6</v>
      </c>
      <c r="I32" s="68"/>
      <c r="J32" s="68"/>
      <c r="K32" s="8" t="s">
        <v>7</v>
      </c>
    </row>
    <row r="33" spans="1:11" x14ac:dyDescent="0.35">
      <c r="A33" s="79"/>
      <c r="B33" s="5" t="s">
        <v>5</v>
      </c>
      <c r="C33" s="66"/>
      <c r="D33" s="66"/>
      <c r="E33" s="5" t="s">
        <v>5</v>
      </c>
      <c r="F33" s="10"/>
      <c r="G33" s="79"/>
      <c r="H33" s="7" t="s">
        <v>3</v>
      </c>
      <c r="I33" s="68"/>
      <c r="J33" s="68"/>
      <c r="K33" s="8" t="s">
        <v>3</v>
      </c>
    </row>
    <row r="34" spans="1:11" x14ac:dyDescent="0.35">
      <c r="A34" s="79"/>
      <c r="B34" s="5" t="s">
        <v>7</v>
      </c>
      <c r="C34" s="66"/>
      <c r="D34" s="66"/>
      <c r="E34" s="5" t="s">
        <v>4</v>
      </c>
      <c r="F34" s="10"/>
      <c r="G34" s="79"/>
      <c r="H34" s="7" t="s">
        <v>7</v>
      </c>
      <c r="I34" s="68"/>
      <c r="J34" s="68"/>
      <c r="K34" s="8" t="s">
        <v>4</v>
      </c>
    </row>
    <row r="35" spans="1:11" x14ac:dyDescent="0.35">
      <c r="A35" s="80"/>
      <c r="B35" s="5" t="s">
        <v>3</v>
      </c>
      <c r="C35" s="66"/>
      <c r="D35" s="66"/>
      <c r="E35" s="5" t="s">
        <v>3</v>
      </c>
      <c r="F35" s="11"/>
      <c r="G35" s="80"/>
      <c r="H35" s="7" t="s">
        <v>5</v>
      </c>
      <c r="I35" s="68"/>
      <c r="J35" s="68"/>
      <c r="K35" s="8" t="s">
        <v>5</v>
      </c>
    </row>
    <row r="36" spans="1:11" ht="8.25" customHeight="1" x14ac:dyDescent="0.35">
      <c r="A36" s="12"/>
      <c r="B36" s="13"/>
      <c r="C36" s="67"/>
      <c r="D36" s="67"/>
      <c r="E36" s="13"/>
      <c r="F36" s="12"/>
      <c r="G36" s="12"/>
      <c r="H36" s="14"/>
      <c r="I36" s="69"/>
      <c r="J36" s="69"/>
      <c r="K36" s="14"/>
    </row>
    <row r="37" spans="1:11" x14ac:dyDescent="0.35">
      <c r="A37" s="78">
        <v>8</v>
      </c>
      <c r="B37" s="5" t="s">
        <v>4</v>
      </c>
      <c r="C37" s="66"/>
      <c r="D37" s="66"/>
      <c r="E37" s="5" t="s">
        <v>4</v>
      </c>
      <c r="F37" s="6"/>
      <c r="G37" s="78">
        <v>20</v>
      </c>
      <c r="H37" s="7" t="s">
        <v>5</v>
      </c>
      <c r="I37" s="68"/>
      <c r="J37" s="68"/>
      <c r="K37" s="8" t="s">
        <v>5</v>
      </c>
    </row>
    <row r="38" spans="1:11" x14ac:dyDescent="0.35">
      <c r="A38" s="79"/>
      <c r="B38" s="5" t="s">
        <v>7</v>
      </c>
      <c r="C38" s="66"/>
      <c r="D38" s="66"/>
      <c r="E38" s="5" t="s">
        <v>6</v>
      </c>
      <c r="F38" s="10"/>
      <c r="G38" s="79"/>
      <c r="H38" s="7" t="s">
        <v>6</v>
      </c>
      <c r="I38" s="68"/>
      <c r="J38" s="68"/>
      <c r="K38" s="8" t="s">
        <v>7</v>
      </c>
    </row>
    <row r="39" spans="1:11" x14ac:dyDescent="0.35">
      <c r="A39" s="79"/>
      <c r="B39" s="5" t="s">
        <v>7</v>
      </c>
      <c r="C39" s="66"/>
      <c r="D39" s="66"/>
      <c r="E39" s="5" t="s">
        <v>5</v>
      </c>
      <c r="F39" s="10"/>
      <c r="G39" s="79"/>
      <c r="H39" s="7" t="s">
        <v>4</v>
      </c>
      <c r="I39" s="68"/>
      <c r="J39" s="68"/>
      <c r="K39" s="8" t="s">
        <v>4</v>
      </c>
    </row>
    <row r="40" spans="1:11" x14ac:dyDescent="0.35">
      <c r="A40" s="80"/>
      <c r="B40" s="5" t="s">
        <v>3</v>
      </c>
      <c r="C40" s="66"/>
      <c r="D40" s="66"/>
      <c r="E40" s="5" t="s">
        <v>7</v>
      </c>
      <c r="F40" s="11"/>
      <c r="G40" s="80"/>
      <c r="H40" s="7" t="s">
        <v>3</v>
      </c>
      <c r="I40" s="68"/>
      <c r="J40" s="68"/>
      <c r="K40" s="8" t="s">
        <v>3</v>
      </c>
    </row>
    <row r="41" spans="1:11" ht="8.25" customHeight="1" x14ac:dyDescent="0.35">
      <c r="A41" s="12"/>
      <c r="B41" s="13"/>
      <c r="C41" s="67"/>
      <c r="D41" s="67"/>
      <c r="E41" s="13"/>
      <c r="F41" s="12"/>
      <c r="G41" s="12"/>
      <c r="H41" s="14"/>
      <c r="I41" s="69"/>
      <c r="J41" s="69"/>
      <c r="K41" s="14"/>
    </row>
    <row r="42" spans="1:11" x14ac:dyDescent="0.35">
      <c r="A42" s="78">
        <v>9</v>
      </c>
      <c r="B42" s="5" t="s">
        <v>5</v>
      </c>
      <c r="C42" s="66"/>
      <c r="D42" s="66"/>
      <c r="E42" s="5" t="s">
        <v>5</v>
      </c>
      <c r="F42" s="6"/>
      <c r="G42" s="78">
        <v>21</v>
      </c>
      <c r="H42" s="7" t="s">
        <v>3</v>
      </c>
      <c r="I42" s="68"/>
      <c r="J42" s="68"/>
      <c r="K42" s="8" t="s">
        <v>7</v>
      </c>
    </row>
    <row r="43" spans="1:11" x14ac:dyDescent="0.35">
      <c r="A43" s="79"/>
      <c r="B43" s="5" t="s">
        <v>4</v>
      </c>
      <c r="C43" s="66"/>
      <c r="D43" s="66"/>
      <c r="E43" s="5" t="s">
        <v>4</v>
      </c>
      <c r="F43" s="10"/>
      <c r="G43" s="79"/>
      <c r="H43" s="7" t="s">
        <v>5</v>
      </c>
      <c r="I43" s="68"/>
      <c r="J43" s="68"/>
      <c r="K43" s="8" t="s">
        <v>5</v>
      </c>
    </row>
    <row r="44" spans="1:11" x14ac:dyDescent="0.35">
      <c r="A44" s="79"/>
      <c r="B44" s="5" t="s">
        <v>7</v>
      </c>
      <c r="C44" s="66"/>
      <c r="D44" s="66"/>
      <c r="E44" s="5" t="s">
        <v>3</v>
      </c>
      <c r="F44" s="10"/>
      <c r="G44" s="79"/>
      <c r="H44" s="7" t="s">
        <v>4</v>
      </c>
      <c r="I44" s="68"/>
      <c r="J44" s="68"/>
      <c r="K44" s="8" t="s">
        <v>4</v>
      </c>
    </row>
    <row r="45" spans="1:11" x14ac:dyDescent="0.35">
      <c r="A45" s="80"/>
      <c r="B45" s="5" t="s">
        <v>6</v>
      </c>
      <c r="C45" s="66"/>
      <c r="D45" s="66"/>
      <c r="E45" s="5" t="s">
        <v>6</v>
      </c>
      <c r="F45" s="11"/>
      <c r="G45" s="80"/>
      <c r="H45" s="7" t="s">
        <v>5</v>
      </c>
      <c r="I45" s="68"/>
      <c r="J45" s="68"/>
      <c r="K45" s="8" t="s">
        <v>7</v>
      </c>
    </row>
    <row r="46" spans="1:11" ht="8.25" customHeight="1" x14ac:dyDescent="0.35">
      <c r="A46" s="12"/>
      <c r="B46" s="13"/>
      <c r="C46" s="67"/>
      <c r="D46" s="67"/>
      <c r="E46" s="13"/>
      <c r="F46" s="12"/>
      <c r="G46" s="12"/>
      <c r="H46" s="14"/>
      <c r="I46" s="69"/>
      <c r="J46" s="69"/>
      <c r="K46" s="14"/>
    </row>
    <row r="47" spans="1:11" x14ac:dyDescent="0.35">
      <c r="A47" s="78">
        <v>10</v>
      </c>
      <c r="B47" s="5" t="s">
        <v>7</v>
      </c>
      <c r="C47" s="66"/>
      <c r="D47" s="66"/>
      <c r="E47" s="5" t="s">
        <v>3</v>
      </c>
      <c r="F47" s="6"/>
      <c r="G47" s="78">
        <v>22</v>
      </c>
      <c r="H47" s="7" t="s">
        <v>3</v>
      </c>
      <c r="I47" s="68"/>
      <c r="J47" s="68"/>
      <c r="K47" s="8" t="s">
        <v>3</v>
      </c>
    </row>
    <row r="48" spans="1:11" x14ac:dyDescent="0.35">
      <c r="A48" s="79"/>
      <c r="B48" s="5" t="s">
        <v>6</v>
      </c>
      <c r="C48" s="66"/>
      <c r="D48" s="66"/>
      <c r="E48" s="5" t="s">
        <v>7</v>
      </c>
      <c r="F48" s="10"/>
      <c r="G48" s="79"/>
      <c r="H48" s="7" t="s">
        <v>5</v>
      </c>
      <c r="I48" s="68"/>
      <c r="J48" s="68"/>
      <c r="K48" s="8" t="s">
        <v>5</v>
      </c>
    </row>
    <row r="49" spans="1:11" x14ac:dyDescent="0.35">
      <c r="A49" s="79"/>
      <c r="B49" s="5" t="s">
        <v>4</v>
      </c>
      <c r="C49" s="66"/>
      <c r="D49" s="66"/>
      <c r="E49" s="5" t="s">
        <v>4</v>
      </c>
      <c r="F49" s="10"/>
      <c r="G49" s="79"/>
      <c r="H49" s="7" t="s">
        <v>4</v>
      </c>
      <c r="I49" s="68"/>
      <c r="J49" s="68"/>
      <c r="K49" s="8" t="s">
        <v>4</v>
      </c>
    </row>
    <row r="50" spans="1:11" x14ac:dyDescent="0.35">
      <c r="A50" s="80"/>
      <c r="B50" s="5" t="s">
        <v>5</v>
      </c>
      <c r="C50" s="66"/>
      <c r="D50" s="66"/>
      <c r="E50" s="5" t="s">
        <v>5</v>
      </c>
      <c r="F50" s="11"/>
      <c r="G50" s="80"/>
      <c r="H50" s="7" t="s">
        <v>7</v>
      </c>
      <c r="I50" s="68"/>
      <c r="J50" s="68"/>
      <c r="K50" s="8" t="s">
        <v>7</v>
      </c>
    </row>
    <row r="51" spans="1:11" ht="8.25" customHeight="1" x14ac:dyDescent="0.35">
      <c r="A51" s="12"/>
      <c r="B51" s="13"/>
      <c r="C51" s="67"/>
      <c r="D51" s="67"/>
      <c r="E51" s="13"/>
      <c r="F51" s="12"/>
      <c r="G51" s="12"/>
      <c r="H51" s="14"/>
      <c r="I51" s="69"/>
      <c r="J51" s="69"/>
      <c r="K51" s="14"/>
    </row>
    <row r="52" spans="1:11" x14ac:dyDescent="0.35">
      <c r="A52" s="78">
        <v>11</v>
      </c>
      <c r="B52" s="5" t="s">
        <v>5</v>
      </c>
      <c r="C52" s="66"/>
      <c r="D52" s="66"/>
      <c r="E52" s="5" t="s">
        <v>5</v>
      </c>
      <c r="F52" s="6"/>
      <c r="G52" s="78">
        <v>23</v>
      </c>
      <c r="H52" s="7" t="s">
        <v>7</v>
      </c>
      <c r="I52" s="68"/>
      <c r="J52" s="68"/>
      <c r="K52" s="8" t="s">
        <v>5</v>
      </c>
    </row>
    <row r="53" spans="1:11" x14ac:dyDescent="0.35">
      <c r="A53" s="79"/>
      <c r="B53" s="5" t="s">
        <v>4</v>
      </c>
      <c r="C53" s="66"/>
      <c r="D53" s="66"/>
      <c r="E53" s="5" t="s">
        <v>4</v>
      </c>
      <c r="F53" s="10"/>
      <c r="G53" s="79"/>
      <c r="H53" s="7" t="s">
        <v>4</v>
      </c>
      <c r="I53" s="68"/>
      <c r="J53" s="68"/>
      <c r="K53" s="8" t="s">
        <v>4</v>
      </c>
    </row>
    <row r="54" spans="1:11" x14ac:dyDescent="0.35">
      <c r="A54" s="79"/>
      <c r="B54" s="5" t="s">
        <v>7</v>
      </c>
      <c r="C54" s="66"/>
      <c r="D54" s="66"/>
      <c r="E54" s="5" t="s">
        <v>3</v>
      </c>
      <c r="F54" s="10"/>
      <c r="G54" s="79"/>
      <c r="H54" s="7" t="s">
        <v>3</v>
      </c>
      <c r="I54" s="68"/>
      <c r="J54" s="68"/>
      <c r="K54" s="8" t="s">
        <v>7</v>
      </c>
    </row>
    <row r="55" spans="1:11" x14ac:dyDescent="0.35">
      <c r="A55" s="80"/>
      <c r="B55" s="5" t="s">
        <v>6</v>
      </c>
      <c r="C55" s="66"/>
      <c r="D55" s="66"/>
      <c r="E55" s="5" t="s">
        <v>6</v>
      </c>
      <c r="F55" s="11"/>
      <c r="G55" s="80"/>
      <c r="H55" s="7" t="s">
        <v>6</v>
      </c>
      <c r="I55" s="68"/>
      <c r="J55" s="68"/>
      <c r="K55" s="8" t="s">
        <v>7</v>
      </c>
    </row>
    <row r="56" spans="1:11" ht="8.25" customHeight="1" x14ac:dyDescent="0.35">
      <c r="A56" s="12"/>
      <c r="B56" s="13"/>
      <c r="C56" s="67"/>
      <c r="D56" s="67"/>
      <c r="E56" s="13"/>
      <c r="F56" s="12"/>
      <c r="G56" s="12"/>
      <c r="H56" s="14"/>
      <c r="I56" s="69"/>
      <c r="J56" s="69"/>
      <c r="K56" s="14"/>
    </row>
    <row r="57" spans="1:11" x14ac:dyDescent="0.35">
      <c r="A57" s="78">
        <v>12</v>
      </c>
      <c r="B57" s="5" t="s">
        <v>3</v>
      </c>
      <c r="C57" s="66"/>
      <c r="D57" s="66"/>
      <c r="E57" s="5" t="s">
        <v>3</v>
      </c>
      <c r="F57" s="6"/>
      <c r="G57" s="78">
        <v>24</v>
      </c>
      <c r="H57" s="7" t="s">
        <v>3</v>
      </c>
      <c r="I57" s="68"/>
      <c r="J57" s="68"/>
      <c r="K57" s="8" t="s">
        <v>3</v>
      </c>
    </row>
    <row r="58" spans="1:11" x14ac:dyDescent="0.35">
      <c r="A58" s="79"/>
      <c r="B58" s="5" t="s">
        <v>6</v>
      </c>
      <c r="C58" s="66"/>
      <c r="D58" s="66"/>
      <c r="E58" s="5" t="s">
        <v>6</v>
      </c>
      <c r="F58" s="10"/>
      <c r="G58" s="79"/>
      <c r="H58" s="7" t="s">
        <v>7</v>
      </c>
      <c r="I58" s="68"/>
      <c r="J58" s="68"/>
      <c r="K58" s="8" t="s">
        <v>4</v>
      </c>
    </row>
    <row r="59" spans="1:11" x14ac:dyDescent="0.35">
      <c r="A59" s="79"/>
      <c r="B59" s="5" t="s">
        <v>7</v>
      </c>
      <c r="C59" s="66"/>
      <c r="D59" s="66"/>
      <c r="E59" s="5" t="s">
        <v>4</v>
      </c>
      <c r="F59" s="10"/>
      <c r="G59" s="79"/>
      <c r="H59" s="7" t="s">
        <v>7</v>
      </c>
      <c r="I59" s="68"/>
      <c r="J59" s="68"/>
      <c r="K59" s="8" t="s">
        <v>5</v>
      </c>
    </row>
    <row r="60" spans="1:11" x14ac:dyDescent="0.35">
      <c r="A60" s="80"/>
      <c r="B60" s="5" t="s">
        <v>7</v>
      </c>
      <c r="C60" s="66"/>
      <c r="D60" s="66"/>
      <c r="E60" s="5" t="s">
        <v>5</v>
      </c>
      <c r="F60" s="11"/>
      <c r="G60" s="80"/>
      <c r="H60" s="7" t="s">
        <v>6</v>
      </c>
      <c r="I60" s="68"/>
      <c r="J60" s="68"/>
      <c r="K60" s="8" t="s">
        <v>7</v>
      </c>
    </row>
    <row r="66" spans="9:11" x14ac:dyDescent="0.35">
      <c r="I66" s="46"/>
      <c r="J66" s="46"/>
      <c r="K66" s="47"/>
    </row>
    <row r="67" spans="9:11" x14ac:dyDescent="0.35">
      <c r="I67" s="48"/>
      <c r="J67" s="48"/>
      <c r="K67" s="49"/>
    </row>
    <row r="68" spans="9:11" x14ac:dyDescent="0.35">
      <c r="I68" s="48"/>
      <c r="J68" s="48"/>
      <c r="K68" s="49"/>
    </row>
    <row r="69" spans="9:11" x14ac:dyDescent="0.35">
      <c r="I69" s="48"/>
      <c r="J69" s="48"/>
      <c r="K69" s="49"/>
    </row>
    <row r="70" spans="9:11" x14ac:dyDescent="0.35">
      <c r="I70" s="48"/>
      <c r="J70" s="50"/>
      <c r="K70" s="51"/>
    </row>
    <row r="71" spans="9:11" x14ac:dyDescent="0.35">
      <c r="I71" s="48"/>
      <c r="J71" s="50"/>
      <c r="K71" s="51"/>
    </row>
    <row r="72" spans="9:11" x14ac:dyDescent="0.35">
      <c r="I72" s="48"/>
      <c r="J72" s="50"/>
      <c r="K72" s="52"/>
    </row>
    <row r="73" spans="9:11" x14ac:dyDescent="0.35">
      <c r="I73" s="48"/>
      <c r="J73" s="50"/>
      <c r="K73" s="53"/>
    </row>
    <row r="74" spans="9:11" x14ac:dyDescent="0.35">
      <c r="I74" s="48"/>
      <c r="J74" s="48"/>
      <c r="K74" s="54"/>
    </row>
    <row r="75" spans="9:11" x14ac:dyDescent="0.35">
      <c r="I75" s="55"/>
      <c r="J75" s="56"/>
      <c r="K75" s="57"/>
    </row>
    <row r="76" spans="9:11" x14ac:dyDescent="0.35">
      <c r="I76" s="48"/>
      <c r="J76" s="50"/>
      <c r="K76" s="57"/>
    </row>
    <row r="77" spans="9:11" x14ac:dyDescent="0.35">
      <c r="I77" s="48"/>
      <c r="J77" s="48"/>
      <c r="K77" s="57"/>
    </row>
    <row r="78" spans="9:11" x14ac:dyDescent="0.35">
      <c r="I78" s="48"/>
      <c r="J78" s="48"/>
      <c r="K78" s="57"/>
    </row>
    <row r="79" spans="9:11" x14ac:dyDescent="0.35">
      <c r="I79" s="48"/>
      <c r="J79" s="48"/>
      <c r="K79" s="57"/>
    </row>
    <row r="80" spans="9:11" x14ac:dyDescent="0.35">
      <c r="I80" s="48"/>
      <c r="J80" s="48"/>
      <c r="K80" s="57"/>
    </row>
    <row r="81" spans="9:11" x14ac:dyDescent="0.35">
      <c r="I81" s="48"/>
      <c r="J81" s="48"/>
      <c r="K81" s="57"/>
    </row>
    <row r="82" spans="9:11" x14ac:dyDescent="0.35">
      <c r="I82" s="48"/>
      <c r="J82" s="48"/>
      <c r="K82" s="54"/>
    </row>
    <row r="83" spans="9:11" x14ac:dyDescent="0.35">
      <c r="I83" s="48"/>
      <c r="J83" s="48"/>
      <c r="K83" s="52"/>
    </row>
    <row r="84" spans="9:11" x14ac:dyDescent="0.35">
      <c r="I84" s="48"/>
      <c r="J84" s="48"/>
      <c r="K84" s="58"/>
    </row>
    <row r="85" spans="9:11" x14ac:dyDescent="0.35">
      <c r="I85" s="39"/>
      <c r="J85" s="39"/>
      <c r="K85" s="39"/>
    </row>
    <row r="86" spans="9:11" x14ac:dyDescent="0.35">
      <c r="I86" s="39"/>
      <c r="J86" s="39"/>
      <c r="K86" s="39"/>
    </row>
  </sheetData>
  <mergeCells count="32">
    <mergeCell ref="C1:D1"/>
    <mergeCell ref="A2:A5"/>
    <mergeCell ref="G2:G5"/>
    <mergeCell ref="A7:A10"/>
    <mergeCell ref="G7:G10"/>
    <mergeCell ref="N8:O8"/>
    <mergeCell ref="Q8:S8"/>
    <mergeCell ref="N9:O9"/>
    <mergeCell ref="Q9:S9"/>
    <mergeCell ref="N10:O10"/>
    <mergeCell ref="Q10:S10"/>
    <mergeCell ref="G12:G15"/>
    <mergeCell ref="A17:A20"/>
    <mergeCell ref="G17:G20"/>
    <mergeCell ref="A22:A25"/>
    <mergeCell ref="G22:G25"/>
    <mergeCell ref="I1:J1"/>
    <mergeCell ref="A57:A60"/>
    <mergeCell ref="G57:G60"/>
    <mergeCell ref="A42:A45"/>
    <mergeCell ref="G42:G45"/>
    <mergeCell ref="A47:A50"/>
    <mergeCell ref="G47:G50"/>
    <mergeCell ref="A52:A55"/>
    <mergeCell ref="G52:G55"/>
    <mergeCell ref="A27:A30"/>
    <mergeCell ref="G27:G30"/>
    <mergeCell ref="A32:A35"/>
    <mergeCell ref="G32:G35"/>
    <mergeCell ref="A37:A40"/>
    <mergeCell ref="G37:G40"/>
    <mergeCell ref="A12:A15"/>
  </mergeCells>
  <pageMargins left="0.7" right="0.7" top="0.41" bottom="0.27" header="0.3" footer="0.17"/>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63"/>
  <sheetViews>
    <sheetView tabSelected="1" topLeftCell="A16" zoomScale="70" zoomScaleNormal="70" workbookViewId="0">
      <selection activeCell="AE38" sqref="AE38"/>
    </sheetView>
  </sheetViews>
  <sheetFormatPr defaultRowHeight="14.5" x14ac:dyDescent="0.35"/>
  <cols>
    <col min="1" max="6" width="4.26953125" customWidth="1"/>
    <col min="7" max="7" width="4.26953125" style="17" customWidth="1"/>
    <col min="8" max="21" width="4.26953125" customWidth="1"/>
    <col min="22" max="22" width="6.26953125" customWidth="1"/>
    <col min="23" max="23" width="3.26953125" customWidth="1"/>
    <col min="25" max="25" width="8.1796875" customWidth="1"/>
    <col min="26" max="26" width="7.90625" customWidth="1"/>
    <col min="27" max="27" width="6.7265625" customWidth="1"/>
    <col min="28" max="28" width="5.54296875" customWidth="1"/>
  </cols>
  <sheetData>
    <row r="1" spans="1:27" ht="21.75" customHeight="1" x14ac:dyDescent="0.35">
      <c r="A1" s="101" t="s">
        <v>10</v>
      </c>
      <c r="B1" s="101"/>
      <c r="C1" s="18" t="s">
        <v>11</v>
      </c>
      <c r="D1" s="102">
        <f>INPUT!Q8</f>
        <v>0</v>
      </c>
      <c r="E1" s="102"/>
      <c r="F1" s="102"/>
      <c r="G1" s="102"/>
      <c r="H1" s="102"/>
      <c r="I1" s="102"/>
      <c r="K1" s="19"/>
      <c r="L1" s="20"/>
      <c r="M1" s="19"/>
      <c r="N1" s="19"/>
      <c r="O1" s="19"/>
      <c r="P1" s="19"/>
      <c r="Q1" s="20"/>
      <c r="R1" s="19"/>
      <c r="S1" s="19"/>
    </row>
    <row r="2" spans="1:27" ht="21.75" customHeight="1" x14ac:dyDescent="0.35">
      <c r="A2" s="101" t="s">
        <v>12</v>
      </c>
      <c r="B2" s="101"/>
      <c r="C2" s="18" t="s">
        <v>11</v>
      </c>
      <c r="D2" s="103">
        <f>INPUT!Q9</f>
        <v>0</v>
      </c>
      <c r="E2" s="103"/>
      <c r="F2" s="103"/>
      <c r="G2" s="103"/>
      <c r="H2" s="103"/>
      <c r="I2" s="103"/>
      <c r="K2" s="19"/>
      <c r="L2" s="20"/>
      <c r="M2" s="19"/>
      <c r="N2" s="19"/>
      <c r="O2" s="19"/>
      <c r="P2" s="19"/>
      <c r="Q2" s="20"/>
      <c r="R2" s="19"/>
      <c r="S2" s="19"/>
    </row>
    <row r="3" spans="1:27" ht="21.75" customHeight="1" x14ac:dyDescent="0.35">
      <c r="A3" s="101" t="s">
        <v>13</v>
      </c>
      <c r="B3" s="101"/>
      <c r="C3" s="18" t="s">
        <v>11</v>
      </c>
      <c r="D3" s="104">
        <f>INPUT!Q10</f>
        <v>0</v>
      </c>
      <c r="E3" s="104"/>
      <c r="F3" s="104"/>
      <c r="G3" s="104"/>
      <c r="H3" s="104"/>
      <c r="I3" s="104"/>
      <c r="K3" s="19"/>
      <c r="L3" s="20"/>
      <c r="M3" s="19"/>
      <c r="N3" s="19"/>
      <c r="O3" s="19"/>
      <c r="P3" s="19"/>
      <c r="Q3" s="20"/>
      <c r="R3" s="19"/>
      <c r="S3" s="19"/>
    </row>
    <row r="4" spans="1:27" x14ac:dyDescent="0.35">
      <c r="K4" s="19"/>
      <c r="L4" s="19"/>
      <c r="M4" s="19"/>
      <c r="N4" s="19"/>
      <c r="O4" s="19"/>
      <c r="P4" s="19"/>
      <c r="Q4" s="20"/>
      <c r="R4" s="19"/>
      <c r="S4" s="19"/>
    </row>
    <row r="5" spans="1:27" ht="31.5" customHeight="1" x14ac:dyDescent="0.35">
      <c r="S5" s="100" t="s">
        <v>14</v>
      </c>
      <c r="T5" s="100"/>
      <c r="U5" s="100"/>
    </row>
    <row r="6" spans="1:27" ht="25.5" customHeight="1" x14ac:dyDescent="0.5">
      <c r="E6" s="95" t="s">
        <v>1</v>
      </c>
      <c r="F6" s="96"/>
      <c r="G6" s="97"/>
      <c r="H6" s="98">
        <f>INPUT!O2</f>
        <v>0</v>
      </c>
      <c r="I6" s="99"/>
      <c r="J6" s="98">
        <f>INPUT!P2</f>
        <v>0</v>
      </c>
      <c r="K6" s="99"/>
      <c r="L6" s="98">
        <f>INPUT!Q2</f>
        <v>0</v>
      </c>
      <c r="M6" s="99"/>
      <c r="N6" s="98">
        <f>INPUT!R2</f>
        <v>0</v>
      </c>
      <c r="O6" s="99"/>
      <c r="P6" s="98">
        <f>INPUT!S2</f>
        <v>0</v>
      </c>
      <c r="Q6" s="99"/>
      <c r="S6" s="94">
        <f>SUM(H6:Q6)</f>
        <v>0</v>
      </c>
      <c r="T6" s="94"/>
      <c r="U6" s="94"/>
    </row>
    <row r="7" spans="1:27" ht="15" customHeight="1" x14ac:dyDescent="0.5">
      <c r="E7" s="21"/>
      <c r="G7"/>
      <c r="K7" s="17"/>
      <c r="S7" s="22"/>
    </row>
    <row r="8" spans="1:27" ht="25.5" customHeight="1" x14ac:dyDescent="0.5">
      <c r="E8" s="95" t="s">
        <v>2</v>
      </c>
      <c r="F8" s="96"/>
      <c r="G8" s="97"/>
      <c r="H8" s="98">
        <f>INPUT!O3</f>
        <v>0</v>
      </c>
      <c r="I8" s="99"/>
      <c r="J8" s="98">
        <f>INPUT!P3</f>
        <v>0</v>
      </c>
      <c r="K8" s="99"/>
      <c r="L8" s="98">
        <f>INPUT!Q3</f>
        <v>0</v>
      </c>
      <c r="M8" s="99"/>
      <c r="N8" s="98">
        <f>INPUT!R3</f>
        <v>0</v>
      </c>
      <c r="O8" s="99"/>
      <c r="P8" s="98">
        <f>INPUT!S3</f>
        <v>0</v>
      </c>
      <c r="Q8" s="99"/>
      <c r="S8" s="94">
        <f>SUM(H8:Q8)</f>
        <v>0</v>
      </c>
      <c r="T8" s="94"/>
      <c r="U8" s="94"/>
      <c r="Y8" s="39"/>
      <c r="Z8" s="39"/>
      <c r="AA8" s="39"/>
    </row>
    <row r="9" spans="1:27" ht="15" customHeight="1" x14ac:dyDescent="0.35">
      <c r="E9" s="21"/>
      <c r="G9"/>
      <c r="K9" s="17"/>
      <c r="Y9" s="19"/>
      <c r="Z9" s="19"/>
      <c r="AA9" s="65"/>
    </row>
    <row r="10" spans="1:27" ht="25.5" customHeight="1" x14ac:dyDescent="0.35">
      <c r="E10" s="95" t="s">
        <v>9</v>
      </c>
      <c r="F10" s="96"/>
      <c r="G10" s="97"/>
      <c r="H10" s="98"/>
      <c r="I10" s="99"/>
      <c r="J10" s="98"/>
      <c r="K10" s="99"/>
      <c r="L10" s="98"/>
      <c r="M10" s="99"/>
      <c r="N10" s="98"/>
      <c r="O10" s="99"/>
      <c r="P10" s="98"/>
      <c r="Q10" s="99"/>
    </row>
    <row r="11" spans="1:27" ht="27" customHeight="1" x14ac:dyDescent="0.35"/>
    <row r="12" spans="1:27" x14ac:dyDescent="0.35">
      <c r="B12" s="93" t="s">
        <v>15</v>
      </c>
      <c r="C12" s="93"/>
      <c r="D12" s="93"/>
      <c r="E12" s="93"/>
      <c r="F12" s="93"/>
      <c r="G12" s="93"/>
      <c r="H12" s="93"/>
      <c r="I12" s="93" t="s">
        <v>16</v>
      </c>
      <c r="J12" s="93"/>
      <c r="K12" s="93"/>
      <c r="L12" s="93"/>
      <c r="M12" s="93"/>
      <c r="N12" s="93"/>
      <c r="O12" s="93"/>
      <c r="P12" s="93" t="s">
        <v>17</v>
      </c>
      <c r="Q12" s="93"/>
      <c r="R12" s="93"/>
      <c r="S12" s="93"/>
      <c r="T12" s="93"/>
      <c r="U12" s="93"/>
      <c r="V12" s="93"/>
    </row>
    <row r="14" spans="1:27" x14ac:dyDescent="0.35">
      <c r="C14" s="92" t="s">
        <v>18</v>
      </c>
      <c r="D14" s="92"/>
      <c r="E14" s="92"/>
      <c r="F14" s="92"/>
      <c r="G14" s="92"/>
      <c r="H14" s="23"/>
      <c r="J14" s="92" t="s">
        <v>19</v>
      </c>
      <c r="K14" s="92"/>
      <c r="L14" s="92"/>
      <c r="M14" s="92"/>
      <c r="N14" s="92"/>
      <c r="Q14" s="92" t="s">
        <v>20</v>
      </c>
      <c r="R14" s="92"/>
      <c r="S14" s="92"/>
      <c r="T14" s="92"/>
      <c r="U14" s="92"/>
    </row>
    <row r="15" spans="1:27" ht="15" thickBot="1" x14ac:dyDescent="0.4">
      <c r="C15" s="92" t="s">
        <v>21</v>
      </c>
      <c r="D15" s="92"/>
      <c r="E15" s="92"/>
      <c r="F15" s="92"/>
      <c r="G15" s="92"/>
      <c r="H15" s="23"/>
      <c r="J15" s="92" t="s">
        <v>22</v>
      </c>
      <c r="K15" s="92"/>
      <c r="L15" s="92"/>
      <c r="M15" s="92"/>
      <c r="N15" s="92"/>
      <c r="Q15" s="92" t="s">
        <v>23</v>
      </c>
      <c r="R15" s="92"/>
      <c r="S15" s="92"/>
      <c r="T15" s="92"/>
      <c r="U15" s="92"/>
    </row>
    <row r="16" spans="1:27" ht="15" thickBot="1" x14ac:dyDescent="0.4">
      <c r="D16" s="24" t="s">
        <v>3</v>
      </c>
      <c r="E16" s="24" t="s">
        <v>4</v>
      </c>
      <c r="F16" s="24" t="s">
        <v>5</v>
      </c>
      <c r="G16" s="24" t="s">
        <v>6</v>
      </c>
      <c r="H16" s="72" t="s">
        <v>108</v>
      </c>
      <c r="J16" s="24"/>
      <c r="K16" s="24" t="s">
        <v>3</v>
      </c>
      <c r="L16" s="24" t="s">
        <v>4</v>
      </c>
      <c r="M16" s="24" t="s">
        <v>5</v>
      </c>
      <c r="N16" s="24" t="s">
        <v>6</v>
      </c>
      <c r="O16" s="72" t="s">
        <v>108</v>
      </c>
      <c r="Q16" s="24"/>
      <c r="R16" s="24" t="s">
        <v>3</v>
      </c>
      <c r="S16" s="24" t="s">
        <v>4</v>
      </c>
      <c r="T16" s="24" t="s">
        <v>5</v>
      </c>
      <c r="U16" s="24" t="s">
        <v>6</v>
      </c>
      <c r="V16" s="72" t="s">
        <v>108</v>
      </c>
    </row>
    <row r="17" spans="3:27" x14ac:dyDescent="0.35">
      <c r="C17" s="25"/>
      <c r="D17" s="26">
        <v>20</v>
      </c>
      <c r="E17" s="26">
        <v>17</v>
      </c>
      <c r="F17" s="26">
        <v>19</v>
      </c>
      <c r="G17" s="27">
        <v>14</v>
      </c>
      <c r="H17" s="73">
        <v>1</v>
      </c>
      <c r="J17" s="28"/>
      <c r="K17" s="26">
        <v>0</v>
      </c>
      <c r="L17" s="26" t="s">
        <v>24</v>
      </c>
      <c r="M17" s="26">
        <v>0</v>
      </c>
      <c r="N17" s="27">
        <v>0</v>
      </c>
      <c r="O17" s="73">
        <v>1</v>
      </c>
      <c r="Q17" s="28"/>
      <c r="R17" s="26">
        <v>20</v>
      </c>
      <c r="S17" s="26">
        <v>17</v>
      </c>
      <c r="T17" s="26">
        <v>19</v>
      </c>
      <c r="U17" s="27">
        <v>14</v>
      </c>
      <c r="V17" s="73">
        <v>1</v>
      </c>
      <c r="W17" s="29"/>
    </row>
    <row r="18" spans="3:27" x14ac:dyDescent="0.35">
      <c r="C18" s="30"/>
      <c r="D18" s="31">
        <v>16</v>
      </c>
      <c r="E18" s="31">
        <v>10</v>
      </c>
      <c r="F18" s="31" t="s">
        <v>24</v>
      </c>
      <c r="G18" s="32" t="s">
        <v>24</v>
      </c>
      <c r="H18" s="73">
        <v>2</v>
      </c>
      <c r="J18" s="33"/>
      <c r="K18" s="31" t="s">
        <v>24</v>
      </c>
      <c r="L18" s="31">
        <v>0</v>
      </c>
      <c r="M18" s="31" t="s">
        <v>24</v>
      </c>
      <c r="N18" s="32" t="s">
        <v>24</v>
      </c>
      <c r="O18" s="73">
        <v>2</v>
      </c>
      <c r="Q18" s="33"/>
      <c r="R18" s="31">
        <v>16</v>
      </c>
      <c r="S18" s="31">
        <v>15</v>
      </c>
      <c r="T18" s="31">
        <v>15</v>
      </c>
      <c r="U18" s="32" t="s">
        <v>24</v>
      </c>
      <c r="V18" s="73">
        <v>2</v>
      </c>
    </row>
    <row r="19" spans="3:27" x14ac:dyDescent="0.35">
      <c r="C19" s="30"/>
      <c r="D19" s="31">
        <v>15</v>
      </c>
      <c r="E19" s="31" t="s">
        <v>24</v>
      </c>
      <c r="F19" s="31">
        <v>13</v>
      </c>
      <c r="G19" s="32">
        <v>10</v>
      </c>
      <c r="H19" s="73">
        <v>3</v>
      </c>
      <c r="J19" s="33"/>
      <c r="K19" s="31" t="s">
        <v>24</v>
      </c>
      <c r="L19" s="31" t="s">
        <v>24</v>
      </c>
      <c r="M19" s="31">
        <v>1</v>
      </c>
      <c r="N19" s="32">
        <v>1</v>
      </c>
      <c r="O19" s="73">
        <v>3</v>
      </c>
      <c r="Q19" s="33"/>
      <c r="R19" s="31">
        <v>15</v>
      </c>
      <c r="S19" s="31" t="s">
        <v>24</v>
      </c>
      <c r="T19" s="31" t="s">
        <v>24</v>
      </c>
      <c r="U19" s="32">
        <v>7</v>
      </c>
      <c r="V19" s="73">
        <v>3</v>
      </c>
      <c r="X19" s="39"/>
      <c r="Y19" s="39"/>
      <c r="Z19" s="39"/>
      <c r="AA19" s="39"/>
    </row>
    <row r="20" spans="3:27" x14ac:dyDescent="0.35">
      <c r="C20" s="30"/>
      <c r="D20" s="31" t="s">
        <v>24</v>
      </c>
      <c r="E20" s="31">
        <v>9</v>
      </c>
      <c r="F20" s="31" t="s">
        <v>24</v>
      </c>
      <c r="G20" s="32">
        <v>9</v>
      </c>
      <c r="H20" s="73">
        <v>4</v>
      </c>
      <c r="J20" s="33"/>
      <c r="K20" s="31" t="s">
        <v>24</v>
      </c>
      <c r="L20" s="31">
        <v>1</v>
      </c>
      <c r="M20" s="31">
        <v>2</v>
      </c>
      <c r="N20" s="32" t="s">
        <v>24</v>
      </c>
      <c r="O20" s="73">
        <v>4</v>
      </c>
      <c r="Q20" s="33"/>
      <c r="R20" s="31">
        <v>14</v>
      </c>
      <c r="S20" s="31">
        <v>8</v>
      </c>
      <c r="T20" s="31">
        <v>10</v>
      </c>
      <c r="U20" s="32">
        <v>5</v>
      </c>
      <c r="V20" s="73">
        <v>4</v>
      </c>
      <c r="X20" s="31"/>
      <c r="Y20" s="31"/>
      <c r="Z20" s="31"/>
      <c r="AA20" s="31"/>
    </row>
    <row r="21" spans="3:27" x14ac:dyDescent="0.35">
      <c r="C21" s="30"/>
      <c r="D21" s="31" t="s">
        <v>24</v>
      </c>
      <c r="E21" s="31" t="s">
        <v>24</v>
      </c>
      <c r="F21" s="31">
        <v>11</v>
      </c>
      <c r="G21" s="32">
        <v>8</v>
      </c>
      <c r="H21" s="73">
        <v>5</v>
      </c>
      <c r="J21" s="33"/>
      <c r="K21" s="31">
        <v>1</v>
      </c>
      <c r="L21" s="31" t="s">
        <v>24</v>
      </c>
      <c r="M21" s="31" t="s">
        <v>24</v>
      </c>
      <c r="N21" s="32">
        <v>2</v>
      </c>
      <c r="O21" s="73">
        <v>5</v>
      </c>
      <c r="Q21" s="33"/>
      <c r="R21" s="31">
        <v>13</v>
      </c>
      <c r="S21" s="31">
        <v>7</v>
      </c>
      <c r="T21" s="31">
        <v>9</v>
      </c>
      <c r="U21" s="32">
        <v>4</v>
      </c>
      <c r="V21" s="73">
        <v>5</v>
      </c>
      <c r="X21" s="31"/>
      <c r="Y21" s="31"/>
      <c r="Z21" s="31"/>
      <c r="AA21" s="31"/>
    </row>
    <row r="22" spans="3:27" x14ac:dyDescent="0.35">
      <c r="C22" s="30"/>
      <c r="D22" s="31">
        <v>14</v>
      </c>
      <c r="E22" s="31">
        <v>7</v>
      </c>
      <c r="F22" s="31" t="s">
        <v>24</v>
      </c>
      <c r="G22" s="32">
        <v>7</v>
      </c>
      <c r="H22" s="73">
        <v>6</v>
      </c>
      <c r="J22" s="33"/>
      <c r="K22" s="31" t="s">
        <v>24</v>
      </c>
      <c r="L22" s="31" t="s">
        <v>24</v>
      </c>
      <c r="M22" s="31" t="s">
        <v>24</v>
      </c>
      <c r="N22" s="32" t="s">
        <v>24</v>
      </c>
      <c r="O22" s="73">
        <v>6</v>
      </c>
      <c r="Q22" s="33"/>
      <c r="R22" s="31">
        <v>12</v>
      </c>
      <c r="S22" s="31">
        <v>6</v>
      </c>
      <c r="T22" s="31">
        <v>8</v>
      </c>
      <c r="U22" s="32" t="s">
        <v>24</v>
      </c>
      <c r="V22" s="73">
        <v>6</v>
      </c>
      <c r="X22" s="31"/>
      <c r="Y22" s="31"/>
      <c r="Z22" s="31"/>
      <c r="AA22" s="31"/>
    </row>
    <row r="23" spans="3:27" x14ac:dyDescent="0.35">
      <c r="C23" s="30"/>
      <c r="D23" s="31">
        <v>13</v>
      </c>
      <c r="E23" s="31" t="s">
        <v>24</v>
      </c>
      <c r="F23" s="31">
        <v>10</v>
      </c>
      <c r="G23" s="32" t="s">
        <v>24</v>
      </c>
      <c r="H23" s="73">
        <v>7</v>
      </c>
      <c r="J23" s="33"/>
      <c r="K23" s="31" t="s">
        <v>24</v>
      </c>
      <c r="L23" s="31" t="s">
        <v>24</v>
      </c>
      <c r="M23" s="31" t="s">
        <v>24</v>
      </c>
      <c r="N23" s="32" t="s">
        <v>24</v>
      </c>
      <c r="O23" s="73">
        <v>7</v>
      </c>
      <c r="Q23" s="33"/>
      <c r="R23" s="31">
        <v>10</v>
      </c>
      <c r="S23" s="31">
        <v>5</v>
      </c>
      <c r="T23" s="31">
        <v>7</v>
      </c>
      <c r="U23" s="32">
        <v>3</v>
      </c>
      <c r="V23" s="73">
        <v>7</v>
      </c>
      <c r="X23" s="31"/>
      <c r="Y23" s="31"/>
      <c r="Z23" s="31"/>
      <c r="AA23" s="31"/>
    </row>
    <row r="24" spans="3:27" x14ac:dyDescent="0.35">
      <c r="C24" s="30"/>
      <c r="D24" s="31" t="s">
        <v>24</v>
      </c>
      <c r="E24" s="31" t="s">
        <v>24</v>
      </c>
      <c r="F24" s="31" t="s">
        <v>24</v>
      </c>
      <c r="G24" s="32" t="s">
        <v>24</v>
      </c>
      <c r="H24" s="73">
        <v>8</v>
      </c>
      <c r="J24" s="33"/>
      <c r="K24" s="31">
        <v>2</v>
      </c>
      <c r="L24" s="31" t="s">
        <v>24</v>
      </c>
      <c r="M24" s="31" t="s">
        <v>24</v>
      </c>
      <c r="N24" s="32" t="s">
        <v>24</v>
      </c>
      <c r="O24" s="73">
        <v>8</v>
      </c>
      <c r="Q24" s="33"/>
      <c r="R24" s="31" t="s">
        <v>24</v>
      </c>
      <c r="S24" s="31">
        <v>4</v>
      </c>
      <c r="T24" s="31" t="s">
        <v>24</v>
      </c>
      <c r="U24" s="32">
        <v>2</v>
      </c>
      <c r="V24" s="73">
        <v>8</v>
      </c>
      <c r="X24" s="31"/>
      <c r="Y24" s="31"/>
      <c r="Z24" s="31"/>
      <c r="AA24" s="31"/>
    </row>
    <row r="25" spans="3:27" x14ac:dyDescent="0.35">
      <c r="C25" s="30"/>
      <c r="D25" s="31" t="s">
        <v>24</v>
      </c>
      <c r="E25" s="31" t="s">
        <v>24</v>
      </c>
      <c r="F25" s="31" t="s">
        <v>24</v>
      </c>
      <c r="G25" s="32" t="s">
        <v>24</v>
      </c>
      <c r="H25" s="73">
        <v>9</v>
      </c>
      <c r="J25" s="33"/>
      <c r="K25" s="31" t="s">
        <v>24</v>
      </c>
      <c r="L25" s="31" t="s">
        <v>24</v>
      </c>
      <c r="M25" s="31" t="s">
        <v>24</v>
      </c>
      <c r="N25" s="32" t="s">
        <v>24</v>
      </c>
      <c r="O25" s="73">
        <v>9</v>
      </c>
      <c r="Q25" s="33"/>
      <c r="R25" s="31" t="s">
        <v>24</v>
      </c>
      <c r="S25" s="31" t="s">
        <v>24</v>
      </c>
      <c r="T25" s="31" t="s">
        <v>24</v>
      </c>
      <c r="U25" s="32" t="s">
        <v>24</v>
      </c>
      <c r="V25" s="73">
        <v>9</v>
      </c>
      <c r="X25" s="31"/>
      <c r="Y25" s="31"/>
      <c r="Z25" s="31"/>
      <c r="AA25" s="31"/>
    </row>
    <row r="26" spans="3:27" x14ac:dyDescent="0.35">
      <c r="C26" s="30"/>
      <c r="D26" s="31">
        <v>12</v>
      </c>
      <c r="E26" s="31" t="s">
        <v>24</v>
      </c>
      <c r="F26" s="31">
        <v>9</v>
      </c>
      <c r="G26" s="32" t="s">
        <v>24</v>
      </c>
      <c r="H26" s="73">
        <v>10</v>
      </c>
      <c r="J26" s="33"/>
      <c r="K26" s="31" t="s">
        <v>24</v>
      </c>
      <c r="L26" s="31">
        <v>2</v>
      </c>
      <c r="M26" s="31">
        <v>3</v>
      </c>
      <c r="N26" s="32">
        <v>3</v>
      </c>
      <c r="O26" s="73">
        <v>10</v>
      </c>
      <c r="Q26" s="33"/>
      <c r="R26" s="31">
        <v>9</v>
      </c>
      <c r="S26" s="31" t="s">
        <v>24</v>
      </c>
      <c r="T26" s="31">
        <v>5</v>
      </c>
      <c r="U26" s="32" t="s">
        <v>24</v>
      </c>
      <c r="V26" s="73">
        <v>10</v>
      </c>
      <c r="X26" s="31"/>
      <c r="Y26" s="31"/>
      <c r="Z26" s="31"/>
      <c r="AA26" s="31"/>
    </row>
    <row r="27" spans="3:27" x14ac:dyDescent="0.35">
      <c r="C27" s="30"/>
      <c r="D27" s="31">
        <v>11</v>
      </c>
      <c r="E27" s="31">
        <v>6</v>
      </c>
      <c r="F27" s="31" t="s">
        <v>24</v>
      </c>
      <c r="G27" s="32" t="s">
        <v>24</v>
      </c>
      <c r="H27" s="73">
        <v>11</v>
      </c>
      <c r="J27" s="33"/>
      <c r="K27" s="31" t="s">
        <v>24</v>
      </c>
      <c r="L27" s="31" t="s">
        <v>24</v>
      </c>
      <c r="M27" s="31" t="s">
        <v>24</v>
      </c>
      <c r="N27" s="32" t="s">
        <v>24</v>
      </c>
      <c r="O27" s="73">
        <v>11</v>
      </c>
      <c r="Q27" s="33"/>
      <c r="R27" s="31">
        <v>8</v>
      </c>
      <c r="S27" s="31" t="s">
        <v>24</v>
      </c>
      <c r="T27" s="31">
        <v>4</v>
      </c>
      <c r="U27" s="32">
        <v>1</v>
      </c>
      <c r="V27" s="73">
        <v>11</v>
      </c>
      <c r="X27" s="31"/>
      <c r="Y27" s="31"/>
      <c r="Z27" s="31"/>
      <c r="AA27" s="31"/>
    </row>
    <row r="28" spans="3:27" x14ac:dyDescent="0.35">
      <c r="C28" s="30"/>
      <c r="D28" s="31">
        <v>10</v>
      </c>
      <c r="E28" s="31">
        <v>5</v>
      </c>
      <c r="F28" s="31">
        <v>8</v>
      </c>
      <c r="G28" s="32">
        <v>6</v>
      </c>
      <c r="H28" s="73">
        <v>12</v>
      </c>
      <c r="J28" s="33"/>
      <c r="K28" s="31" t="s">
        <v>24</v>
      </c>
      <c r="L28" s="31" t="s">
        <v>24</v>
      </c>
      <c r="M28" s="31" t="s">
        <v>24</v>
      </c>
      <c r="N28" s="32" t="s">
        <v>24</v>
      </c>
      <c r="O28" s="73">
        <v>12</v>
      </c>
      <c r="Q28" s="33"/>
      <c r="R28" s="31">
        <v>7</v>
      </c>
      <c r="S28" s="31">
        <v>3</v>
      </c>
      <c r="T28" s="31">
        <v>3</v>
      </c>
      <c r="U28" s="32" t="s">
        <v>24</v>
      </c>
      <c r="V28" s="73">
        <v>12</v>
      </c>
      <c r="X28" s="31"/>
      <c r="Y28" s="31"/>
      <c r="Z28" s="31"/>
      <c r="AA28" s="31"/>
    </row>
    <row r="29" spans="3:27" x14ac:dyDescent="0.35">
      <c r="C29" s="30"/>
      <c r="D29" s="31" t="s">
        <v>24</v>
      </c>
      <c r="E29" s="31" t="s">
        <v>24</v>
      </c>
      <c r="F29" s="31">
        <v>7</v>
      </c>
      <c r="G29" s="32" t="s">
        <v>24</v>
      </c>
      <c r="H29" s="73">
        <v>13</v>
      </c>
      <c r="J29" s="33"/>
      <c r="K29" s="31">
        <v>3</v>
      </c>
      <c r="L29" s="31">
        <v>3</v>
      </c>
      <c r="M29" s="31">
        <v>4</v>
      </c>
      <c r="N29" s="32">
        <v>4</v>
      </c>
      <c r="O29" s="73">
        <v>13</v>
      </c>
      <c r="Q29" s="33"/>
      <c r="R29" s="31" t="s">
        <v>24</v>
      </c>
      <c r="S29" s="31" t="s">
        <v>24</v>
      </c>
      <c r="T29" s="31" t="s">
        <v>24</v>
      </c>
      <c r="U29" s="32" t="s">
        <v>24</v>
      </c>
      <c r="V29" s="73">
        <v>13</v>
      </c>
      <c r="X29" s="31"/>
      <c r="Y29" s="31"/>
      <c r="Z29" s="31"/>
      <c r="AA29" s="31"/>
    </row>
    <row r="30" spans="3:27" x14ac:dyDescent="0.35">
      <c r="C30" s="30"/>
      <c r="D30" s="31" t="s">
        <v>24</v>
      </c>
      <c r="E30" s="31" t="s">
        <v>24</v>
      </c>
      <c r="F30" s="31" t="s">
        <v>24</v>
      </c>
      <c r="G30" s="32" t="s">
        <v>24</v>
      </c>
      <c r="H30" s="73">
        <v>14</v>
      </c>
      <c r="J30" s="33"/>
      <c r="K30" s="31" t="s">
        <v>24</v>
      </c>
      <c r="L30" s="31" t="s">
        <v>24</v>
      </c>
      <c r="M30" s="31" t="s">
        <v>24</v>
      </c>
      <c r="N30" s="32" t="s">
        <v>24</v>
      </c>
      <c r="O30" s="73">
        <v>14</v>
      </c>
      <c r="Q30" s="33"/>
      <c r="R30" s="31" t="s">
        <v>24</v>
      </c>
      <c r="S30" s="31">
        <v>2</v>
      </c>
      <c r="T30" s="31">
        <v>2</v>
      </c>
      <c r="U30" s="32">
        <v>0</v>
      </c>
      <c r="V30" s="73">
        <v>14</v>
      </c>
      <c r="X30" s="31"/>
      <c r="Y30" s="31"/>
      <c r="Z30" s="31"/>
      <c r="AA30" s="31"/>
    </row>
    <row r="31" spans="3:27" x14ac:dyDescent="0.35">
      <c r="C31" s="30"/>
      <c r="D31" s="31">
        <v>9</v>
      </c>
      <c r="E31" s="31" t="s">
        <v>24</v>
      </c>
      <c r="F31" s="31" t="s">
        <v>24</v>
      </c>
      <c r="G31" s="32">
        <v>5</v>
      </c>
      <c r="H31" s="73">
        <v>15</v>
      </c>
      <c r="J31" s="33"/>
      <c r="K31" s="31" t="s">
        <v>24</v>
      </c>
      <c r="L31" s="31" t="s">
        <v>24</v>
      </c>
      <c r="M31" s="31" t="s">
        <v>24</v>
      </c>
      <c r="N31" s="32" t="s">
        <v>24</v>
      </c>
      <c r="O31" s="73">
        <v>15</v>
      </c>
      <c r="Q31" s="33"/>
      <c r="R31" s="31" t="s">
        <v>24</v>
      </c>
      <c r="S31" s="31" t="s">
        <v>24</v>
      </c>
      <c r="T31" s="31" t="s">
        <v>24</v>
      </c>
      <c r="U31" s="32" t="s">
        <v>24</v>
      </c>
      <c r="V31" s="73">
        <v>15</v>
      </c>
      <c r="X31" s="31"/>
      <c r="Y31" s="31"/>
      <c r="Z31" s="31"/>
      <c r="AA31" s="31"/>
    </row>
    <row r="32" spans="3:27" x14ac:dyDescent="0.35">
      <c r="C32" s="30"/>
      <c r="D32" s="31" t="s">
        <v>24</v>
      </c>
      <c r="E32" s="31" t="s">
        <v>24</v>
      </c>
      <c r="F32" s="31" t="s">
        <v>24</v>
      </c>
      <c r="G32" s="32" t="s">
        <v>24</v>
      </c>
      <c r="H32" s="73">
        <v>16</v>
      </c>
      <c r="J32" s="33"/>
      <c r="K32" s="31" t="s">
        <v>24</v>
      </c>
      <c r="L32" s="31" t="s">
        <v>24</v>
      </c>
      <c r="M32" s="31">
        <v>5</v>
      </c>
      <c r="N32" s="32">
        <v>5</v>
      </c>
      <c r="O32" s="73">
        <v>16</v>
      </c>
      <c r="Q32" s="33"/>
      <c r="R32" s="31">
        <v>5</v>
      </c>
      <c r="S32" s="31">
        <v>1</v>
      </c>
      <c r="T32" s="31">
        <v>1</v>
      </c>
      <c r="U32" s="32" t="s">
        <v>24</v>
      </c>
      <c r="V32" s="73">
        <v>16</v>
      </c>
      <c r="X32" s="31"/>
      <c r="Y32" s="31"/>
      <c r="Z32" s="31"/>
      <c r="AA32" s="31"/>
    </row>
    <row r="33" spans="3:33" ht="15" thickBot="1" x14ac:dyDescent="0.4">
      <c r="C33" s="30"/>
      <c r="D33" s="31">
        <v>8</v>
      </c>
      <c r="E33" s="31">
        <v>4</v>
      </c>
      <c r="F33" s="31">
        <v>6</v>
      </c>
      <c r="G33" s="32" t="s">
        <v>24</v>
      </c>
      <c r="H33" s="73">
        <v>17</v>
      </c>
      <c r="J33" s="33"/>
      <c r="K33" s="31">
        <v>4</v>
      </c>
      <c r="L33" s="31">
        <v>4</v>
      </c>
      <c r="M33" s="31" t="s">
        <v>24</v>
      </c>
      <c r="N33" s="32" t="s">
        <v>24</v>
      </c>
      <c r="O33" s="73">
        <v>17</v>
      </c>
      <c r="Q33" s="33"/>
      <c r="R33" s="31">
        <v>3</v>
      </c>
      <c r="S33" s="31" t="s">
        <v>24</v>
      </c>
      <c r="T33" s="31">
        <v>0</v>
      </c>
      <c r="U33" s="32">
        <v>-1</v>
      </c>
      <c r="V33" s="73">
        <v>17</v>
      </c>
      <c r="X33" s="31" t="s">
        <v>18</v>
      </c>
      <c r="Y33" s="31"/>
      <c r="Z33" s="31"/>
      <c r="AA33" s="31"/>
    </row>
    <row r="34" spans="3:33" x14ac:dyDescent="0.35">
      <c r="C34" s="30"/>
      <c r="D34" s="31">
        <v>7</v>
      </c>
      <c r="E34" s="31" t="s">
        <v>24</v>
      </c>
      <c r="F34" s="31">
        <v>5</v>
      </c>
      <c r="G34" s="32">
        <v>4</v>
      </c>
      <c r="H34" s="73">
        <v>18</v>
      </c>
      <c r="J34" s="33"/>
      <c r="K34" s="31" t="s">
        <v>24</v>
      </c>
      <c r="L34" s="31" t="s">
        <v>24</v>
      </c>
      <c r="M34" s="31">
        <v>6</v>
      </c>
      <c r="N34" s="32" t="s">
        <v>24</v>
      </c>
      <c r="O34" s="73">
        <v>18</v>
      </c>
      <c r="Q34" s="33"/>
      <c r="R34" s="31" t="s">
        <v>24</v>
      </c>
      <c r="S34" s="31">
        <v>0</v>
      </c>
      <c r="T34" s="31" t="s">
        <v>24</v>
      </c>
      <c r="U34" s="32">
        <v>-2</v>
      </c>
      <c r="V34" s="73">
        <v>18</v>
      </c>
      <c r="X34" s="25" t="s">
        <v>3</v>
      </c>
      <c r="Y34" s="70" t="s">
        <v>4</v>
      </c>
      <c r="Z34" s="70" t="s">
        <v>5</v>
      </c>
      <c r="AA34" s="71" t="s">
        <v>6</v>
      </c>
    </row>
    <row r="35" spans="3:33" ht="15" thickBot="1" x14ac:dyDescent="0.4">
      <c r="C35" s="34"/>
      <c r="D35" s="35" t="s">
        <v>24</v>
      </c>
      <c r="E35" s="35" t="s">
        <v>24</v>
      </c>
      <c r="F35" s="35" t="s">
        <v>24</v>
      </c>
      <c r="G35" s="36" t="s">
        <v>24</v>
      </c>
      <c r="H35" s="74">
        <v>19</v>
      </c>
      <c r="J35" s="37"/>
      <c r="K35" s="35">
        <v>5</v>
      </c>
      <c r="L35" s="35" t="s">
        <v>24</v>
      </c>
      <c r="M35" s="35" t="s">
        <v>24</v>
      </c>
      <c r="N35" s="36">
        <v>6</v>
      </c>
      <c r="O35" s="74">
        <v>19</v>
      </c>
      <c r="Q35" s="37"/>
      <c r="R35" s="35">
        <v>1</v>
      </c>
      <c r="S35" s="35" t="s">
        <v>24</v>
      </c>
      <c r="T35" s="35" t="s">
        <v>24</v>
      </c>
      <c r="U35" s="36" t="s">
        <v>24</v>
      </c>
      <c r="V35" s="74">
        <v>19</v>
      </c>
      <c r="X35" s="37">
        <f>IFERROR(VLOOKUP(H6, D17:H35, 5, FALSE), 0)</f>
        <v>0</v>
      </c>
      <c r="Y35" s="35">
        <f>IFERROR(VLOOKUP(J6, E17:H35, 4, FALSE), 0)</f>
        <v>0</v>
      </c>
      <c r="Z35" s="35">
        <f>IFERROR(VLOOKUP(L6, F17:H35, 3, FALSE), 0)</f>
        <v>0</v>
      </c>
      <c r="AA35" s="36">
        <f>IFERROR(VLOOKUP(N6, G17:H35, 2, FALSE), 0)</f>
        <v>0</v>
      </c>
    </row>
    <row r="36" spans="3:33" ht="15" thickBot="1" x14ac:dyDescent="0.4">
      <c r="C36" s="30"/>
      <c r="D36" s="31">
        <v>6</v>
      </c>
      <c r="E36" s="31" t="s">
        <v>24</v>
      </c>
      <c r="F36" s="31" t="s">
        <v>24</v>
      </c>
      <c r="G36" s="32" t="s">
        <v>24</v>
      </c>
      <c r="H36" s="24"/>
      <c r="J36" s="33"/>
      <c r="K36" s="31">
        <v>6</v>
      </c>
      <c r="L36" s="31">
        <v>5</v>
      </c>
      <c r="M36" s="31" t="s">
        <v>24</v>
      </c>
      <c r="N36" s="32">
        <v>7</v>
      </c>
      <c r="Q36" s="33"/>
      <c r="R36" s="31">
        <v>0</v>
      </c>
      <c r="S36" s="31">
        <v>-1</v>
      </c>
      <c r="T36" s="31">
        <v>-1</v>
      </c>
      <c r="U36" s="32">
        <v>-3</v>
      </c>
      <c r="X36" s="31" t="s">
        <v>19</v>
      </c>
      <c r="Y36" s="31"/>
      <c r="Z36" s="31"/>
      <c r="AA36" s="31"/>
      <c r="AD36" t="s">
        <v>109</v>
      </c>
      <c r="AE36" s="19"/>
      <c r="AF36" s="19"/>
    </row>
    <row r="37" spans="3:33" x14ac:dyDescent="0.35">
      <c r="C37" s="30"/>
      <c r="D37" s="31" t="s">
        <v>24</v>
      </c>
      <c r="E37" s="31" t="s">
        <v>24</v>
      </c>
      <c r="F37" s="31">
        <v>4</v>
      </c>
      <c r="G37" s="32">
        <v>3</v>
      </c>
      <c r="H37" s="24"/>
      <c r="J37" s="33"/>
      <c r="K37" s="31" t="s">
        <v>24</v>
      </c>
      <c r="L37" s="31" t="s">
        <v>24</v>
      </c>
      <c r="M37" s="31">
        <v>7</v>
      </c>
      <c r="N37" s="32" t="s">
        <v>24</v>
      </c>
      <c r="Q37" s="33"/>
      <c r="R37" s="31">
        <v>-2</v>
      </c>
      <c r="S37" s="31" t="s">
        <v>24</v>
      </c>
      <c r="T37" s="31">
        <v>-2</v>
      </c>
      <c r="U37" s="32">
        <v>-4</v>
      </c>
      <c r="X37" s="25" t="s">
        <v>3</v>
      </c>
      <c r="Y37" s="70" t="s">
        <v>4</v>
      </c>
      <c r="Z37" s="70" t="s">
        <v>5</v>
      </c>
      <c r="AA37" s="71" t="s">
        <v>6</v>
      </c>
      <c r="AD37" s="25" t="s">
        <v>3</v>
      </c>
      <c r="AE37" s="70" t="s">
        <v>4</v>
      </c>
      <c r="AF37" s="70" t="s">
        <v>5</v>
      </c>
      <c r="AG37" s="71" t="s">
        <v>6</v>
      </c>
    </row>
    <row r="38" spans="3:33" ht="15" thickBot="1" x14ac:dyDescent="0.4">
      <c r="C38" s="30"/>
      <c r="D38" s="31">
        <v>5</v>
      </c>
      <c r="E38" s="31">
        <v>3</v>
      </c>
      <c r="F38" s="31" t="s">
        <v>24</v>
      </c>
      <c r="G38" s="32" t="s">
        <v>24</v>
      </c>
      <c r="H38" s="24"/>
      <c r="J38" s="33"/>
      <c r="K38" s="31">
        <v>7</v>
      </c>
      <c r="L38" s="31" t="s">
        <v>24</v>
      </c>
      <c r="M38" s="31" t="s">
        <v>24</v>
      </c>
      <c r="N38" s="32" t="s">
        <v>24</v>
      </c>
      <c r="Q38" s="33"/>
      <c r="R38" s="31">
        <v>-3</v>
      </c>
      <c r="S38" s="31" t="s">
        <v>24</v>
      </c>
      <c r="T38" s="31">
        <v>-3</v>
      </c>
      <c r="U38" s="32" t="s">
        <v>24</v>
      </c>
      <c r="X38" s="37">
        <f>IFERROR(VLOOKUP(H8, K17:O35, 5, FALSE), 0)</f>
        <v>1</v>
      </c>
      <c r="Y38" s="35">
        <f>IFERROR(VLOOKUP(J8, L17:O35, 4, FALSE), 0)</f>
        <v>2</v>
      </c>
      <c r="Z38" s="35">
        <f>IFERROR(VLOOKUP(L8, M17:O35, 3, FALSE), 0)</f>
        <v>1</v>
      </c>
      <c r="AA38" s="36">
        <f>IFERROR(VLOOKUP(N8, N17:O35, 2, FALSE), 0)</f>
        <v>1</v>
      </c>
      <c r="AD38" s="34">
        <f>SUM(IF(X35 = 0,1,0),IF(X38 = 0,1,0),IF(X41 = 0,1,0))</f>
        <v>2</v>
      </c>
      <c r="AE38" s="34">
        <f>SUM(IF(Y35 = 0,1,0),IF(Y38 = 0,1,0),IF(Y41 = 0,1,0))</f>
        <v>1</v>
      </c>
      <c r="AF38" s="34">
        <f>SUM(IF(Z35 = 0,1,0),IF(Z38 = 0,1,0),IF(Z41 = 0,1,0))</f>
        <v>1</v>
      </c>
      <c r="AG38" s="34">
        <f>SUM(IF(AA35 = 0,1,0),IF(AA38 = 0,1,0),IF(AA41 = 0,1,0))</f>
        <v>1</v>
      </c>
    </row>
    <row r="39" spans="3:33" ht="15" thickBot="1" x14ac:dyDescent="0.4">
      <c r="C39" s="30"/>
      <c r="D39" s="31">
        <v>4</v>
      </c>
      <c r="E39" s="31" t="s">
        <v>24</v>
      </c>
      <c r="F39" s="31">
        <v>3</v>
      </c>
      <c r="G39" s="32" t="s">
        <v>24</v>
      </c>
      <c r="H39" s="24"/>
      <c r="J39" s="33"/>
      <c r="K39" s="31">
        <v>8</v>
      </c>
      <c r="L39" s="31" t="s">
        <v>24</v>
      </c>
      <c r="M39" s="31">
        <v>8</v>
      </c>
      <c r="N39" s="32" t="s">
        <v>24</v>
      </c>
      <c r="Q39" s="33"/>
      <c r="R39" s="31">
        <v>-4</v>
      </c>
      <c r="S39" s="31">
        <v>-2</v>
      </c>
      <c r="T39" s="31">
        <v>-4</v>
      </c>
      <c r="U39" s="32" t="s">
        <v>24</v>
      </c>
      <c r="X39" s="75" t="s">
        <v>20</v>
      </c>
    </row>
    <row r="40" spans="3:33" x14ac:dyDescent="0.35">
      <c r="C40" s="30"/>
      <c r="D40" s="31" t="s">
        <v>24</v>
      </c>
      <c r="E40" s="31" t="s">
        <v>24</v>
      </c>
      <c r="F40" s="31" t="s">
        <v>24</v>
      </c>
      <c r="G40" s="32" t="s">
        <v>24</v>
      </c>
      <c r="H40" s="24"/>
      <c r="J40" s="33"/>
      <c r="K40" s="31" t="s">
        <v>24</v>
      </c>
      <c r="L40" s="31">
        <v>6</v>
      </c>
      <c r="M40" s="31" t="s">
        <v>24</v>
      </c>
      <c r="N40" s="32" t="s">
        <v>24</v>
      </c>
      <c r="Q40" s="33"/>
      <c r="R40" s="31" t="s">
        <v>24</v>
      </c>
      <c r="S40" s="31">
        <v>-3</v>
      </c>
      <c r="T40" s="31">
        <v>-5</v>
      </c>
      <c r="U40" s="32" t="s">
        <v>24</v>
      </c>
      <c r="X40" s="25" t="s">
        <v>3</v>
      </c>
      <c r="Y40" s="70" t="s">
        <v>4</v>
      </c>
      <c r="Z40" s="70" t="s">
        <v>5</v>
      </c>
      <c r="AA40" s="71" t="s">
        <v>6</v>
      </c>
    </row>
    <row r="41" spans="3:33" ht="15" thickBot="1" x14ac:dyDescent="0.4">
      <c r="C41" s="30"/>
      <c r="D41" s="31">
        <v>3</v>
      </c>
      <c r="E41" s="31">
        <v>2</v>
      </c>
      <c r="F41" s="31" t="s">
        <v>24</v>
      </c>
      <c r="G41" s="32">
        <v>2</v>
      </c>
      <c r="H41" s="24"/>
      <c r="J41" s="33"/>
      <c r="K41" s="31">
        <v>9</v>
      </c>
      <c r="L41" s="31" t="s">
        <v>24</v>
      </c>
      <c r="M41" s="31" t="s">
        <v>24</v>
      </c>
      <c r="N41" s="32">
        <v>9</v>
      </c>
      <c r="Q41" s="33"/>
      <c r="R41" s="31">
        <v>-6</v>
      </c>
      <c r="S41" s="31" t="s">
        <v>24</v>
      </c>
      <c r="T41" s="31" t="s">
        <v>24</v>
      </c>
      <c r="U41" s="32">
        <v>-5</v>
      </c>
      <c r="X41" s="37">
        <f>IFERROR(VLOOKUP(H10, R17:V35, 5, FALSE), 0)</f>
        <v>0</v>
      </c>
      <c r="Y41" s="35">
        <f>IFERROR(VLOOKUP(J10, S17:V35, 4, FALSE), 0)</f>
        <v>18</v>
      </c>
      <c r="Z41" s="35">
        <f>IFERROR(VLOOKUP(L10, T17:V35, 3, FALSE), 0)</f>
        <v>17</v>
      </c>
      <c r="AA41" s="36">
        <f>IFERROR(VLOOKUP(N10, U17:V35, 2, FALSE), 0)</f>
        <v>14</v>
      </c>
    </row>
    <row r="42" spans="3:33" x14ac:dyDescent="0.35">
      <c r="C42" s="30"/>
      <c r="D42" s="31" t="s">
        <v>24</v>
      </c>
      <c r="E42" s="31" t="s">
        <v>24</v>
      </c>
      <c r="F42" s="31" t="s">
        <v>24</v>
      </c>
      <c r="G42" s="32" t="s">
        <v>24</v>
      </c>
      <c r="H42" s="24"/>
      <c r="J42" s="33"/>
      <c r="K42" s="31">
        <v>10</v>
      </c>
      <c r="L42" s="31" t="s">
        <v>24</v>
      </c>
      <c r="M42" s="31">
        <v>9</v>
      </c>
      <c r="N42" s="32" t="s">
        <v>24</v>
      </c>
      <c r="Q42" s="33"/>
      <c r="R42" s="31">
        <v>-7</v>
      </c>
      <c r="S42" s="31">
        <v>-4</v>
      </c>
      <c r="T42" s="31">
        <v>-6</v>
      </c>
      <c r="U42" s="32">
        <v>-6</v>
      </c>
      <c r="Z42" s="25"/>
    </row>
    <row r="43" spans="3:33" x14ac:dyDescent="0.35">
      <c r="C43" s="30"/>
      <c r="D43" s="31" t="s">
        <v>24</v>
      </c>
      <c r="E43" s="31" t="s">
        <v>24</v>
      </c>
      <c r="F43" s="31">
        <v>2</v>
      </c>
      <c r="G43" s="32" t="s">
        <v>24</v>
      </c>
      <c r="H43" s="24"/>
      <c r="J43" s="33"/>
      <c r="K43" s="31">
        <v>11</v>
      </c>
      <c r="L43" s="31">
        <v>7</v>
      </c>
      <c r="M43" s="31" t="s">
        <v>24</v>
      </c>
      <c r="N43" s="32">
        <v>10</v>
      </c>
      <c r="Q43" s="33"/>
      <c r="R43" s="31">
        <v>-9</v>
      </c>
      <c r="S43" s="31">
        <v>-5</v>
      </c>
      <c r="T43" s="31">
        <v>-7</v>
      </c>
      <c r="U43" s="32">
        <v>-7</v>
      </c>
      <c r="Y43" s="19"/>
      <c r="Z43" s="19"/>
    </row>
    <row r="44" spans="3:33" x14ac:dyDescent="0.35">
      <c r="C44" s="30"/>
      <c r="D44" s="31" t="s">
        <v>24</v>
      </c>
      <c r="E44" s="31" t="s">
        <v>24</v>
      </c>
      <c r="F44" s="31" t="s">
        <v>24</v>
      </c>
      <c r="G44" s="32" t="s">
        <v>24</v>
      </c>
      <c r="H44" s="24"/>
      <c r="J44" s="33"/>
      <c r="K44" s="31" t="s">
        <v>24</v>
      </c>
      <c r="L44" s="31" t="s">
        <v>24</v>
      </c>
      <c r="M44" s="31" t="s">
        <v>24</v>
      </c>
      <c r="N44" s="32" t="s">
        <v>24</v>
      </c>
      <c r="Q44" s="33"/>
      <c r="R44" s="31" t="s">
        <v>24</v>
      </c>
      <c r="S44" s="31" t="s">
        <v>24</v>
      </c>
      <c r="T44" s="31" t="s">
        <v>24</v>
      </c>
      <c r="U44" s="32" t="s">
        <v>24</v>
      </c>
      <c r="Y44" s="19"/>
      <c r="Z44" s="19"/>
    </row>
    <row r="45" spans="3:33" x14ac:dyDescent="0.35">
      <c r="C45" s="30"/>
      <c r="D45" s="31">
        <v>2</v>
      </c>
      <c r="E45" s="31" t="s">
        <v>24</v>
      </c>
      <c r="F45" s="31" t="s">
        <v>24</v>
      </c>
      <c r="G45" s="32" t="s">
        <v>24</v>
      </c>
      <c r="H45" s="24"/>
      <c r="J45" s="33"/>
      <c r="K45" s="31" t="s">
        <v>24</v>
      </c>
      <c r="L45" s="31" t="s">
        <v>24</v>
      </c>
      <c r="M45" s="31" t="s">
        <v>24</v>
      </c>
      <c r="N45" s="32" t="s">
        <v>24</v>
      </c>
      <c r="Q45" s="33"/>
      <c r="R45" s="31" t="s">
        <v>24</v>
      </c>
      <c r="S45" s="31" t="s">
        <v>24</v>
      </c>
      <c r="T45" s="31" t="s">
        <v>24</v>
      </c>
      <c r="U45" s="32" t="s">
        <v>24</v>
      </c>
    </row>
    <row r="46" spans="3:33" x14ac:dyDescent="0.35">
      <c r="C46" s="30"/>
      <c r="D46" s="31" t="s">
        <v>24</v>
      </c>
      <c r="E46" s="31" t="s">
        <v>24</v>
      </c>
      <c r="F46" s="31">
        <v>1</v>
      </c>
      <c r="G46" s="32" t="s">
        <v>24</v>
      </c>
      <c r="H46" s="24"/>
      <c r="J46" s="33"/>
      <c r="K46" s="31">
        <v>12</v>
      </c>
      <c r="L46" s="31">
        <v>8</v>
      </c>
      <c r="M46" s="31">
        <v>10</v>
      </c>
      <c r="N46" s="32">
        <v>11</v>
      </c>
      <c r="Q46" s="33"/>
      <c r="R46" s="31">
        <v>-10</v>
      </c>
      <c r="S46" s="31">
        <v>-6</v>
      </c>
      <c r="T46" s="31">
        <v>-8</v>
      </c>
      <c r="U46" s="32">
        <v>-8</v>
      </c>
    </row>
    <row r="47" spans="3:33" x14ac:dyDescent="0.35">
      <c r="C47" s="30"/>
      <c r="D47" s="31" t="s">
        <v>24</v>
      </c>
      <c r="E47" s="31">
        <v>1</v>
      </c>
      <c r="F47" s="31">
        <v>0</v>
      </c>
      <c r="G47" s="32">
        <v>1</v>
      </c>
      <c r="H47" s="24"/>
      <c r="J47" s="33"/>
      <c r="K47" s="31" t="s">
        <v>24</v>
      </c>
      <c r="L47" s="31" t="s">
        <v>24</v>
      </c>
      <c r="M47" s="31">
        <v>11</v>
      </c>
      <c r="N47" s="32" t="s">
        <v>24</v>
      </c>
      <c r="Q47" s="33"/>
      <c r="R47" s="31" t="s">
        <v>24</v>
      </c>
      <c r="S47" s="31">
        <v>-7</v>
      </c>
      <c r="T47" s="31" t="s">
        <v>24</v>
      </c>
      <c r="U47" s="32">
        <v>-9</v>
      </c>
    </row>
    <row r="48" spans="3:33" x14ac:dyDescent="0.35">
      <c r="C48" s="30"/>
      <c r="D48" s="31">
        <v>1</v>
      </c>
      <c r="E48" s="31" t="s">
        <v>24</v>
      </c>
      <c r="F48" s="31" t="s">
        <v>24</v>
      </c>
      <c r="G48" s="32" t="s">
        <v>24</v>
      </c>
      <c r="H48" s="24"/>
      <c r="J48" s="33"/>
      <c r="K48" s="31">
        <v>13</v>
      </c>
      <c r="L48" s="31">
        <v>9</v>
      </c>
      <c r="M48" s="31">
        <v>12</v>
      </c>
      <c r="N48" s="32" t="s">
        <v>24</v>
      </c>
      <c r="Q48" s="33"/>
      <c r="R48" s="31">
        <v>-11</v>
      </c>
      <c r="S48" s="31" t="s">
        <v>24</v>
      </c>
      <c r="T48" s="31">
        <v>-10</v>
      </c>
      <c r="U48" s="32" t="s">
        <v>24</v>
      </c>
    </row>
    <row r="49" spans="1:23" x14ac:dyDescent="0.35">
      <c r="C49" s="30"/>
      <c r="D49" s="31" t="s">
        <v>24</v>
      </c>
      <c r="E49" s="31">
        <v>0</v>
      </c>
      <c r="F49" s="31" t="s">
        <v>24</v>
      </c>
      <c r="G49" s="32">
        <v>0</v>
      </c>
      <c r="H49" s="24"/>
      <c r="J49" s="33"/>
      <c r="K49" s="31">
        <v>14</v>
      </c>
      <c r="L49" s="31" t="s">
        <v>24</v>
      </c>
      <c r="M49" s="31" t="s">
        <v>24</v>
      </c>
      <c r="N49" s="32">
        <v>12</v>
      </c>
      <c r="Q49" s="33"/>
      <c r="R49" s="31">
        <v>-12</v>
      </c>
      <c r="S49" s="31">
        <v>-8</v>
      </c>
      <c r="T49" s="31" t="s">
        <v>24</v>
      </c>
      <c r="U49" s="32">
        <v>-10</v>
      </c>
    </row>
    <row r="50" spans="1:23" x14ac:dyDescent="0.35">
      <c r="C50" s="30"/>
      <c r="D50" s="31">
        <v>0</v>
      </c>
      <c r="E50" s="31" t="s">
        <v>24</v>
      </c>
      <c r="F50" s="31" t="s">
        <v>24</v>
      </c>
      <c r="G50" s="32" t="s">
        <v>24</v>
      </c>
      <c r="H50" s="24"/>
      <c r="J50" s="33"/>
      <c r="K50" s="31">
        <v>15</v>
      </c>
      <c r="L50" s="31">
        <v>10</v>
      </c>
      <c r="M50" s="31">
        <v>13</v>
      </c>
      <c r="N50" s="32" t="s">
        <v>24</v>
      </c>
      <c r="Q50" s="33"/>
      <c r="R50" s="31">
        <v>-15</v>
      </c>
      <c r="S50" s="31">
        <v>-9</v>
      </c>
      <c r="T50" s="31" t="s">
        <v>24</v>
      </c>
      <c r="U50" s="32">
        <v>-13</v>
      </c>
    </row>
    <row r="51" spans="1:23" x14ac:dyDescent="0.35">
      <c r="C51" s="30"/>
      <c r="D51" s="31" t="s">
        <v>24</v>
      </c>
      <c r="E51" s="31" t="s">
        <v>24</v>
      </c>
      <c r="F51" s="31" t="s">
        <v>24</v>
      </c>
      <c r="G51" s="32" t="s">
        <v>24</v>
      </c>
      <c r="H51" s="24"/>
      <c r="J51" s="33"/>
      <c r="K51" s="31">
        <v>16</v>
      </c>
      <c r="L51" s="31" t="s">
        <v>24</v>
      </c>
      <c r="M51" s="31" t="s">
        <v>24</v>
      </c>
      <c r="N51" s="32" t="s">
        <v>24</v>
      </c>
      <c r="Q51" s="33"/>
      <c r="R51" s="31" t="s">
        <v>24</v>
      </c>
      <c r="S51" s="31">
        <v>-10</v>
      </c>
      <c r="T51" s="31">
        <v>-12</v>
      </c>
      <c r="U51" s="32" t="s">
        <v>24</v>
      </c>
    </row>
    <row r="52" spans="1:23" x14ac:dyDescent="0.35">
      <c r="C52" s="30"/>
      <c r="D52" s="31" t="s">
        <v>24</v>
      </c>
      <c r="E52" s="31" t="s">
        <v>24</v>
      </c>
      <c r="F52" s="31" t="s">
        <v>24</v>
      </c>
      <c r="G52" s="32" t="s">
        <v>24</v>
      </c>
      <c r="H52" s="24"/>
      <c r="J52" s="33"/>
      <c r="K52" s="31" t="s">
        <v>24</v>
      </c>
      <c r="L52" s="31">
        <v>15</v>
      </c>
      <c r="M52" s="31">
        <v>18</v>
      </c>
      <c r="N52" s="32" t="s">
        <v>24</v>
      </c>
      <c r="Q52" s="33"/>
      <c r="R52" s="31" t="s">
        <v>24</v>
      </c>
      <c r="S52" s="31" t="s">
        <v>24</v>
      </c>
      <c r="T52" s="31" t="s">
        <v>24</v>
      </c>
      <c r="U52" s="32" t="s">
        <v>24</v>
      </c>
    </row>
    <row r="53" spans="1:23" x14ac:dyDescent="0.35">
      <c r="C53" s="30"/>
      <c r="D53" s="31" t="s">
        <v>24</v>
      </c>
      <c r="E53" s="31" t="s">
        <v>24</v>
      </c>
      <c r="F53" s="31" t="s">
        <v>24</v>
      </c>
      <c r="G53" s="32" t="s">
        <v>24</v>
      </c>
      <c r="H53" s="24"/>
      <c r="J53" s="33"/>
      <c r="K53" s="31">
        <v>18</v>
      </c>
      <c r="L53" s="31" t="s">
        <v>24</v>
      </c>
      <c r="M53" s="31" t="s">
        <v>24</v>
      </c>
      <c r="N53" s="32">
        <v>13</v>
      </c>
      <c r="Q53" s="33"/>
      <c r="R53" s="31">
        <v>-20</v>
      </c>
      <c r="S53" s="31" t="s">
        <v>24</v>
      </c>
      <c r="T53" s="31" t="s">
        <v>24</v>
      </c>
      <c r="U53" s="32" t="s">
        <v>24</v>
      </c>
    </row>
    <row r="54" spans="1:23" ht="15" thickBot="1" x14ac:dyDescent="0.4">
      <c r="C54" s="34"/>
      <c r="D54" s="35" t="s">
        <v>24</v>
      </c>
      <c r="E54" s="35" t="s">
        <v>24</v>
      </c>
      <c r="F54" s="35" t="s">
        <v>24</v>
      </c>
      <c r="G54" s="36" t="s">
        <v>24</v>
      </c>
      <c r="H54" s="24"/>
      <c r="J54" s="37"/>
      <c r="K54" s="35">
        <v>21</v>
      </c>
      <c r="L54" s="35">
        <v>19</v>
      </c>
      <c r="M54" s="35">
        <v>19</v>
      </c>
      <c r="N54" s="36">
        <v>15</v>
      </c>
      <c r="Q54" s="37"/>
      <c r="R54" s="35">
        <v>-21</v>
      </c>
      <c r="S54" s="35">
        <v>-19</v>
      </c>
      <c r="T54" s="35">
        <v>-19</v>
      </c>
      <c r="U54" s="36">
        <v>-15</v>
      </c>
    </row>
    <row r="55" spans="1:23" x14ac:dyDescent="0.35">
      <c r="D55" s="38" t="s">
        <v>3</v>
      </c>
      <c r="E55" s="38" t="s">
        <v>4</v>
      </c>
      <c r="F55" s="38" t="s">
        <v>5</v>
      </c>
      <c r="G55" s="38" t="s">
        <v>6</v>
      </c>
      <c r="H55" s="17"/>
      <c r="I55" s="17"/>
      <c r="J55" s="17"/>
      <c r="K55" s="38" t="s">
        <v>3</v>
      </c>
      <c r="L55" s="38" t="s">
        <v>4</v>
      </c>
      <c r="M55" s="38" t="s">
        <v>5</v>
      </c>
      <c r="N55" s="38" t="s">
        <v>6</v>
      </c>
      <c r="O55" s="17"/>
      <c r="P55" s="17"/>
      <c r="Q55" s="17"/>
      <c r="R55" s="38" t="s">
        <v>3</v>
      </c>
      <c r="S55" s="38" t="s">
        <v>4</v>
      </c>
      <c r="T55" s="38" t="s">
        <v>5</v>
      </c>
      <c r="U55" s="38" t="s">
        <v>6</v>
      </c>
    </row>
    <row r="56" spans="1:23" x14ac:dyDescent="0.35">
      <c r="D56" s="38"/>
      <c r="E56" s="38"/>
      <c r="F56" s="38"/>
      <c r="G56" s="38"/>
      <c r="H56" s="17"/>
      <c r="I56" s="17"/>
      <c r="J56" s="17"/>
      <c r="K56" s="38"/>
      <c r="L56" s="38"/>
      <c r="M56" s="38"/>
      <c r="N56" s="38"/>
      <c r="O56" s="17"/>
      <c r="P56" s="17"/>
      <c r="Q56" s="17"/>
      <c r="R56" s="38"/>
      <c r="S56" s="38"/>
      <c r="T56" s="38"/>
      <c r="U56" s="38"/>
    </row>
    <row r="57" spans="1:23" ht="12" customHeight="1" x14ac:dyDescent="0.35"/>
    <row r="58" spans="1:23" x14ac:dyDescent="0.35">
      <c r="A58" s="90" t="str">
        <f>IF(X48 = 0,"D",X48)</f>
        <v>D</v>
      </c>
      <c r="B58" s="90"/>
      <c r="C58" s="90"/>
      <c r="D58" s="90"/>
      <c r="E58" s="90"/>
      <c r="F58" s="90"/>
      <c r="G58" s="90"/>
      <c r="H58" s="90"/>
      <c r="I58" s="90"/>
      <c r="J58" s="90"/>
      <c r="K58" s="91" t="str">
        <f>VLOOKUP(A58,'code-intr'!B2:D32,2,FALSE)</f>
        <v>ESTABLISHED</v>
      </c>
      <c r="L58" s="91"/>
      <c r="M58" s="91"/>
      <c r="N58" s="91"/>
      <c r="O58" s="91"/>
      <c r="P58" s="91"/>
      <c r="Q58" s="91"/>
      <c r="R58" s="91"/>
      <c r="S58" s="91"/>
      <c r="T58" s="91"/>
      <c r="U58" s="91"/>
      <c r="V58" s="91"/>
      <c r="W58" s="91"/>
    </row>
    <row r="59" spans="1:23" x14ac:dyDescent="0.35">
      <c r="A59" s="89" t="str">
        <f>VLOOKUP(A58,'code-intr'!B2:D32,3,FALSE)</f>
        <v>Pure D| 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|Pure D| mampu memimpin situasi dan orang lain dalam rangka mencapai sasarannya; ia ingin selalu unggul dalam persaingan dengan taruhan apapun.</v>
      </c>
      <c r="B59" s="89"/>
      <c r="C59" s="89"/>
      <c r="D59" s="89"/>
      <c r="E59" s="89"/>
      <c r="F59" s="89"/>
      <c r="G59" s="89"/>
      <c r="H59" s="89"/>
      <c r="I59" s="89"/>
      <c r="J59" s="89"/>
      <c r="K59" s="89"/>
      <c r="L59" s="89"/>
      <c r="M59" s="89"/>
      <c r="N59" s="89"/>
      <c r="O59" s="89"/>
      <c r="P59" s="89"/>
      <c r="Q59" s="89"/>
      <c r="R59" s="89"/>
      <c r="S59" s="89"/>
      <c r="T59" s="89"/>
      <c r="U59" s="89"/>
      <c r="V59" s="89"/>
      <c r="W59" s="89"/>
    </row>
    <row r="60" spans="1:23" ht="0.75" customHeight="1" x14ac:dyDescent="0.35">
      <c r="A60" s="89"/>
      <c r="B60" s="89"/>
      <c r="C60" s="89"/>
      <c r="D60" s="89"/>
      <c r="E60" s="89"/>
      <c r="F60" s="89"/>
      <c r="G60" s="89"/>
      <c r="H60" s="89"/>
      <c r="I60" s="89"/>
      <c r="J60" s="89"/>
      <c r="K60" s="89"/>
      <c r="L60" s="89"/>
      <c r="M60" s="89"/>
      <c r="N60" s="89"/>
      <c r="O60" s="89"/>
      <c r="P60" s="89"/>
      <c r="Q60" s="89"/>
      <c r="R60" s="89"/>
      <c r="S60" s="89"/>
      <c r="T60" s="89"/>
      <c r="U60" s="89"/>
      <c r="V60" s="89"/>
      <c r="W60" s="89"/>
    </row>
    <row r="61" spans="1:23" ht="0.75" hidden="1" customHeight="1" x14ac:dyDescent="0.35">
      <c r="A61" s="89"/>
      <c r="B61" s="89"/>
      <c r="C61" s="89"/>
      <c r="D61" s="89"/>
      <c r="E61" s="89"/>
      <c r="F61" s="89"/>
      <c r="G61" s="89"/>
      <c r="H61" s="89"/>
      <c r="I61" s="89"/>
      <c r="J61" s="89"/>
      <c r="K61" s="89"/>
      <c r="L61" s="89"/>
      <c r="M61" s="89"/>
      <c r="N61" s="89"/>
      <c r="O61" s="89"/>
      <c r="P61" s="89"/>
      <c r="Q61" s="89"/>
      <c r="R61" s="89"/>
      <c r="S61" s="89"/>
      <c r="T61" s="89"/>
      <c r="U61" s="89"/>
      <c r="V61" s="89"/>
      <c r="W61" s="89"/>
    </row>
    <row r="62" spans="1:23" x14ac:dyDescent="0.35">
      <c r="A62" s="89"/>
      <c r="B62" s="89"/>
      <c r="C62" s="89"/>
      <c r="D62" s="89"/>
      <c r="E62" s="89"/>
      <c r="F62" s="89"/>
      <c r="G62" s="89"/>
      <c r="H62" s="89"/>
      <c r="I62" s="89"/>
      <c r="J62" s="89"/>
      <c r="K62" s="89"/>
      <c r="L62" s="89"/>
      <c r="M62" s="89"/>
      <c r="N62" s="89"/>
      <c r="O62" s="89"/>
      <c r="P62" s="89"/>
      <c r="Q62" s="89"/>
      <c r="R62" s="89"/>
      <c r="S62" s="89"/>
      <c r="T62" s="89"/>
      <c r="U62" s="89"/>
      <c r="V62" s="89"/>
      <c r="W62" s="89"/>
    </row>
    <row r="63" spans="1:23" ht="92.5" customHeight="1" x14ac:dyDescent="0.35">
      <c r="A63" s="89"/>
      <c r="B63" s="89"/>
      <c r="C63" s="89"/>
      <c r="D63" s="89"/>
      <c r="E63" s="89"/>
      <c r="F63" s="89"/>
      <c r="G63" s="89"/>
      <c r="H63" s="89"/>
      <c r="I63" s="89"/>
      <c r="J63" s="89"/>
      <c r="K63" s="89"/>
      <c r="L63" s="89"/>
      <c r="M63" s="89"/>
      <c r="N63" s="89"/>
      <c r="O63" s="89"/>
      <c r="P63" s="89"/>
      <c r="Q63" s="89"/>
      <c r="R63" s="89"/>
      <c r="S63" s="89"/>
      <c r="T63" s="89"/>
      <c r="U63" s="89"/>
      <c r="V63" s="89"/>
      <c r="W63" s="89"/>
    </row>
  </sheetData>
  <mergeCells count="39">
    <mergeCell ref="A1:B1"/>
    <mergeCell ref="D1:I1"/>
    <mergeCell ref="A2:B2"/>
    <mergeCell ref="D2:I2"/>
    <mergeCell ref="A3:B3"/>
    <mergeCell ref="D3:I3"/>
    <mergeCell ref="S5:U5"/>
    <mergeCell ref="E6:G6"/>
    <mergeCell ref="H6:I6"/>
    <mergeCell ref="J6:K6"/>
    <mergeCell ref="L6:M6"/>
    <mergeCell ref="N6:O6"/>
    <mergeCell ref="P6:Q6"/>
    <mergeCell ref="S6:U6"/>
    <mergeCell ref="S8:U8"/>
    <mergeCell ref="E10:G10"/>
    <mergeCell ref="H10:I10"/>
    <mergeCell ref="J10:K10"/>
    <mergeCell ref="L10:M10"/>
    <mergeCell ref="N10:O10"/>
    <mergeCell ref="P10:Q10"/>
    <mergeCell ref="E8:G8"/>
    <mergeCell ref="H8:I8"/>
    <mergeCell ref="J8:K8"/>
    <mergeCell ref="L8:M8"/>
    <mergeCell ref="N8:O8"/>
    <mergeCell ref="P8:Q8"/>
    <mergeCell ref="B12:H12"/>
    <mergeCell ref="I12:O12"/>
    <mergeCell ref="P12:V12"/>
    <mergeCell ref="C14:G14"/>
    <mergeCell ref="J14:N14"/>
    <mergeCell ref="Q14:U14"/>
    <mergeCell ref="A59:W63"/>
    <mergeCell ref="A58:J58"/>
    <mergeCell ref="K58:W58"/>
    <mergeCell ref="C15:G15"/>
    <mergeCell ref="J15:N15"/>
    <mergeCell ref="Q15:U15"/>
  </mergeCells>
  <conditionalFormatting sqref="D17:D54">
    <cfRule type="cellIs" dxfId="98" priority="99" operator="equal">
      <formula>$H$6</formula>
    </cfRule>
  </conditionalFormatting>
  <conditionalFormatting sqref="E17:E54">
    <cfRule type="cellIs" dxfId="97" priority="98" operator="equal">
      <formula>$J$6</formula>
    </cfRule>
  </conditionalFormatting>
  <conditionalFormatting sqref="F17:F54 D40:E40 G40">
    <cfRule type="cellIs" dxfId="96" priority="97" operator="equal">
      <formula>$L$6</formula>
    </cfRule>
  </conditionalFormatting>
  <conditionalFormatting sqref="G17:G54">
    <cfRule type="cellIs" dxfId="95" priority="96" operator="equal">
      <formula>$N$6</formula>
    </cfRule>
  </conditionalFormatting>
  <conditionalFormatting sqref="K17:K54">
    <cfRule type="cellIs" dxfId="94" priority="95" operator="equal">
      <formula>$H$8</formula>
    </cfRule>
  </conditionalFormatting>
  <conditionalFormatting sqref="L17:L54">
    <cfRule type="cellIs" dxfId="93" priority="94" operator="equal">
      <formula>$J$8</formula>
    </cfRule>
  </conditionalFormatting>
  <conditionalFormatting sqref="M17:M54">
    <cfRule type="cellIs" dxfId="92" priority="93" operator="equal">
      <formula>$L$8</formula>
    </cfRule>
  </conditionalFormatting>
  <conditionalFormatting sqref="N17:N54">
    <cfRule type="cellIs" dxfId="91" priority="92" operator="equal">
      <formula>$N$8</formula>
    </cfRule>
  </conditionalFormatting>
  <conditionalFormatting sqref="R17:R54">
    <cfRule type="cellIs" dxfId="90" priority="91" operator="equal">
      <formula>$H$10</formula>
    </cfRule>
  </conditionalFormatting>
  <conditionalFormatting sqref="S17:S54">
    <cfRule type="cellIs" dxfId="89" priority="90" operator="equal">
      <formula>$J$10</formula>
    </cfRule>
  </conditionalFormatting>
  <conditionalFormatting sqref="S35:T35 R31:T31 R29:T29 R25:T25 T17:T24 T26:T28 T30 T32:T34 T36:T54 S19">
    <cfRule type="cellIs" dxfId="88" priority="89" operator="equal">
      <formula>$L$10</formula>
    </cfRule>
  </conditionalFormatting>
  <conditionalFormatting sqref="U17:U54">
    <cfRule type="cellIs" dxfId="87" priority="88" operator="equal">
      <formula>$N$10</formula>
    </cfRule>
  </conditionalFormatting>
  <conditionalFormatting sqref="R52:S52">
    <cfRule type="cellIs" dxfId="86" priority="87" operator="equal">
      <formula>$L$10</formula>
    </cfRule>
  </conditionalFormatting>
  <conditionalFormatting sqref="S53">
    <cfRule type="cellIs" dxfId="85" priority="86" operator="equal">
      <formula>$L$10</formula>
    </cfRule>
  </conditionalFormatting>
  <conditionalFormatting sqref="R51">
    <cfRule type="cellIs" dxfId="84" priority="85" operator="equal">
      <formula>$L$10</formula>
    </cfRule>
  </conditionalFormatting>
  <conditionalFormatting sqref="S48">
    <cfRule type="cellIs" dxfId="83" priority="84" operator="equal">
      <formula>$L$10</formula>
    </cfRule>
  </conditionalFormatting>
  <conditionalFormatting sqref="R45:S45">
    <cfRule type="cellIs" dxfId="82" priority="83" operator="equal">
      <formula>$L$10</formula>
    </cfRule>
  </conditionalFormatting>
  <conditionalFormatting sqref="R47">
    <cfRule type="cellIs" dxfId="81" priority="82" operator="equal">
      <formula>$L$10</formula>
    </cfRule>
  </conditionalFormatting>
  <conditionalFormatting sqref="R44:S44">
    <cfRule type="cellIs" dxfId="80" priority="81" operator="equal">
      <formula>$L$10</formula>
    </cfRule>
  </conditionalFormatting>
  <conditionalFormatting sqref="S41">
    <cfRule type="cellIs" dxfId="79" priority="80" operator="equal">
      <formula>$L$10</formula>
    </cfRule>
  </conditionalFormatting>
  <conditionalFormatting sqref="R40">
    <cfRule type="cellIs" dxfId="78" priority="79" operator="equal">
      <formula>$L$10</formula>
    </cfRule>
  </conditionalFormatting>
  <conditionalFormatting sqref="S37:S38">
    <cfRule type="cellIs" dxfId="77" priority="78" operator="equal">
      <formula>$L$10</formula>
    </cfRule>
  </conditionalFormatting>
  <conditionalFormatting sqref="S33">
    <cfRule type="cellIs" dxfId="76" priority="77" operator="equal">
      <formula>$L$10</formula>
    </cfRule>
  </conditionalFormatting>
  <conditionalFormatting sqref="R34">
    <cfRule type="cellIs" dxfId="75" priority="76" operator="equal">
      <formula>$L$10</formula>
    </cfRule>
  </conditionalFormatting>
  <conditionalFormatting sqref="S27">
    <cfRule type="cellIs" dxfId="74" priority="75" operator="equal">
      <formula>$L$10</formula>
    </cfRule>
  </conditionalFormatting>
  <conditionalFormatting sqref="R30">
    <cfRule type="cellIs" dxfId="73" priority="74" operator="equal">
      <formula>$L$10</formula>
    </cfRule>
  </conditionalFormatting>
  <conditionalFormatting sqref="S26">
    <cfRule type="cellIs" dxfId="72" priority="73" operator="equal">
      <formula>$L$10</formula>
    </cfRule>
  </conditionalFormatting>
  <conditionalFormatting sqref="R24">
    <cfRule type="cellIs" dxfId="71" priority="72" operator="equal">
      <formula>$L$10</formula>
    </cfRule>
  </conditionalFormatting>
  <conditionalFormatting sqref="N18">
    <cfRule type="cellIs" dxfId="70" priority="71" operator="equal">
      <formula>$N$10</formula>
    </cfRule>
  </conditionalFormatting>
  <conditionalFormatting sqref="N20">
    <cfRule type="cellIs" dxfId="69" priority="70" operator="equal">
      <formula>$N$10</formula>
    </cfRule>
  </conditionalFormatting>
  <conditionalFormatting sqref="N22:N25">
    <cfRule type="cellIs" dxfId="68" priority="69" operator="equal">
      <formula>$N$10</formula>
    </cfRule>
  </conditionalFormatting>
  <conditionalFormatting sqref="N27:N28">
    <cfRule type="cellIs" dxfId="67" priority="68" operator="equal">
      <formula>$N$10</formula>
    </cfRule>
  </conditionalFormatting>
  <conditionalFormatting sqref="N30:N31">
    <cfRule type="cellIs" dxfId="66" priority="67" operator="equal">
      <formula>$N$10</formula>
    </cfRule>
  </conditionalFormatting>
  <conditionalFormatting sqref="N33:N34">
    <cfRule type="cellIs" dxfId="65" priority="66" operator="equal">
      <formula>$N$10</formula>
    </cfRule>
  </conditionalFormatting>
  <conditionalFormatting sqref="N37:N40">
    <cfRule type="cellIs" dxfId="64" priority="65" operator="equal">
      <formula>$N$10</formula>
    </cfRule>
  </conditionalFormatting>
  <conditionalFormatting sqref="N42">
    <cfRule type="cellIs" dxfId="63" priority="64" operator="equal">
      <formula>$N$10</formula>
    </cfRule>
  </conditionalFormatting>
  <conditionalFormatting sqref="N44:N45">
    <cfRule type="cellIs" dxfId="62" priority="63" operator="equal">
      <formula>$N$10</formula>
    </cfRule>
  </conditionalFormatting>
  <conditionalFormatting sqref="N47:N48">
    <cfRule type="cellIs" dxfId="61" priority="62" operator="equal">
      <formula>$N$10</formula>
    </cfRule>
  </conditionalFormatting>
  <conditionalFormatting sqref="N50:N52">
    <cfRule type="cellIs" dxfId="60" priority="61" operator="equal">
      <formula>$N$10</formula>
    </cfRule>
  </conditionalFormatting>
  <conditionalFormatting sqref="L17">
    <cfRule type="cellIs" dxfId="59" priority="60" operator="equal">
      <formula>$L$8</formula>
    </cfRule>
  </conditionalFormatting>
  <conditionalFormatting sqref="K18:K20">
    <cfRule type="cellIs" dxfId="58" priority="59" operator="equal">
      <formula>$L$8</formula>
    </cfRule>
  </conditionalFormatting>
  <conditionalFormatting sqref="L19">
    <cfRule type="cellIs" dxfId="57" priority="58" operator="equal">
      <formula>$L$8</formula>
    </cfRule>
  </conditionalFormatting>
  <conditionalFormatting sqref="L21:L25">
    <cfRule type="cellIs" dxfId="56" priority="57" operator="equal">
      <formula>$L$8</formula>
    </cfRule>
  </conditionalFormatting>
  <conditionalFormatting sqref="K22:K23">
    <cfRule type="cellIs" dxfId="55" priority="56" operator="equal">
      <formula>$L$8</formula>
    </cfRule>
  </conditionalFormatting>
  <conditionalFormatting sqref="K25:K28">
    <cfRule type="cellIs" dxfId="54" priority="55" operator="equal">
      <formula>$L$8</formula>
    </cfRule>
  </conditionalFormatting>
  <conditionalFormatting sqref="L27:L28">
    <cfRule type="cellIs" dxfId="53" priority="54" operator="equal">
      <formula>$L$8</formula>
    </cfRule>
  </conditionalFormatting>
  <conditionalFormatting sqref="K30:L32">
    <cfRule type="cellIs" dxfId="52" priority="53" operator="equal">
      <formula>$L$8</formula>
    </cfRule>
  </conditionalFormatting>
  <conditionalFormatting sqref="K34:L34">
    <cfRule type="cellIs" dxfId="51" priority="52" operator="equal">
      <formula>$L$8</formula>
    </cfRule>
  </conditionalFormatting>
  <conditionalFormatting sqref="L35">
    <cfRule type="cellIs" dxfId="50" priority="51" operator="equal">
      <formula>$L$8</formula>
    </cfRule>
  </conditionalFormatting>
  <conditionalFormatting sqref="K37:L37">
    <cfRule type="cellIs" dxfId="49" priority="50" operator="equal">
      <formula>$L$8</formula>
    </cfRule>
  </conditionalFormatting>
  <conditionalFormatting sqref="L38:L39">
    <cfRule type="cellIs" dxfId="48" priority="49" operator="equal">
      <formula>$L$8</formula>
    </cfRule>
  </conditionalFormatting>
  <conditionalFormatting sqref="K40">
    <cfRule type="cellIs" dxfId="47" priority="48" operator="equal">
      <formula>$L$8</formula>
    </cfRule>
  </conditionalFormatting>
  <conditionalFormatting sqref="L41:L42">
    <cfRule type="cellIs" dxfId="46" priority="47" operator="equal">
      <formula>$L$8</formula>
    </cfRule>
  </conditionalFormatting>
  <conditionalFormatting sqref="K44:L45">
    <cfRule type="cellIs" dxfId="45" priority="46" operator="equal">
      <formula>$L$8</formula>
    </cfRule>
  </conditionalFormatting>
  <conditionalFormatting sqref="K47:L47">
    <cfRule type="cellIs" dxfId="44" priority="45" operator="equal">
      <formula>$L$8</formula>
    </cfRule>
  </conditionalFormatting>
  <conditionalFormatting sqref="L49">
    <cfRule type="cellIs" dxfId="43" priority="44" operator="equal">
      <formula>$L$8</formula>
    </cfRule>
  </conditionalFormatting>
  <conditionalFormatting sqref="L51">
    <cfRule type="cellIs" dxfId="42" priority="43" operator="equal">
      <formula>$L$8</formula>
    </cfRule>
  </conditionalFormatting>
  <conditionalFormatting sqref="K52">
    <cfRule type="cellIs" dxfId="41" priority="42" operator="equal">
      <formula>$L$8</formula>
    </cfRule>
  </conditionalFormatting>
  <conditionalFormatting sqref="L53">
    <cfRule type="cellIs" dxfId="40" priority="41" operator="equal">
      <formula>$L$8</formula>
    </cfRule>
  </conditionalFormatting>
  <conditionalFormatting sqref="G18">
    <cfRule type="cellIs" dxfId="39" priority="40" operator="equal">
      <formula>$N$8</formula>
    </cfRule>
  </conditionalFormatting>
  <conditionalFormatting sqref="G18">
    <cfRule type="cellIs" dxfId="38" priority="39" operator="equal">
      <formula>$N$10</formula>
    </cfRule>
  </conditionalFormatting>
  <conditionalFormatting sqref="G23:G27">
    <cfRule type="cellIs" dxfId="37" priority="38" operator="equal">
      <formula>$N$8</formula>
    </cfRule>
  </conditionalFormatting>
  <conditionalFormatting sqref="G23:G27">
    <cfRule type="cellIs" dxfId="36" priority="37" operator="equal">
      <formula>$N$10</formula>
    </cfRule>
  </conditionalFormatting>
  <conditionalFormatting sqref="G29:G30">
    <cfRule type="cellIs" dxfId="35" priority="36" operator="equal">
      <formula>$N$8</formula>
    </cfRule>
  </conditionalFormatting>
  <conditionalFormatting sqref="G29:G30">
    <cfRule type="cellIs" dxfId="34" priority="35" operator="equal">
      <formula>$N$10</formula>
    </cfRule>
  </conditionalFormatting>
  <conditionalFormatting sqref="G32:G33">
    <cfRule type="cellIs" dxfId="33" priority="34" operator="equal">
      <formula>$N$8</formula>
    </cfRule>
  </conditionalFormatting>
  <conditionalFormatting sqref="G32:G33">
    <cfRule type="cellIs" dxfId="32" priority="33" operator="equal">
      <formula>$N$10</formula>
    </cfRule>
  </conditionalFormatting>
  <conditionalFormatting sqref="G35">
    <cfRule type="cellIs" dxfId="31" priority="32" operator="equal">
      <formula>$N$8</formula>
    </cfRule>
  </conditionalFormatting>
  <conditionalFormatting sqref="G35">
    <cfRule type="cellIs" dxfId="30" priority="31" operator="equal">
      <formula>$N$10</formula>
    </cfRule>
  </conditionalFormatting>
  <conditionalFormatting sqref="G36">
    <cfRule type="cellIs" dxfId="29" priority="30" operator="equal">
      <formula>$N$8</formula>
    </cfRule>
  </conditionalFormatting>
  <conditionalFormatting sqref="G36">
    <cfRule type="cellIs" dxfId="28" priority="29" operator="equal">
      <formula>$N$10</formula>
    </cfRule>
  </conditionalFormatting>
  <conditionalFormatting sqref="G38:G40">
    <cfRule type="cellIs" dxfId="27" priority="28" operator="equal">
      <formula>$N$8</formula>
    </cfRule>
  </conditionalFormatting>
  <conditionalFormatting sqref="G38:G40">
    <cfRule type="cellIs" dxfId="26" priority="27" operator="equal">
      <formula>$N$10</formula>
    </cfRule>
  </conditionalFormatting>
  <conditionalFormatting sqref="G42:G46">
    <cfRule type="cellIs" dxfId="25" priority="26" operator="equal">
      <formula>$N$8</formula>
    </cfRule>
  </conditionalFormatting>
  <conditionalFormatting sqref="G42:G46">
    <cfRule type="cellIs" dxfId="24" priority="25" operator="equal">
      <formula>$N$10</formula>
    </cfRule>
  </conditionalFormatting>
  <conditionalFormatting sqref="G48">
    <cfRule type="cellIs" dxfId="23" priority="24" operator="equal">
      <formula>$N$8</formula>
    </cfRule>
  </conditionalFormatting>
  <conditionalFormatting sqref="G48">
    <cfRule type="cellIs" dxfId="22" priority="23" operator="equal">
      <formula>$N$10</formula>
    </cfRule>
  </conditionalFormatting>
  <conditionalFormatting sqref="G50:G54">
    <cfRule type="cellIs" dxfId="21" priority="22" operator="equal">
      <formula>$N$8</formula>
    </cfRule>
  </conditionalFormatting>
  <conditionalFormatting sqref="G50:G54">
    <cfRule type="cellIs" dxfId="20" priority="21" operator="equal">
      <formula>$N$10</formula>
    </cfRule>
  </conditionalFormatting>
  <conditionalFormatting sqref="E19">
    <cfRule type="cellIs" dxfId="19" priority="20" operator="equal">
      <formula>$L$6</formula>
    </cfRule>
  </conditionalFormatting>
  <conditionalFormatting sqref="D20">
    <cfRule type="cellIs" dxfId="18" priority="19" operator="equal">
      <formula>$L$6</formula>
    </cfRule>
  </conditionalFormatting>
  <conditionalFormatting sqref="D21:E21">
    <cfRule type="cellIs" dxfId="17" priority="18" operator="equal">
      <formula>$L$6</formula>
    </cfRule>
  </conditionalFormatting>
  <conditionalFormatting sqref="E23:E26">
    <cfRule type="cellIs" dxfId="16" priority="17" operator="equal">
      <formula>$L$6</formula>
    </cfRule>
  </conditionalFormatting>
  <conditionalFormatting sqref="D24:D25">
    <cfRule type="cellIs" dxfId="15" priority="16" operator="equal">
      <formula>$L$6</formula>
    </cfRule>
  </conditionalFormatting>
  <conditionalFormatting sqref="D29:E30">
    <cfRule type="cellIs" dxfId="14" priority="15" operator="equal">
      <formula>$L$6</formula>
    </cfRule>
  </conditionalFormatting>
  <conditionalFormatting sqref="E31:E32">
    <cfRule type="cellIs" dxfId="13" priority="14" operator="equal">
      <formula>$L$6</formula>
    </cfRule>
  </conditionalFormatting>
  <conditionalFormatting sqref="D32">
    <cfRule type="cellIs" dxfId="12" priority="13" operator="equal">
      <formula>$L$6</formula>
    </cfRule>
  </conditionalFormatting>
  <conditionalFormatting sqref="E34:E35">
    <cfRule type="cellIs" dxfId="11" priority="12" operator="equal">
      <formula>$L$6</formula>
    </cfRule>
  </conditionalFormatting>
  <conditionalFormatting sqref="D35">
    <cfRule type="cellIs" dxfId="10" priority="11" operator="equal">
      <formula>$L$6</formula>
    </cfRule>
  </conditionalFormatting>
  <conditionalFormatting sqref="D37">
    <cfRule type="cellIs" dxfId="9" priority="10" operator="equal">
      <formula>$L$6</formula>
    </cfRule>
  </conditionalFormatting>
  <conditionalFormatting sqref="E36:E37">
    <cfRule type="cellIs" dxfId="8" priority="9" operator="equal">
      <formula>$L$6</formula>
    </cfRule>
  </conditionalFormatting>
  <conditionalFormatting sqref="E39:E40">
    <cfRule type="cellIs" dxfId="7" priority="8" operator="equal">
      <formula>$L$6</formula>
    </cfRule>
  </conditionalFormatting>
  <conditionalFormatting sqref="D42:E44">
    <cfRule type="cellIs" dxfId="6" priority="7" operator="equal">
      <formula>$L$6</formula>
    </cfRule>
  </conditionalFormatting>
  <conditionalFormatting sqref="E45:E46">
    <cfRule type="cellIs" dxfId="5" priority="6" operator="equal">
      <formula>$L$6</formula>
    </cfRule>
  </conditionalFormatting>
  <conditionalFormatting sqref="D46:D47">
    <cfRule type="cellIs" dxfId="4" priority="5" operator="equal">
      <formula>$L$6</formula>
    </cfRule>
  </conditionalFormatting>
  <conditionalFormatting sqref="D49">
    <cfRule type="cellIs" dxfId="3" priority="4" operator="equal">
      <formula>$L$6</formula>
    </cfRule>
  </conditionalFormatting>
  <conditionalFormatting sqref="E48">
    <cfRule type="cellIs" dxfId="2" priority="3" operator="equal">
      <formula>$L$6</formula>
    </cfRule>
  </conditionalFormatting>
  <conditionalFormatting sqref="E50:E54">
    <cfRule type="cellIs" dxfId="1" priority="2" operator="equal">
      <formula>$L$6</formula>
    </cfRule>
  </conditionalFormatting>
  <conditionalFormatting sqref="D51:D54">
    <cfRule type="cellIs" dxfId="0" priority="1" operator="equal">
      <formula>$L$6</formula>
    </cfRule>
  </conditionalFormatting>
  <pageMargins left="1" right="1" top="1" bottom="1" header="0.5" footer="0.5"/>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2"/>
  <sheetViews>
    <sheetView zoomScale="85" zoomScaleNormal="85" workbookViewId="0">
      <selection activeCell="E31" sqref="E31"/>
    </sheetView>
  </sheetViews>
  <sheetFormatPr defaultRowHeight="14.5" x14ac:dyDescent="0.35"/>
  <cols>
    <col min="2" max="2" width="9.1796875" style="44"/>
    <col min="3" max="3" width="22.453125" style="44" bestFit="1" customWidth="1"/>
    <col min="4" max="4" width="48" style="64" customWidth="1"/>
    <col min="5" max="5" width="55.54296875" bestFit="1" customWidth="1"/>
  </cols>
  <sheetData>
    <row r="2" spans="1:5" x14ac:dyDescent="0.35">
      <c r="B2" s="43" t="s">
        <v>25</v>
      </c>
      <c r="C2" s="43" t="s">
        <v>26</v>
      </c>
      <c r="D2" s="63" t="s">
        <v>27</v>
      </c>
    </row>
    <row r="3" spans="1:5" ht="165" customHeight="1" x14ac:dyDescent="0.35">
      <c r="A3">
        <v>1</v>
      </c>
      <c r="B3" s="59" t="s">
        <v>3</v>
      </c>
      <c r="C3" s="59" t="s">
        <v>54</v>
      </c>
      <c r="D3" s="42" t="s">
        <v>76</v>
      </c>
      <c r="E3" s="41"/>
    </row>
    <row r="4" spans="1:5" ht="203.25" customHeight="1" x14ac:dyDescent="0.35">
      <c r="A4">
        <v>2</v>
      </c>
      <c r="B4" s="59" t="s">
        <v>29</v>
      </c>
      <c r="C4" s="59" t="s">
        <v>55</v>
      </c>
      <c r="D4" s="45" t="s">
        <v>28</v>
      </c>
      <c r="E4" s="41"/>
    </row>
    <row r="5" spans="1:5" ht="163.5" customHeight="1" x14ac:dyDescent="0.35">
      <c r="A5">
        <v>3</v>
      </c>
      <c r="B5" s="59" t="s">
        <v>31</v>
      </c>
      <c r="C5" s="59" t="s">
        <v>56</v>
      </c>
      <c r="D5" s="45" t="s">
        <v>30</v>
      </c>
    </row>
    <row r="6" spans="1:5" ht="180.75" customHeight="1" x14ac:dyDescent="0.35">
      <c r="A6">
        <v>4</v>
      </c>
      <c r="B6" s="59" t="s">
        <v>33</v>
      </c>
      <c r="C6" s="60" t="s">
        <v>57</v>
      </c>
      <c r="D6" s="42" t="s">
        <v>32</v>
      </c>
    </row>
    <row r="7" spans="1:5" ht="184.5" customHeight="1" x14ac:dyDescent="0.35">
      <c r="A7">
        <v>5</v>
      </c>
      <c r="B7" s="59" t="s">
        <v>35</v>
      </c>
      <c r="C7" s="60" t="s">
        <v>58</v>
      </c>
      <c r="D7" s="42" t="s">
        <v>34</v>
      </c>
    </row>
    <row r="8" spans="1:5" ht="126.5" x14ac:dyDescent="0.35">
      <c r="A8">
        <v>6</v>
      </c>
      <c r="B8" s="59" t="s">
        <v>37</v>
      </c>
      <c r="C8" s="60" t="s">
        <v>59</v>
      </c>
      <c r="D8" s="42" t="s">
        <v>36</v>
      </c>
    </row>
    <row r="9" spans="1:5" ht="161" x14ac:dyDescent="0.35">
      <c r="A9">
        <v>7</v>
      </c>
      <c r="B9" s="59" t="s">
        <v>29</v>
      </c>
      <c r="C9" s="60" t="s">
        <v>60</v>
      </c>
      <c r="D9" s="45" t="s">
        <v>61</v>
      </c>
    </row>
    <row r="10" spans="1:5" ht="368.25" customHeight="1" x14ac:dyDescent="0.35">
      <c r="A10">
        <v>8</v>
      </c>
      <c r="B10" s="59" t="s">
        <v>4</v>
      </c>
      <c r="C10" s="59" t="s">
        <v>62</v>
      </c>
      <c r="D10" s="45" t="s">
        <v>38</v>
      </c>
    </row>
    <row r="11" spans="1:5" ht="185.25" customHeight="1" x14ac:dyDescent="0.35">
      <c r="A11">
        <v>9</v>
      </c>
      <c r="B11" s="61" t="s">
        <v>40</v>
      </c>
      <c r="C11" s="62" t="s">
        <v>63</v>
      </c>
      <c r="D11" s="42" t="s">
        <v>39</v>
      </c>
    </row>
    <row r="12" spans="1:5" ht="156.75" customHeight="1" x14ac:dyDescent="0.35">
      <c r="A12">
        <v>10</v>
      </c>
      <c r="B12" s="59" t="s">
        <v>42</v>
      </c>
      <c r="C12" s="60" t="s">
        <v>64</v>
      </c>
      <c r="D12" s="42" t="s">
        <v>41</v>
      </c>
    </row>
    <row r="13" spans="1:5" ht="184" x14ac:dyDescent="0.35">
      <c r="A13">
        <v>11</v>
      </c>
      <c r="B13" s="59" t="s">
        <v>44</v>
      </c>
      <c r="C13" s="59" t="s">
        <v>65</v>
      </c>
      <c r="D13" s="42" t="s">
        <v>43</v>
      </c>
    </row>
    <row r="14" spans="1:5" ht="272.25" customHeight="1" x14ac:dyDescent="0.35">
      <c r="A14">
        <v>12</v>
      </c>
      <c r="B14" s="59" t="s">
        <v>46</v>
      </c>
      <c r="C14" s="59" t="s">
        <v>47</v>
      </c>
      <c r="D14" s="42" t="s">
        <v>45</v>
      </c>
    </row>
    <row r="15" spans="1:5" ht="115" x14ac:dyDescent="0.35">
      <c r="A15">
        <v>13</v>
      </c>
      <c r="B15" s="59" t="s">
        <v>49</v>
      </c>
      <c r="C15" s="59" t="s">
        <v>50</v>
      </c>
      <c r="D15" s="42" t="s">
        <v>48</v>
      </c>
    </row>
    <row r="16" spans="1:5" ht="172.5" x14ac:dyDescent="0.35">
      <c r="A16">
        <v>14</v>
      </c>
      <c r="B16" s="59" t="s">
        <v>52</v>
      </c>
      <c r="C16" s="59" t="s">
        <v>53</v>
      </c>
      <c r="D16" s="42" t="s">
        <v>51</v>
      </c>
    </row>
    <row r="17" spans="1:4" ht="138" x14ac:dyDescent="0.35">
      <c r="A17">
        <v>15</v>
      </c>
      <c r="B17" s="59" t="s">
        <v>67</v>
      </c>
      <c r="C17" s="59" t="s">
        <v>64</v>
      </c>
      <c r="D17" s="42" t="s">
        <v>66</v>
      </c>
    </row>
    <row r="18" spans="1:4" ht="115" x14ac:dyDescent="0.35">
      <c r="A18">
        <v>16</v>
      </c>
      <c r="B18" s="59" t="s">
        <v>69</v>
      </c>
      <c r="C18" s="59" t="s">
        <v>70</v>
      </c>
      <c r="D18" s="45" t="s">
        <v>68</v>
      </c>
    </row>
    <row r="19" spans="1:4" ht="172.5" x14ac:dyDescent="0.35">
      <c r="A19">
        <v>17</v>
      </c>
      <c r="B19" s="59" t="s">
        <v>6</v>
      </c>
      <c r="C19" s="59" t="s">
        <v>72</v>
      </c>
      <c r="D19" s="42" t="s">
        <v>71</v>
      </c>
    </row>
    <row r="20" spans="1:4" ht="195.5" x14ac:dyDescent="0.35">
      <c r="A20">
        <v>18</v>
      </c>
      <c r="B20" s="59" t="s">
        <v>74</v>
      </c>
      <c r="C20" s="59" t="s">
        <v>63</v>
      </c>
      <c r="D20" s="45" t="s">
        <v>73</v>
      </c>
    </row>
    <row r="21" spans="1:4" ht="138" x14ac:dyDescent="0.35">
      <c r="A21">
        <v>19</v>
      </c>
      <c r="B21" s="40" t="s">
        <v>78</v>
      </c>
      <c r="C21" s="40" t="s">
        <v>79</v>
      </c>
      <c r="D21" s="45" t="s">
        <v>77</v>
      </c>
    </row>
    <row r="22" spans="1:4" ht="115" x14ac:dyDescent="0.35">
      <c r="A22">
        <v>20</v>
      </c>
      <c r="B22" s="40" t="s">
        <v>81</v>
      </c>
      <c r="C22" s="40" t="s">
        <v>82</v>
      </c>
      <c r="D22" s="42" t="s">
        <v>80</v>
      </c>
    </row>
    <row r="23" spans="1:4" ht="103.5" x14ac:dyDescent="0.35">
      <c r="A23">
        <v>21</v>
      </c>
      <c r="B23" s="40" t="s">
        <v>84</v>
      </c>
      <c r="C23" s="40" t="s">
        <v>85</v>
      </c>
      <c r="D23" s="42" t="s">
        <v>83</v>
      </c>
    </row>
    <row r="24" spans="1:4" ht="126.5" x14ac:dyDescent="0.35">
      <c r="A24">
        <v>22</v>
      </c>
      <c r="B24" s="40" t="s">
        <v>87</v>
      </c>
      <c r="C24" s="40" t="s">
        <v>88</v>
      </c>
      <c r="D24" s="45" t="s">
        <v>86</v>
      </c>
    </row>
    <row r="25" spans="1:4" ht="138" x14ac:dyDescent="0.35">
      <c r="A25">
        <v>23</v>
      </c>
      <c r="B25" s="40" t="s">
        <v>90</v>
      </c>
      <c r="C25" s="40" t="s">
        <v>91</v>
      </c>
      <c r="D25" s="45" t="s">
        <v>89</v>
      </c>
    </row>
    <row r="26" spans="1:4" ht="149.5" x14ac:dyDescent="0.35">
      <c r="A26">
        <v>24</v>
      </c>
      <c r="B26" s="40" t="s">
        <v>5</v>
      </c>
      <c r="C26" s="40" t="s">
        <v>93</v>
      </c>
      <c r="D26" s="42" t="s">
        <v>92</v>
      </c>
    </row>
    <row r="27" spans="1:4" ht="103.5" x14ac:dyDescent="0.35">
      <c r="A27">
        <v>25</v>
      </c>
      <c r="B27" s="40" t="s">
        <v>75</v>
      </c>
      <c r="C27" s="40" t="s">
        <v>95</v>
      </c>
      <c r="D27" s="45" t="s">
        <v>94</v>
      </c>
    </row>
    <row r="28" spans="1:4" ht="172.5" x14ac:dyDescent="0.35">
      <c r="A28">
        <v>26</v>
      </c>
      <c r="B28" s="40" t="s">
        <v>97</v>
      </c>
      <c r="C28" s="40" t="s">
        <v>59</v>
      </c>
      <c r="D28" s="45" t="s">
        <v>96</v>
      </c>
    </row>
    <row r="29" spans="1:4" ht="207" x14ac:dyDescent="0.35">
      <c r="A29">
        <v>27</v>
      </c>
      <c r="B29" s="40" t="s">
        <v>100</v>
      </c>
      <c r="C29" s="40" t="s">
        <v>99</v>
      </c>
      <c r="D29" s="45" t="s">
        <v>98</v>
      </c>
    </row>
    <row r="30" spans="1:4" ht="104" x14ac:dyDescent="0.35">
      <c r="A30">
        <v>28</v>
      </c>
      <c r="B30" s="40" t="s">
        <v>102</v>
      </c>
      <c r="C30" s="40" t="s">
        <v>101</v>
      </c>
      <c r="D30" s="45" t="s">
        <v>107</v>
      </c>
    </row>
    <row r="31" spans="1:4" ht="184" x14ac:dyDescent="0.35">
      <c r="A31">
        <v>29</v>
      </c>
      <c r="B31" s="40" t="s">
        <v>104</v>
      </c>
      <c r="C31" s="40" t="s">
        <v>53</v>
      </c>
      <c r="D31" s="45" t="s">
        <v>103</v>
      </c>
    </row>
    <row r="32" spans="1:4" ht="207" x14ac:dyDescent="0.35">
      <c r="A32">
        <v>30</v>
      </c>
      <c r="B32" s="40" t="s">
        <v>106</v>
      </c>
      <c r="C32" s="40" t="s">
        <v>99</v>
      </c>
      <c r="D32" s="45" t="s">
        <v>105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INPUT</vt:lpstr>
      <vt:lpstr>HASIL</vt:lpstr>
      <vt:lpstr>code-intr</vt:lpstr>
      <vt:lpstr>Hapus_Data</vt:lpstr>
      <vt:lpstr>HASIL!Print_Area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pga51</dc:creator>
  <cp:lastModifiedBy>Bayu Pratama</cp:lastModifiedBy>
  <cp:lastPrinted>2023-10-03T06:58:54Z</cp:lastPrinted>
  <dcterms:created xsi:type="dcterms:W3CDTF">2016-10-25T02:00:26Z</dcterms:created>
  <dcterms:modified xsi:type="dcterms:W3CDTF">2024-03-20T02:28:43Z</dcterms:modified>
</cp:coreProperties>
</file>