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yu.pratama.ROOT\source\repos\RAS-Psychotest-Berca\ScoringTestService\scoreformula\"/>
    </mc:Choice>
  </mc:AlternateContent>
  <xr:revisionPtr revIDLastSave="0" documentId="13_ncr:1_{D02E7CC1-BA61-420E-AF47-2DA04327B4B4}" xr6:coauthVersionLast="45" xr6:coauthVersionMax="45" xr10:uidLastSave="{00000000-0000-0000-0000-000000000000}"/>
  <bookViews>
    <workbookView xWindow="-110" yWindow="-110" windowWidth="19420" windowHeight="10420" activeTab="3" xr2:uid="{4C68A08D-4535-4EFF-B6A8-80BE4E5182FD}"/>
  </bookViews>
  <sheets>
    <sheet name="MSDT" sheetId="1" r:id="rId1"/>
    <sheet name="PAPI" sheetId="2" r:id="rId2"/>
    <sheet name="RMIB" sheetId="3" r:id="rId3"/>
    <sheet name="I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3" l="1"/>
  <c r="N6" i="3"/>
  <c r="N7" i="3"/>
  <c r="N8" i="3"/>
  <c r="N9" i="3"/>
  <c r="N10" i="3"/>
  <c r="N11" i="3"/>
  <c r="N12" i="3"/>
  <c r="N13" i="3"/>
  <c r="N14" i="3"/>
  <c r="N15" i="3"/>
  <c r="N4" i="3"/>
  <c r="F27" i="4" l="1"/>
  <c r="K27" i="4"/>
  <c r="J27" i="4"/>
  <c r="H27" i="4"/>
  <c r="G27" i="4"/>
  <c r="I27" i="4"/>
  <c r="E27" i="4"/>
  <c r="D27" i="4"/>
  <c r="C27" i="4"/>
  <c r="D5" i="2"/>
  <c r="M15" i="3" l="1"/>
  <c r="M14" i="3"/>
  <c r="M13" i="3"/>
  <c r="M12" i="3"/>
  <c r="M11" i="3"/>
  <c r="M10" i="3"/>
  <c r="M9" i="3"/>
  <c r="M8" i="3"/>
  <c r="M7" i="3"/>
  <c r="M6" i="3"/>
  <c r="M5" i="3"/>
  <c r="M4" i="3"/>
  <c r="K19" i="2"/>
  <c r="J19" i="2"/>
  <c r="I19" i="2"/>
  <c r="H19" i="2"/>
  <c r="G19" i="2"/>
  <c r="F19" i="2"/>
  <c r="E19" i="2"/>
  <c r="D19" i="2"/>
  <c r="C19" i="2"/>
  <c r="B19" i="2"/>
  <c r="L5" i="2"/>
  <c r="K5" i="2"/>
  <c r="J5" i="2"/>
  <c r="I5" i="2"/>
  <c r="H5" i="2"/>
  <c r="G5" i="2"/>
  <c r="F5" i="2"/>
  <c r="E5" i="2"/>
  <c r="C5" i="2"/>
  <c r="L19" i="2" l="1"/>
  <c r="M16" i="3"/>
  <c r="B5" i="2"/>
  <c r="P8" i="2" l="1"/>
  <c r="E13" i="1"/>
  <c r="F13" i="1"/>
  <c r="G13" i="1"/>
  <c r="H13" i="1"/>
  <c r="I13" i="1"/>
  <c r="J13" i="1"/>
  <c r="K13" i="1"/>
  <c r="D13" i="1"/>
  <c r="K12" i="1"/>
  <c r="J12" i="1"/>
  <c r="I12" i="1"/>
  <c r="H12" i="1"/>
  <c r="G12" i="1"/>
  <c r="F12" i="1"/>
  <c r="E12" i="1"/>
  <c r="D12" i="1"/>
  <c r="O12" i="1" l="1"/>
  <c r="K15" i="1"/>
  <c r="I33" i="1" s="1"/>
  <c r="J15" i="1"/>
  <c r="E31" i="1" s="1"/>
  <c r="I15" i="1"/>
  <c r="I29" i="1" s="1"/>
  <c r="H15" i="1"/>
  <c r="I27" i="1" s="1"/>
  <c r="G15" i="1"/>
  <c r="E25" i="1" s="1"/>
  <c r="F15" i="1"/>
  <c r="E23" i="1" s="1"/>
  <c r="E15" i="1"/>
  <c r="G21" i="1" s="1"/>
  <c r="D15" i="1"/>
  <c r="K19" i="1" s="1"/>
  <c r="K36" i="1" s="1"/>
  <c r="G33" i="1" l="1"/>
  <c r="E33" i="1"/>
  <c r="E36" i="1" s="1"/>
  <c r="I31" i="1"/>
  <c r="I36" i="1" s="1"/>
  <c r="G29" i="1"/>
  <c r="G25" i="1"/>
  <c r="G36" i="1" l="1"/>
</calcChain>
</file>

<file path=xl/sharedStrings.xml><?xml version="1.0" encoding="utf-8"?>
<sst xmlns="http://schemas.openxmlformats.org/spreadsheetml/2006/main" count="74" uniqueCount="54">
  <si>
    <t>A</t>
  </si>
  <si>
    <t>B</t>
  </si>
  <si>
    <t>KOREKSI</t>
  </si>
  <si>
    <t>JUMLAH</t>
  </si>
  <si>
    <t>TO</t>
  </si>
  <si>
    <t>RO</t>
  </si>
  <si>
    <t>E</t>
  </si>
  <si>
    <t>O</t>
  </si>
  <si>
    <t>DS ----- A</t>
  </si>
  <si>
    <t>E ----- H</t>
  </si>
  <si>
    <t>Ba ----- G</t>
  </si>
  <si>
    <t>Dv ----- F</t>
  </si>
  <si>
    <t>Bu ----- E</t>
  </si>
  <si>
    <t>Co ----- D</t>
  </si>
  <si>
    <t>Au ----- C</t>
  </si>
  <si>
    <t>Mi ----- B</t>
  </si>
  <si>
    <t>Total = 64</t>
  </si>
  <si>
    <t>Total</t>
  </si>
  <si>
    <t>G</t>
  </si>
  <si>
    <t>L</t>
  </si>
  <si>
    <t>I</t>
  </si>
  <si>
    <t>T</t>
  </si>
  <si>
    <t>V</t>
  </si>
  <si>
    <t>S</t>
  </si>
  <si>
    <t>R</t>
  </si>
  <si>
    <t>D</t>
  </si>
  <si>
    <t>C</t>
  </si>
  <si>
    <t>Total = 90</t>
  </si>
  <si>
    <t>N</t>
  </si>
  <si>
    <t>P</t>
  </si>
  <si>
    <t>X</t>
  </si>
  <si>
    <t>Z</t>
  </si>
  <si>
    <t>K</t>
  </si>
  <si>
    <t>F</t>
  </si>
  <si>
    <t>W</t>
  </si>
  <si>
    <t>KATEGORI</t>
  </si>
  <si>
    <t>H</t>
  </si>
  <si>
    <t>Ʃ</t>
  </si>
  <si>
    <t>RANK</t>
  </si>
  <si>
    <t>%</t>
  </si>
  <si>
    <t>TOTAL = 702</t>
  </si>
  <si>
    <t>null</t>
  </si>
  <si>
    <t>Outdoor</t>
  </si>
  <si>
    <t>Mechanical</t>
  </si>
  <si>
    <t>Computational</t>
  </si>
  <si>
    <t>Scientific</t>
  </si>
  <si>
    <t>Personal Contact</t>
  </si>
  <si>
    <t>Aesthetic</t>
  </si>
  <si>
    <t>Literary</t>
  </si>
  <si>
    <t>Musical</t>
  </si>
  <si>
    <t>Social Service</t>
  </si>
  <si>
    <t>Clerical</t>
  </si>
  <si>
    <t>Practical</t>
  </si>
  <si>
    <t>Medical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</si>
</sst>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/>
  </cellStyleXfs>
  <cellXfs count="37">
    <xf numFmtId="0" fontId="0" fillId="0" borderId="0" xfId="0"/>
    <xf numFmtId="0" fontId="0" fillId="0" borderId="0" xfId="0" applyBorder="1"/>
    <xf numFmtId="164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12" xfId="1" applyFont="1" applyBorder="1" applyAlignment="1">
      <alignment horizontal="left" vertical="center" wrapText="1"/>
    </xf>
    <xf numFmtId="0" fontId="0" fillId="0" borderId="13" xfId="0" applyBorder="1"/>
    <xf numFmtId="0" fontId="0" fillId="0" borderId="14" xfId="0" applyBorder="1"/>
    <xf numFmtId="0" fontId="4" fillId="2" borderId="0" xfId="0" applyFont="1" applyFill="1"/>
    <xf numFmtId="0" fontId="0" fillId="0" borderId="15" xfId="0" applyBorder="1"/>
    <xf numFmtId="0" fontId="0" fillId="0" borderId="16" xfId="0" applyBorder="1"/>
    <xf numFmtId="0" fontId="0" fillId="2" borderId="0" xfId="0" applyFill="1"/>
    <xf numFmtId="0" fontId="0" fillId="0" borderId="9" xfId="0" applyBorder="1"/>
    <xf numFmtId="0" fontId="0" fillId="0" borderId="17" xfId="0" applyBorder="1"/>
    <xf numFmtId="49" fontId="0" fillId="0" borderId="14" xfId="0" applyNumberFormat="1" applyBorder="1"/>
    <xf numFmtId="49" fontId="0" fillId="0" borderId="16" xfId="0" applyNumberFormat="1" applyBorder="1"/>
    <xf numFmtId="49" fontId="0" fillId="0" borderId="9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</cellXfs>
  <cellStyles count="3">
    <cellStyle name="Hyperlink" xfId="1" builtinId="8"/>
    <cellStyle name="Normal" xfId="0" builtinId="0"/>
    <cellStyle name="Normal 3" xfId="2" xr:uid="{0C15F36E-B965-4E9C-AE31-ACECDA8056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DF82-8966-4B13-9744-498656601F88}">
  <dimension ref="B2:O37"/>
  <sheetViews>
    <sheetView workbookViewId="0">
      <selection activeCell="L21" sqref="L21"/>
    </sheetView>
  </sheetViews>
  <sheetFormatPr defaultRowHeight="14.5" x14ac:dyDescent="0.35"/>
  <sheetData>
    <row r="2" spans="2:15" x14ac:dyDescent="0.35">
      <c r="C2" s="1"/>
      <c r="D2" s="1"/>
      <c r="E2" s="1"/>
      <c r="F2" s="1"/>
      <c r="G2" s="1"/>
      <c r="H2" s="1"/>
      <c r="I2" s="1"/>
      <c r="J2" s="1"/>
      <c r="K2" s="1"/>
      <c r="L2" s="1"/>
    </row>
    <row r="3" spans="2:15" x14ac:dyDescent="0.35">
      <c r="B3" s="1"/>
      <c r="C3" s="33"/>
      <c r="D3" s="34"/>
      <c r="E3" s="34"/>
      <c r="F3" s="34"/>
      <c r="G3" s="34"/>
      <c r="H3" s="34"/>
      <c r="I3" s="34"/>
      <c r="J3" s="34"/>
      <c r="K3" s="34"/>
      <c r="L3" s="33"/>
      <c r="M3" s="1"/>
    </row>
    <row r="4" spans="2:15" x14ac:dyDescent="0.35">
      <c r="B4" s="1"/>
      <c r="C4" s="9"/>
      <c r="D4" s="4"/>
      <c r="E4" s="4"/>
      <c r="F4" s="4"/>
      <c r="G4" s="4"/>
      <c r="H4" s="4"/>
      <c r="I4" s="4"/>
      <c r="J4" s="4"/>
      <c r="K4" s="4"/>
      <c r="L4" s="8"/>
      <c r="M4" s="1"/>
    </row>
    <row r="5" spans="2:15" x14ac:dyDescent="0.35">
      <c r="B5" s="1"/>
      <c r="C5" s="9"/>
      <c r="D5" s="5"/>
      <c r="E5" s="5"/>
      <c r="F5" s="5"/>
      <c r="G5" s="5"/>
      <c r="H5" s="5"/>
      <c r="I5" s="5"/>
      <c r="J5" s="5"/>
      <c r="K5" s="5"/>
      <c r="L5" s="8"/>
      <c r="M5" s="1"/>
    </row>
    <row r="6" spans="2:15" x14ac:dyDescent="0.35">
      <c r="B6" s="1"/>
      <c r="C6" s="9"/>
      <c r="D6" s="5"/>
      <c r="E6" s="5"/>
      <c r="F6" s="5"/>
      <c r="G6" s="5"/>
      <c r="H6" s="5"/>
      <c r="I6" s="5"/>
      <c r="J6" s="5"/>
      <c r="K6" s="5"/>
      <c r="L6" s="8"/>
      <c r="M6" s="1"/>
    </row>
    <row r="7" spans="2:15" x14ac:dyDescent="0.35">
      <c r="B7" s="1"/>
      <c r="C7" s="9"/>
      <c r="D7" s="5"/>
      <c r="E7" s="5"/>
      <c r="F7" s="5"/>
      <c r="G7" s="5"/>
      <c r="H7" s="5"/>
      <c r="I7" s="5"/>
      <c r="J7" s="5"/>
      <c r="K7" s="5"/>
      <c r="L7" s="8"/>
      <c r="M7" s="1"/>
    </row>
    <row r="8" spans="2:15" x14ac:dyDescent="0.35">
      <c r="B8" s="1"/>
      <c r="C8" s="9"/>
      <c r="D8" s="5"/>
      <c r="E8" s="5"/>
      <c r="F8" s="5"/>
      <c r="G8" s="5"/>
      <c r="H8" s="5"/>
      <c r="I8" s="5"/>
      <c r="J8" s="5"/>
      <c r="K8" s="5"/>
      <c r="L8" s="8"/>
      <c r="M8" s="1"/>
    </row>
    <row r="9" spans="2:15" x14ac:dyDescent="0.35">
      <c r="B9" s="1"/>
      <c r="C9" s="9"/>
      <c r="D9" s="5"/>
      <c r="E9" s="5"/>
      <c r="F9" s="5"/>
      <c r="G9" s="5"/>
      <c r="H9" s="5"/>
      <c r="I9" s="5"/>
      <c r="J9" s="5"/>
      <c r="K9" s="5"/>
      <c r="L9" s="8"/>
      <c r="M9" s="1"/>
    </row>
    <row r="10" spans="2:15" x14ac:dyDescent="0.35">
      <c r="B10" s="1"/>
      <c r="C10" s="9"/>
      <c r="D10" s="5"/>
      <c r="E10" s="5"/>
      <c r="F10" s="5"/>
      <c r="G10" s="5"/>
      <c r="H10" s="5"/>
      <c r="I10" s="5"/>
      <c r="J10" s="5"/>
      <c r="K10" s="5"/>
      <c r="L10" s="8"/>
      <c r="M10" s="1"/>
    </row>
    <row r="11" spans="2:15" x14ac:dyDescent="0.35">
      <c r="B11" s="1"/>
      <c r="C11" s="9"/>
      <c r="D11" s="5"/>
      <c r="E11" s="5"/>
      <c r="F11" s="5"/>
      <c r="G11" s="5"/>
      <c r="H11" s="5"/>
      <c r="I11" s="5"/>
      <c r="J11" s="5"/>
      <c r="K11" s="5"/>
      <c r="L11" s="8"/>
      <c r="M11" s="1"/>
    </row>
    <row r="12" spans="2:15" x14ac:dyDescent="0.35">
      <c r="B12" s="1"/>
      <c r="C12" s="10" t="s">
        <v>0</v>
      </c>
      <c r="D12" s="6">
        <f>COUNTIF(D4:K4,"A")</f>
        <v>0</v>
      </c>
      <c r="E12" s="6">
        <f>COUNTIF(D5:K5,"A")</f>
        <v>0</v>
      </c>
      <c r="F12" s="6">
        <f>COUNTIF(D6:K6,"A")</f>
        <v>0</v>
      </c>
      <c r="G12" s="6">
        <f>COUNTIF(D7:K7,"A")</f>
        <v>0</v>
      </c>
      <c r="H12" s="6">
        <f>COUNTIF(D8:K8,"A")</f>
        <v>0</v>
      </c>
      <c r="I12" s="6">
        <f>COUNTIF(D9:K9,"A")</f>
        <v>0</v>
      </c>
      <c r="J12" s="6">
        <f>COUNTIF(D10:K10,"A")</f>
        <v>0</v>
      </c>
      <c r="K12" s="6">
        <f>COUNTIF(D11:K11,"A")</f>
        <v>0</v>
      </c>
      <c r="L12" s="8"/>
      <c r="M12" s="1"/>
      <c r="N12" t="s">
        <v>16</v>
      </c>
      <c r="O12">
        <f>IF(SUM(D12:K13) = 64, 1,0)</f>
        <v>0</v>
      </c>
    </row>
    <row r="13" spans="2:15" x14ac:dyDescent="0.35">
      <c r="B13" s="1"/>
      <c r="C13" s="10" t="s">
        <v>1</v>
      </c>
      <c r="D13" s="6">
        <f>COUNTIF(D4:D11,"B")</f>
        <v>0</v>
      </c>
      <c r="E13" s="6">
        <f t="shared" ref="E13:K13" si="0">COUNTIF(E4:E11,"B")</f>
        <v>0</v>
      </c>
      <c r="F13" s="6">
        <f t="shared" si="0"/>
        <v>0</v>
      </c>
      <c r="G13" s="6">
        <f t="shared" si="0"/>
        <v>0</v>
      </c>
      <c r="H13" s="6">
        <f t="shared" si="0"/>
        <v>0</v>
      </c>
      <c r="I13" s="6">
        <f t="shared" si="0"/>
        <v>0</v>
      </c>
      <c r="J13" s="6">
        <f t="shared" si="0"/>
        <v>0</v>
      </c>
      <c r="K13" s="6">
        <f t="shared" si="0"/>
        <v>0</v>
      </c>
      <c r="L13" s="8"/>
      <c r="M13" s="1"/>
    </row>
    <row r="14" spans="2:15" x14ac:dyDescent="0.35">
      <c r="B14" s="1"/>
      <c r="C14" s="10" t="s">
        <v>2</v>
      </c>
      <c r="D14" s="2">
        <v>1</v>
      </c>
      <c r="E14" s="2">
        <v>2</v>
      </c>
      <c r="F14" s="2">
        <v>1</v>
      </c>
      <c r="G14" s="3">
        <v>0</v>
      </c>
      <c r="H14" s="2">
        <v>3</v>
      </c>
      <c r="I14" s="3">
        <v>-1</v>
      </c>
      <c r="J14" s="3">
        <v>0</v>
      </c>
      <c r="K14" s="3">
        <v>-4</v>
      </c>
      <c r="L14" s="8"/>
      <c r="M14" s="1"/>
    </row>
    <row r="15" spans="2:15" x14ac:dyDescent="0.35">
      <c r="B15" s="1"/>
      <c r="C15" s="10" t="s">
        <v>3</v>
      </c>
      <c r="D15" s="6">
        <f>SUM(D12:D14)</f>
        <v>1</v>
      </c>
      <c r="E15" s="6">
        <f t="shared" ref="E15:F15" si="1">SUM(E12:E14)</f>
        <v>2</v>
      </c>
      <c r="F15" s="6">
        <f t="shared" si="1"/>
        <v>1</v>
      </c>
      <c r="G15" s="6">
        <f>SUM(G12:G14)</f>
        <v>0</v>
      </c>
      <c r="H15" s="6">
        <f t="shared" ref="H15:K15" si="2">SUM(H12:H14)</f>
        <v>3</v>
      </c>
      <c r="I15" s="6">
        <f t="shared" si="2"/>
        <v>-1</v>
      </c>
      <c r="J15" s="6">
        <f t="shared" si="2"/>
        <v>0</v>
      </c>
      <c r="K15" s="6">
        <f t="shared" si="2"/>
        <v>-4</v>
      </c>
      <c r="L15" s="8"/>
      <c r="M15" s="1"/>
    </row>
    <row r="16" spans="2:15" x14ac:dyDescent="0.35">
      <c r="C16" s="1"/>
      <c r="D16" s="1"/>
      <c r="E16" s="7" t="s">
        <v>4</v>
      </c>
      <c r="F16" s="7"/>
      <c r="G16" s="7" t="s">
        <v>5</v>
      </c>
      <c r="H16" s="7"/>
      <c r="I16" s="7" t="s">
        <v>6</v>
      </c>
      <c r="J16" s="7"/>
      <c r="K16" s="7" t="s">
        <v>7</v>
      </c>
      <c r="L16" s="1"/>
      <c r="M16" s="1"/>
    </row>
    <row r="17" spans="2:13" x14ac:dyDescent="0.3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ht="15" thickBot="1" x14ac:dyDescent="0.4"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3" ht="15" thickBot="1" x14ac:dyDescent="0.4">
      <c r="C19" s="32" t="s">
        <v>8</v>
      </c>
      <c r="D19" s="11"/>
      <c r="E19" s="11"/>
      <c r="F19" s="11"/>
      <c r="G19" s="11"/>
      <c r="H19" s="11"/>
      <c r="I19" s="11"/>
      <c r="J19" s="11"/>
      <c r="K19" s="12">
        <f>D15</f>
        <v>1</v>
      </c>
      <c r="L19" s="1"/>
    </row>
    <row r="20" spans="2:13" ht="15" thickBot="1" x14ac:dyDescent="0.4">
      <c r="C20" s="32"/>
      <c r="D20" s="1"/>
      <c r="E20" s="1"/>
      <c r="F20" s="1"/>
      <c r="G20" s="1"/>
      <c r="H20" s="1"/>
      <c r="I20" s="1"/>
      <c r="J20" s="1"/>
      <c r="K20" s="1"/>
      <c r="L20" s="1"/>
    </row>
    <row r="21" spans="2:13" ht="15" thickBot="1" x14ac:dyDescent="0.4">
      <c r="C21" s="32" t="s">
        <v>15</v>
      </c>
      <c r="D21" s="11"/>
      <c r="E21" s="11"/>
      <c r="F21" s="11"/>
      <c r="G21" s="12">
        <f>E15</f>
        <v>2</v>
      </c>
      <c r="H21" s="1"/>
      <c r="I21" s="1"/>
      <c r="J21" s="1"/>
      <c r="K21" s="1"/>
      <c r="L21" s="1"/>
    </row>
    <row r="22" spans="2:13" ht="15" thickBot="1" x14ac:dyDescent="0.4">
      <c r="C22" s="32"/>
      <c r="D22" s="1"/>
      <c r="E22" s="1"/>
      <c r="F22" s="1"/>
      <c r="G22" s="1"/>
      <c r="H22" s="1"/>
      <c r="I22" s="1"/>
      <c r="J22" s="1"/>
      <c r="K22" s="1"/>
      <c r="L22" s="1"/>
    </row>
    <row r="23" spans="2:13" ht="15" thickBot="1" x14ac:dyDescent="0.4">
      <c r="C23" s="32" t="s">
        <v>14</v>
      </c>
      <c r="D23" s="11"/>
      <c r="E23" s="12">
        <f>F15</f>
        <v>1</v>
      </c>
      <c r="F23" s="1"/>
      <c r="G23" s="1"/>
      <c r="H23" s="1"/>
      <c r="I23" s="1"/>
      <c r="J23" s="1"/>
      <c r="K23" s="1"/>
      <c r="L23" s="1"/>
    </row>
    <row r="24" spans="2:13" ht="15" thickBot="1" x14ac:dyDescent="0.4">
      <c r="C24" s="32"/>
      <c r="D24" s="1"/>
      <c r="E24" s="1"/>
      <c r="F24" s="1"/>
      <c r="G24" s="1"/>
      <c r="H24" s="1"/>
      <c r="I24" s="1"/>
      <c r="J24" s="1"/>
      <c r="K24" s="1"/>
      <c r="L24" s="1"/>
    </row>
    <row r="25" spans="2:13" ht="15" thickBot="1" x14ac:dyDescent="0.4">
      <c r="C25" s="32" t="s">
        <v>13</v>
      </c>
      <c r="D25" s="11"/>
      <c r="E25" s="12">
        <f>G15</f>
        <v>0</v>
      </c>
      <c r="F25" s="11"/>
      <c r="G25" s="12">
        <f>G15</f>
        <v>0</v>
      </c>
      <c r="H25" s="1"/>
      <c r="I25" s="1"/>
      <c r="J25" s="1"/>
      <c r="K25" s="1"/>
      <c r="L25" s="1"/>
    </row>
    <row r="26" spans="2:13" ht="15" thickBot="1" x14ac:dyDescent="0.4">
      <c r="C26" s="32"/>
      <c r="D26" s="1"/>
      <c r="E26" s="1"/>
      <c r="F26" s="1"/>
      <c r="G26" s="1"/>
      <c r="H26" s="1"/>
      <c r="I26" s="1"/>
      <c r="J26" s="1"/>
      <c r="K26" s="1"/>
      <c r="L26" s="1"/>
    </row>
    <row r="27" spans="2:13" ht="15" thickBot="1" x14ac:dyDescent="0.4">
      <c r="C27" s="32" t="s">
        <v>12</v>
      </c>
      <c r="D27" s="11"/>
      <c r="E27" s="11"/>
      <c r="F27" s="11"/>
      <c r="G27" s="11"/>
      <c r="H27" s="11"/>
      <c r="I27" s="12">
        <f>H15</f>
        <v>3</v>
      </c>
      <c r="J27" s="1"/>
      <c r="K27" s="1"/>
      <c r="L27" s="1"/>
    </row>
    <row r="28" spans="2:13" ht="15" thickBot="1" x14ac:dyDescent="0.4">
      <c r="C28" s="32"/>
      <c r="D28" s="1"/>
      <c r="E28" s="1"/>
      <c r="F28" s="1"/>
      <c r="G28" s="1"/>
      <c r="H28" s="1"/>
      <c r="I28" s="1"/>
      <c r="J28" s="1"/>
      <c r="K28" s="1"/>
      <c r="L28" s="1"/>
    </row>
    <row r="29" spans="2:13" ht="15" thickBot="1" x14ac:dyDescent="0.4">
      <c r="C29" s="32" t="s">
        <v>11</v>
      </c>
      <c r="D29" s="11"/>
      <c r="E29" s="11"/>
      <c r="F29" s="11"/>
      <c r="G29" s="12">
        <f>I15</f>
        <v>-1</v>
      </c>
      <c r="H29" s="11"/>
      <c r="I29" s="12">
        <f>I15</f>
        <v>-1</v>
      </c>
    </row>
    <row r="30" spans="2:13" ht="15" thickBot="1" x14ac:dyDescent="0.4">
      <c r="C30" s="32"/>
    </row>
    <row r="31" spans="2:13" ht="15" thickBot="1" x14ac:dyDescent="0.4">
      <c r="C31" s="32" t="s">
        <v>10</v>
      </c>
      <c r="D31" s="11"/>
      <c r="E31" s="12">
        <f>J15</f>
        <v>0</v>
      </c>
      <c r="F31" s="11"/>
      <c r="G31" s="11"/>
      <c r="H31" s="11"/>
      <c r="I31" s="12">
        <f>J15</f>
        <v>0</v>
      </c>
    </row>
    <row r="32" spans="2:13" ht="15" thickBot="1" x14ac:dyDescent="0.4">
      <c r="C32" s="32"/>
    </row>
    <row r="33" spans="3:11" ht="15" thickBot="1" x14ac:dyDescent="0.4">
      <c r="C33" s="32" t="s">
        <v>9</v>
      </c>
      <c r="D33" s="11"/>
      <c r="E33" s="12">
        <f>K15</f>
        <v>-4</v>
      </c>
      <c r="F33" s="11"/>
      <c r="G33" s="12">
        <f>K15</f>
        <v>-4</v>
      </c>
      <c r="H33" s="11"/>
      <c r="I33" s="12">
        <f>K15</f>
        <v>-4</v>
      </c>
    </row>
    <row r="34" spans="3:11" x14ac:dyDescent="0.35">
      <c r="C34" s="32"/>
    </row>
    <row r="35" spans="3:11" ht="15" thickBot="1" x14ac:dyDescent="0.4"/>
    <row r="36" spans="3:11" ht="15" thickBot="1" x14ac:dyDescent="0.4">
      <c r="E36" s="12">
        <f>SUM(E23,E25,E31,E33)</f>
        <v>-3</v>
      </c>
      <c r="G36" s="12">
        <f>SUM(G21,G25,G29,G33)</f>
        <v>-3</v>
      </c>
      <c r="I36" s="12">
        <f>SUM(I27,I29,I31,I33)</f>
        <v>-2</v>
      </c>
      <c r="K36" s="12">
        <f>SUM(K19)</f>
        <v>1</v>
      </c>
    </row>
    <row r="37" spans="3:11" x14ac:dyDescent="0.35">
      <c r="E37" s="7" t="s">
        <v>4</v>
      </c>
      <c r="F37" s="7"/>
      <c r="G37" s="7" t="s">
        <v>5</v>
      </c>
      <c r="H37" s="7"/>
      <c r="I37" s="7" t="s">
        <v>6</v>
      </c>
      <c r="J37" s="7"/>
      <c r="K37" s="7" t="s">
        <v>7</v>
      </c>
    </row>
  </sheetData>
  <mergeCells count="9">
    <mergeCell ref="C29:C30"/>
    <mergeCell ref="C31:C32"/>
    <mergeCell ref="C33:C34"/>
    <mergeCell ref="C3:L3"/>
    <mergeCell ref="C19:C20"/>
    <mergeCell ref="C21:C22"/>
    <mergeCell ref="C23:C24"/>
    <mergeCell ref="C25:C26"/>
    <mergeCell ref="C27:C28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89178-B404-4854-803A-6E125201C328}">
  <dimension ref="B3:P19"/>
  <sheetViews>
    <sheetView workbookViewId="0">
      <selection activeCell="E8" sqref="E8"/>
    </sheetView>
  </sheetViews>
  <sheetFormatPr defaultRowHeight="14.5" x14ac:dyDescent="0.35"/>
  <sheetData>
    <row r="3" spans="2:16" ht="15" thickBot="1" x14ac:dyDescent="0.4"/>
    <row r="4" spans="2:16" ht="15" thickBot="1" x14ac:dyDescent="0.4">
      <c r="B4" s="13" t="s">
        <v>17</v>
      </c>
      <c r="C4" s="13" t="s">
        <v>18</v>
      </c>
      <c r="D4" s="13" t="s">
        <v>19</v>
      </c>
      <c r="E4" s="13" t="s">
        <v>20</v>
      </c>
      <c r="F4" s="13" t="s">
        <v>21</v>
      </c>
      <c r="G4" s="13" t="s">
        <v>22</v>
      </c>
      <c r="H4" s="13" t="s">
        <v>23</v>
      </c>
      <c r="I4" s="13" t="s">
        <v>24</v>
      </c>
      <c r="J4" s="13" t="s">
        <v>25</v>
      </c>
      <c r="K4" s="13" t="s">
        <v>26</v>
      </c>
      <c r="L4" s="13" t="s">
        <v>6</v>
      </c>
    </row>
    <row r="5" spans="2:16" ht="15" thickBot="1" x14ac:dyDescent="0.4">
      <c r="B5" s="14">
        <f>SUM(C5:L5)</f>
        <v>0</v>
      </c>
      <c r="C5" s="14">
        <f>COUNTIF(C7:K7, "A")</f>
        <v>0</v>
      </c>
      <c r="D5" s="14">
        <f>SUM(COUNTIF(C8:J8,"A"),COUNTIF(C7,"B"))</f>
        <v>0</v>
      </c>
      <c r="E5" s="14">
        <f>SUM(COUNTIF(C9:I9,"A"),COUNTIF(C8,"B"),COUNTIF(D7,"B"))</f>
        <v>0</v>
      </c>
      <c r="F5" s="14">
        <f>SUM(COUNTIF(C10:H10,"A"),COUNTIF(D8,"B"),COUNTIF(E7,"B"),COUNTIF(C9,"B"))</f>
        <v>0</v>
      </c>
      <c r="G5" s="14">
        <f>SUM(COUNTIF(C11:G11,"A"),COUNTIF(E8,"B"),COUNTIF(F7,"B"),COUNTIF(D9,"B"),COUNTIF(C10,"B"))</f>
        <v>0</v>
      </c>
      <c r="H5" s="14">
        <f>SUM(COUNTIF(C12:F12,"A"),COUNTIF(F8,"B"),COUNTIF(G7,"B"),COUNTIF(E9,"B"),COUNTIF(C11,"B"),COUNTIF(D10,"B"))</f>
        <v>0</v>
      </c>
      <c r="I5" s="14">
        <f>SUM(COUNTIF(C13:E13,"A"),COUNTIF(G8,"B"),COUNTIF(H7,"B"),COUNTIF(F9,"B"),COUNTIF(D11,"B"),COUNTIF(E10,"B"),COUNTIF(C12,"B"))</f>
        <v>0</v>
      </c>
      <c r="J5" s="14">
        <f>SUM(COUNTIF(C14:D14,"A"),COUNTIF(H8,"B"),COUNTIF(I7,"B"),COUNTIF(G9,"B"),COUNTIF(C13,"B"),COUNTIF(D12,"B"),COUNTIF(E11,"B"),COUNTIF(F10,"B"))</f>
        <v>0</v>
      </c>
      <c r="K5" s="14">
        <f>SUM(COUNTIF(C15,"A"),COUNTIF(I8,"B"),COUNTIF(J7,"B"),COUNTIF(H9,"B"),COUNTIF(G10,"B"),COUNTIF(F11,"B"),COUNTIF(E12,"B"),COUNTIF(C14,"B"),COUNTIF(D13,"B"))</f>
        <v>0</v>
      </c>
      <c r="L5" s="14">
        <f>SUM(COUNTIF(J8,"B"),COUNTIF(K7,"B"),COUNTIF(I9,"B"),COUNTIF(F12,"B"),COUNTIF(H10,"B"),COUNTIF(G11,"B"),COUNTIF(C15,"B"),COUNTIF(D14,"B"),COUNTIF(E13,"B"))</f>
        <v>0</v>
      </c>
    </row>
    <row r="7" spans="2:16" x14ac:dyDescent="0.35">
      <c r="C7" s="15"/>
      <c r="D7" s="15"/>
      <c r="E7" s="15"/>
      <c r="F7" s="15"/>
      <c r="G7" s="15"/>
      <c r="H7" s="15"/>
      <c r="I7" s="15"/>
      <c r="J7" s="15"/>
      <c r="K7" s="15"/>
    </row>
    <row r="8" spans="2:16" x14ac:dyDescent="0.35">
      <c r="C8" s="15"/>
      <c r="D8" s="15"/>
      <c r="E8" s="15"/>
      <c r="F8" s="15"/>
      <c r="G8" s="15"/>
      <c r="H8" s="15"/>
      <c r="I8" s="15"/>
      <c r="J8" s="15"/>
      <c r="K8" s="15"/>
      <c r="O8" t="s">
        <v>27</v>
      </c>
      <c r="P8">
        <f>IF(SUM(B5,L19)=90,1,0)</f>
        <v>0</v>
      </c>
    </row>
    <row r="9" spans="2:16" x14ac:dyDescent="0.35">
      <c r="C9" s="15"/>
      <c r="D9" s="15"/>
      <c r="E9" s="15"/>
      <c r="F9" s="15"/>
      <c r="G9" s="15"/>
      <c r="H9" s="15"/>
      <c r="I9" s="15"/>
      <c r="J9" s="15"/>
      <c r="K9" s="15"/>
    </row>
    <row r="10" spans="2:16" x14ac:dyDescent="0.35">
      <c r="C10" s="15"/>
      <c r="D10" s="15"/>
      <c r="E10" s="15"/>
      <c r="F10" s="15"/>
      <c r="G10" s="15"/>
      <c r="H10" s="15"/>
      <c r="I10" s="15"/>
      <c r="J10" s="15"/>
      <c r="K10" s="15"/>
    </row>
    <row r="11" spans="2:16" x14ac:dyDescent="0.35">
      <c r="C11" s="15"/>
      <c r="D11" s="15"/>
      <c r="E11" s="15"/>
      <c r="F11" s="15"/>
      <c r="G11" s="15"/>
      <c r="H11" s="15"/>
      <c r="I11" s="15"/>
      <c r="J11" s="15"/>
      <c r="K11" s="15"/>
    </row>
    <row r="12" spans="2:16" x14ac:dyDescent="0.35">
      <c r="C12" s="15"/>
      <c r="D12" s="15"/>
      <c r="E12" s="15"/>
      <c r="F12" s="15"/>
      <c r="G12" s="15"/>
      <c r="H12" s="15"/>
      <c r="I12" s="15"/>
      <c r="J12" s="15"/>
      <c r="K12" s="15"/>
    </row>
    <row r="13" spans="2:16" x14ac:dyDescent="0.35">
      <c r="C13" s="15"/>
      <c r="D13" s="15"/>
      <c r="E13" s="15"/>
      <c r="F13" s="15"/>
      <c r="G13" s="15"/>
      <c r="H13" s="15"/>
      <c r="I13" s="15"/>
      <c r="J13" s="15"/>
      <c r="K13" s="15"/>
    </row>
    <row r="14" spans="2:16" x14ac:dyDescent="0.35">
      <c r="C14" s="15"/>
      <c r="D14" s="15"/>
      <c r="E14" s="15"/>
      <c r="F14" s="15"/>
      <c r="G14" s="15"/>
      <c r="H14" s="15"/>
      <c r="I14" s="15"/>
      <c r="J14" s="15"/>
      <c r="K14" s="15"/>
    </row>
    <row r="15" spans="2:16" x14ac:dyDescent="0.35">
      <c r="C15" s="15"/>
      <c r="D15" s="15"/>
      <c r="E15" s="15"/>
      <c r="F15" s="15"/>
      <c r="G15" s="15"/>
      <c r="H15" s="15"/>
      <c r="I15" s="15"/>
      <c r="J15" s="15"/>
      <c r="K15" s="15"/>
    </row>
    <row r="16" spans="2:16" x14ac:dyDescent="0.35">
      <c r="C16" s="15"/>
      <c r="D16" s="15"/>
      <c r="E16" s="15"/>
      <c r="F16" s="15"/>
      <c r="G16" s="15"/>
      <c r="H16" s="15"/>
      <c r="I16" s="15"/>
      <c r="J16" s="15"/>
      <c r="K16" s="15"/>
    </row>
    <row r="17" spans="2:12" ht="15" thickBot="1" x14ac:dyDescent="0.4"/>
    <row r="18" spans="2:12" ht="15" thickBot="1" x14ac:dyDescent="0.4">
      <c r="B18" s="13" t="s">
        <v>28</v>
      </c>
      <c r="C18" s="13" t="s">
        <v>0</v>
      </c>
      <c r="D18" s="13" t="s">
        <v>29</v>
      </c>
      <c r="E18" s="13" t="s">
        <v>30</v>
      </c>
      <c r="F18" s="13" t="s">
        <v>1</v>
      </c>
      <c r="G18" s="13" t="s">
        <v>7</v>
      </c>
      <c r="H18" s="13" t="s">
        <v>31</v>
      </c>
      <c r="I18" s="13" t="s">
        <v>32</v>
      </c>
      <c r="J18" s="13" t="s">
        <v>33</v>
      </c>
      <c r="K18" s="13" t="s">
        <v>34</v>
      </c>
      <c r="L18" s="13" t="s">
        <v>17</v>
      </c>
    </row>
    <row r="19" spans="2:12" ht="15" thickBot="1" x14ac:dyDescent="0.4">
      <c r="B19" s="14">
        <f>SUM(COUNTIF(K8,"B"),COUNTIF(J9,"B"),COUNTIF(I10,"B"),COUNTIF(H11,"B"),COUNTIF(G12,"B"),COUNTIF(F13,"B"),COUNTIF(E14,"B"),COUNTIF(D15,"B"),COUNTIF(C16,"B"))</f>
        <v>0</v>
      </c>
      <c r="C19" s="14">
        <f>SUM(COUNTIF(K8,"A"),COUNTIF(K9,"B"),COUNTIF(J10,"B"),COUNTIF(I11,"B"),COUNTIF(H12,"B"),COUNTIF(G13,"B"),COUNTIF(F14,"B"),COUNTIF(E15,"B"),COUNTIF(D16,"B"))</f>
        <v>0</v>
      </c>
      <c r="D19" s="14">
        <f>SUM(COUNTIF(J9:K9,"A"),COUNTIF(K10,"B"),COUNTIF(J11,"B"),COUNTIF(I12,"B"),COUNTIF(H13,"B"),COUNTIF(G14,"B"),COUNTIF(F15,"B"),COUNTIF(E16,"B"))</f>
        <v>0</v>
      </c>
      <c r="E19" s="14">
        <f>SUM(COUNTIF(I10:K10,"A"),COUNTIF(K11,"B"),COUNTIF(J12,"B"),COUNTIF(I13,"B"),COUNTIF(H14,"B"),COUNTIF(G15,"B"),COUNTIF(F16,"B"))</f>
        <v>0</v>
      </c>
      <c r="F19" s="14">
        <f>SUM(COUNTIF(H11:K11,"A"),COUNTIF(K12,"B"),COUNTIF(J13,"B"),COUNTIF(I14,"B"),COUNTIF(H15,"B"),COUNTIF(G16,"B"))</f>
        <v>0</v>
      </c>
      <c r="G19" s="14">
        <f>SUM(COUNTIF(G12:K12,"A"),COUNTIF(K13,"B"),COUNTIF(J14,"B"),COUNTIF(I15,"B"),COUNTIF(H16,"B"))</f>
        <v>0</v>
      </c>
      <c r="H19" s="14">
        <f>SUM(COUNTIF(F13:K13,"A"),COUNTIF(K14,"B"),COUNTIF(J15,"B"),COUNTIF(I16,"B"))</f>
        <v>0</v>
      </c>
      <c r="I19" s="14">
        <f>SUM(COUNTIF(E14:K14,"A"),COUNTIF(K15,"B"),COUNTIF(J16,"B"))</f>
        <v>0</v>
      </c>
      <c r="J19" s="14">
        <f>SUM(COUNTIF(D15:K15,"A"),COUNTIF(K16,"B"))</f>
        <v>0</v>
      </c>
      <c r="K19" s="14">
        <f>COUNTIF(C16:K16, "A")</f>
        <v>0</v>
      </c>
      <c r="L19" s="14">
        <f>SUM(B19:K19)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B45AC-D5FD-4792-8E91-E5E6461AA08C}">
  <dimension ref="C2:O16"/>
  <sheetViews>
    <sheetView workbookViewId="0">
      <selection activeCell="P9" sqref="P9"/>
    </sheetView>
  </sheetViews>
  <sheetFormatPr defaultRowHeight="14.5" x14ac:dyDescent="0.35"/>
  <cols>
    <col min="2" max="2" width="8.7265625" customWidth="1"/>
    <col min="3" max="3" width="17.54296875" customWidth="1"/>
  </cols>
  <sheetData>
    <row r="2" spans="3:15" ht="15" thickBot="1" x14ac:dyDescent="0.4"/>
    <row r="3" spans="3:15" ht="15" thickBot="1" x14ac:dyDescent="0.4">
      <c r="C3" s="12" t="s">
        <v>35</v>
      </c>
      <c r="D3" s="16" t="s">
        <v>0</v>
      </c>
      <c r="E3" s="17" t="s">
        <v>1</v>
      </c>
      <c r="F3" s="18" t="s">
        <v>26</v>
      </c>
      <c r="G3" s="18" t="s">
        <v>25</v>
      </c>
      <c r="H3" s="18" t="s">
        <v>6</v>
      </c>
      <c r="I3" s="18" t="s">
        <v>33</v>
      </c>
      <c r="J3" s="18" t="s">
        <v>18</v>
      </c>
      <c r="K3" s="18" t="s">
        <v>36</v>
      </c>
      <c r="L3" s="18" t="s">
        <v>20</v>
      </c>
      <c r="M3" s="19" t="s">
        <v>37</v>
      </c>
      <c r="N3" s="18" t="s">
        <v>38</v>
      </c>
      <c r="O3" s="20" t="s">
        <v>39</v>
      </c>
    </row>
    <row r="4" spans="3:15" x14ac:dyDescent="0.35">
      <c r="C4" s="21" t="s">
        <v>42</v>
      </c>
      <c r="D4" s="22"/>
      <c r="M4">
        <f>SUM(D4:L4)</f>
        <v>0</v>
      </c>
      <c r="N4">
        <f>COUNTIF($M$4:$M$15, "&lt;" &amp; M4) + 1</f>
        <v>1</v>
      </c>
      <c r="O4" s="23"/>
    </row>
    <row r="5" spans="3:15" x14ac:dyDescent="0.35">
      <c r="C5" s="24" t="s">
        <v>43</v>
      </c>
      <c r="E5" s="25"/>
      <c r="M5">
        <f>SUM(D5:L5)</f>
        <v>0</v>
      </c>
      <c r="N5">
        <f t="shared" ref="N5:N15" si="0">COUNTIF($M$4:$M$15, "&lt;" &amp; M5) + 1</f>
        <v>1</v>
      </c>
      <c r="O5" s="23"/>
    </row>
    <row r="6" spans="3:15" x14ac:dyDescent="0.35">
      <c r="C6" s="24" t="s">
        <v>44</v>
      </c>
      <c r="F6" s="25"/>
      <c r="M6">
        <f>SUM(D6:L6)</f>
        <v>0</v>
      </c>
      <c r="N6">
        <f t="shared" si="0"/>
        <v>1</v>
      </c>
      <c r="O6" s="23"/>
    </row>
    <row r="7" spans="3:15" x14ac:dyDescent="0.35">
      <c r="C7" s="24" t="s">
        <v>45</v>
      </c>
      <c r="G7" s="25"/>
      <c r="M7">
        <f t="shared" ref="M7:M15" si="1">SUM(D7:L7)</f>
        <v>0</v>
      </c>
      <c r="N7">
        <f t="shared" si="0"/>
        <v>1</v>
      </c>
      <c r="O7" s="23"/>
    </row>
    <row r="8" spans="3:15" x14ac:dyDescent="0.35">
      <c r="C8" s="24" t="s">
        <v>46</v>
      </c>
      <c r="H8" s="25"/>
      <c r="M8">
        <f t="shared" si="1"/>
        <v>0</v>
      </c>
      <c r="N8">
        <f t="shared" si="0"/>
        <v>1</v>
      </c>
      <c r="O8" s="23"/>
    </row>
    <row r="9" spans="3:15" x14ac:dyDescent="0.35">
      <c r="C9" s="24" t="s">
        <v>47</v>
      </c>
      <c r="I9" s="25"/>
      <c r="M9">
        <f t="shared" si="1"/>
        <v>0</v>
      </c>
      <c r="N9">
        <f t="shared" si="0"/>
        <v>1</v>
      </c>
      <c r="O9" s="23"/>
    </row>
    <row r="10" spans="3:15" x14ac:dyDescent="0.35">
      <c r="C10" s="24" t="s">
        <v>48</v>
      </c>
      <c r="J10" s="25"/>
      <c r="M10">
        <f t="shared" si="1"/>
        <v>0</v>
      </c>
      <c r="N10">
        <f t="shared" si="0"/>
        <v>1</v>
      </c>
      <c r="O10" s="23"/>
    </row>
    <row r="11" spans="3:15" x14ac:dyDescent="0.35">
      <c r="C11" s="24" t="s">
        <v>49</v>
      </c>
      <c r="K11" s="25"/>
      <c r="M11">
        <f>SUM(D11:L11)</f>
        <v>0</v>
      </c>
      <c r="N11">
        <f t="shared" si="0"/>
        <v>1</v>
      </c>
      <c r="O11" s="23"/>
    </row>
    <row r="12" spans="3:15" x14ac:dyDescent="0.35">
      <c r="C12" s="24" t="s">
        <v>50</v>
      </c>
      <c r="L12" s="25"/>
      <c r="M12">
        <f t="shared" si="1"/>
        <v>0</v>
      </c>
      <c r="N12">
        <f t="shared" si="0"/>
        <v>1</v>
      </c>
      <c r="O12" s="23"/>
    </row>
    <row r="13" spans="3:15" x14ac:dyDescent="0.35">
      <c r="C13" s="24" t="s">
        <v>51</v>
      </c>
      <c r="M13">
        <f t="shared" si="1"/>
        <v>0</v>
      </c>
      <c r="N13">
        <f t="shared" si="0"/>
        <v>1</v>
      </c>
      <c r="O13" s="23"/>
    </row>
    <row r="14" spans="3:15" x14ac:dyDescent="0.35">
      <c r="C14" s="24" t="s">
        <v>52</v>
      </c>
      <c r="M14">
        <f t="shared" si="1"/>
        <v>0</v>
      </c>
      <c r="N14">
        <f t="shared" si="0"/>
        <v>1</v>
      </c>
      <c r="O14" s="23"/>
    </row>
    <row r="15" spans="3:15" ht="15" thickBot="1" x14ac:dyDescent="0.4">
      <c r="C15" s="26" t="s">
        <v>53</v>
      </c>
      <c r="D15" s="11"/>
      <c r="E15" s="11"/>
      <c r="F15" s="11"/>
      <c r="G15" s="11"/>
      <c r="H15" s="11"/>
      <c r="I15" s="11"/>
      <c r="J15" s="11"/>
      <c r="K15" s="11"/>
      <c r="L15" s="11"/>
      <c r="M15">
        <f t="shared" si="1"/>
        <v>0</v>
      </c>
      <c r="N15">
        <f t="shared" si="0"/>
        <v>1</v>
      </c>
      <c r="O15" s="27"/>
    </row>
    <row r="16" spans="3:15" ht="15" thickBot="1" x14ac:dyDescent="0.4">
      <c r="K16" s="35" t="s">
        <v>40</v>
      </c>
      <c r="L16" s="36"/>
      <c r="M16" s="12">
        <f>IF(SUM(M4:M15)=702,1,0)</f>
        <v>0</v>
      </c>
    </row>
  </sheetData>
  <mergeCells count="1">
    <mergeCell ref="K16:L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1E09A-C503-487D-A377-5270F2645F2A}">
  <dimension ref="B4:L28"/>
  <sheetViews>
    <sheetView tabSelected="1" workbookViewId="0">
      <selection activeCell="C6" sqref="C6"/>
    </sheetView>
  </sheetViews>
  <sheetFormatPr defaultRowHeight="14.5" x14ac:dyDescent="0.35"/>
  <sheetData>
    <row r="4" spans="2:12" x14ac:dyDescent="0.35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 ht="15" thickBot="1" x14ac:dyDescent="0.4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x14ac:dyDescent="0.35">
      <c r="C6" s="21"/>
      <c r="D6" s="21"/>
      <c r="E6" s="21"/>
      <c r="F6" s="21"/>
      <c r="G6" s="28"/>
      <c r="H6" s="28"/>
      <c r="I6" s="21"/>
      <c r="J6" s="21"/>
      <c r="K6" s="21"/>
    </row>
    <row r="7" spans="2:12" x14ac:dyDescent="0.35">
      <c r="C7" s="24"/>
      <c r="D7" s="24"/>
      <c r="E7" s="24"/>
      <c r="F7" s="24"/>
      <c r="G7" s="29"/>
      <c r="H7" s="29"/>
      <c r="I7" s="24"/>
      <c r="J7" s="24"/>
      <c r="K7" s="24"/>
    </row>
    <row r="8" spans="2:12" x14ac:dyDescent="0.35">
      <c r="C8" s="24"/>
      <c r="D8" s="24"/>
      <c r="E8" s="24"/>
      <c r="F8" s="24"/>
      <c r="G8" s="29"/>
      <c r="H8" s="29"/>
      <c r="I8" s="24"/>
      <c r="J8" s="24"/>
      <c r="K8" s="24"/>
    </row>
    <row r="9" spans="2:12" x14ac:dyDescent="0.35">
      <c r="C9" s="24"/>
      <c r="D9" s="24"/>
      <c r="E9" s="24"/>
      <c r="F9" s="24"/>
      <c r="G9" s="29"/>
      <c r="H9" s="29"/>
      <c r="I9" s="24"/>
      <c r="J9" s="24"/>
      <c r="K9" s="24"/>
    </row>
    <row r="10" spans="2:12" x14ac:dyDescent="0.35">
      <c r="C10" s="24"/>
      <c r="D10" s="24"/>
      <c r="E10" s="24"/>
      <c r="F10" s="24"/>
      <c r="G10" s="29"/>
      <c r="H10" s="29"/>
      <c r="I10" s="24"/>
      <c r="J10" s="24"/>
      <c r="K10" s="24"/>
    </row>
    <row r="11" spans="2:12" x14ac:dyDescent="0.35">
      <c r="C11" s="24"/>
      <c r="D11" s="24"/>
      <c r="E11" s="24"/>
      <c r="F11" s="24"/>
      <c r="G11" s="29"/>
      <c r="H11" s="29"/>
      <c r="I11" s="24"/>
      <c r="J11" s="24"/>
      <c r="K11" s="24"/>
    </row>
    <row r="12" spans="2:12" x14ac:dyDescent="0.35">
      <c r="C12" s="24"/>
      <c r="D12" s="24"/>
      <c r="E12" s="24"/>
      <c r="F12" s="24"/>
      <c r="G12" s="29"/>
      <c r="H12" s="29"/>
      <c r="I12" s="24"/>
      <c r="J12" s="24"/>
      <c r="K12" s="24"/>
    </row>
    <row r="13" spans="2:12" x14ac:dyDescent="0.35">
      <c r="C13" s="24"/>
      <c r="D13" s="24"/>
      <c r="E13" s="24"/>
      <c r="F13" s="24"/>
      <c r="G13" s="29"/>
      <c r="H13" s="29"/>
      <c r="I13" s="24"/>
      <c r="J13" s="24"/>
      <c r="K13" s="24"/>
    </row>
    <row r="14" spans="2:12" x14ac:dyDescent="0.35">
      <c r="C14" s="24"/>
      <c r="D14" s="24"/>
      <c r="E14" s="24"/>
      <c r="F14" s="24"/>
      <c r="G14" s="29"/>
      <c r="H14" s="29"/>
      <c r="I14" s="24"/>
      <c r="J14" s="24"/>
      <c r="K14" s="24"/>
    </row>
    <row r="15" spans="2:12" x14ac:dyDescent="0.35">
      <c r="C15" s="24"/>
      <c r="D15" s="24"/>
      <c r="E15" s="24"/>
      <c r="F15" s="24"/>
      <c r="G15" s="29"/>
      <c r="H15" s="29"/>
      <c r="I15" s="24"/>
      <c r="J15" s="24"/>
      <c r="K15" s="24"/>
    </row>
    <row r="16" spans="2:12" x14ac:dyDescent="0.35">
      <c r="C16" s="24"/>
      <c r="D16" s="24"/>
      <c r="E16" s="24"/>
      <c r="F16" s="24"/>
      <c r="G16" s="29"/>
      <c r="H16" s="29"/>
      <c r="I16" s="24"/>
      <c r="J16" s="24"/>
      <c r="K16" s="24"/>
    </row>
    <row r="17" spans="3:11" x14ac:dyDescent="0.35">
      <c r="C17" s="24"/>
      <c r="D17" s="24"/>
      <c r="E17" s="24"/>
      <c r="F17" s="24"/>
      <c r="G17" s="29"/>
      <c r="H17" s="29"/>
      <c r="I17" s="24"/>
      <c r="J17" s="24"/>
      <c r="K17" s="24"/>
    </row>
    <row r="18" spans="3:11" x14ac:dyDescent="0.35">
      <c r="C18" s="24"/>
      <c r="D18" s="24"/>
      <c r="E18" s="24"/>
      <c r="F18" s="24"/>
      <c r="G18" s="29"/>
      <c r="H18" s="29"/>
      <c r="I18" s="24"/>
      <c r="J18" s="24"/>
      <c r="K18" s="24"/>
    </row>
    <row r="19" spans="3:11" x14ac:dyDescent="0.35">
      <c r="C19" s="24"/>
      <c r="D19" s="24"/>
      <c r="E19" s="24"/>
      <c r="F19" s="24"/>
      <c r="G19" s="29"/>
      <c r="H19" s="29"/>
      <c r="I19" s="24"/>
      <c r="J19" s="24"/>
      <c r="K19" s="24"/>
    </row>
    <row r="20" spans="3:11" x14ac:dyDescent="0.35">
      <c r="C20" s="24"/>
      <c r="D20" s="24"/>
      <c r="E20" s="24"/>
      <c r="F20" s="24"/>
      <c r="G20" s="29"/>
      <c r="H20" s="29"/>
      <c r="I20" s="24"/>
      <c r="J20" s="24"/>
      <c r="K20" s="24"/>
    </row>
    <row r="21" spans="3:11" x14ac:dyDescent="0.35">
      <c r="C21" s="24"/>
      <c r="D21" s="24"/>
      <c r="E21" s="24"/>
      <c r="F21" s="24"/>
      <c r="G21" s="29"/>
      <c r="H21" s="29"/>
      <c r="I21" s="24"/>
      <c r="J21" s="24"/>
      <c r="K21" s="24"/>
    </row>
    <row r="22" spans="3:11" x14ac:dyDescent="0.35">
      <c r="C22" s="24"/>
      <c r="D22" s="24"/>
      <c r="E22" s="24"/>
      <c r="F22" s="24" t="s">
        <v>41</v>
      </c>
      <c r="G22" s="29"/>
      <c r="H22" s="29"/>
      <c r="I22" s="24"/>
      <c r="J22" s="24"/>
      <c r="K22" s="24"/>
    </row>
    <row r="23" spans="3:11" x14ac:dyDescent="0.35">
      <c r="C23" s="24"/>
      <c r="D23" s="24"/>
      <c r="E23" s="24"/>
      <c r="F23" s="24" t="s">
        <v>41</v>
      </c>
      <c r="G23" s="29"/>
      <c r="H23" s="29"/>
      <c r="I23" s="24"/>
      <c r="J23" s="24"/>
      <c r="K23" s="24"/>
    </row>
    <row r="24" spans="3:11" x14ac:dyDescent="0.35">
      <c r="C24" s="24"/>
      <c r="D24" s="24"/>
      <c r="E24" s="24"/>
      <c r="F24" s="24" t="s">
        <v>41</v>
      </c>
      <c r="G24" s="29"/>
      <c r="H24" s="29"/>
      <c r="I24" s="24"/>
      <c r="J24" s="24"/>
      <c r="K24" s="24"/>
    </row>
    <row r="25" spans="3:11" ht="15" thickBot="1" x14ac:dyDescent="0.4">
      <c r="C25" s="26"/>
      <c r="D25" s="26"/>
      <c r="E25" s="26"/>
      <c r="F25" s="24" t="s">
        <v>41</v>
      </c>
      <c r="G25" s="30"/>
      <c r="H25" s="30"/>
      <c r="I25" s="26"/>
      <c r="J25" s="26"/>
      <c r="K25" s="26"/>
    </row>
    <row r="26" spans="3:11" ht="15" thickBot="1" x14ac:dyDescent="0.4"/>
    <row r="27" spans="3:11" ht="15" thickBot="1" x14ac:dyDescent="0.4">
      <c r="C27" s="12">
        <f>SUM(COUNTIF(C6,"E"),COUNTIF(C7,"C"),COUNTIF(C8,"D"),COUNTIF(C9,"D"),COUNTIF(C10,"D"),COUNTIF(C11,"B"),COUNTIF(C12,"C"),COUNTIF(C13,"A"),COUNTIF(C14,"E"),COUNTIF(C15,"B"),COUNTIF(C16,"C"),COUNTIF(C17,"D"),COUNTIF(C18,"D"),COUNTIF(C19,"E"),COUNTIF(C20,"C"),COUNTIF(C21,"A"),COUNTIF(C22,"B"),COUNTIF(C23,"B"),COUNTIF(C24,"C"),COUNTIF(C25,"B"))</f>
        <v>0</v>
      </c>
      <c r="D27" s="12">
        <f>SUM(COUNTIF(D6,"B"),COUNTIF(D7,"B"),COUNTIF(D8,"D"),COUNTIF(D9,"C"),COUNTIF(D10,"C"),COUNTIF(D11,"C"),COUNTIF(D12,"C"),COUNTIF(D13,"D"),COUNTIF(D14,"D"),COUNTIF(D15,"A"),COUNTIF(D16,"E"),COUNTIF(D17,"A"),COUNTIF(D18,"A"),COUNTIF(D19,"B"),COUNTIF(D20,"C"),COUNTIF(D21,"A"),COUNTIF(D22,"D"),COUNTIF(D23,"E"),COUNTIF(D24,"B"),COUNTIF(D25,"C"))</f>
        <v>0</v>
      </c>
      <c r="E27" s="12">
        <f>SUM(COUNTIF(E6,"C"),COUNTIF(E7,"E"),COUNTIF(E8,"D"),COUNTIF(E9,"D"),COUNTIF(E10,"D"),COUNTIF(E11,"B"),COUNTIF(E12,"D"),COUNTIF(E13,"B"),COUNTIF(E14,"E"),COUNTIF(E15,"D"),COUNTIF(E16,"C"),COUNTIF(E17,"C"),COUNTIF(E18,"C"),COUNTIF(E19,"C"),COUNTIF(E20,"D"),COUNTIF(E21,"C"),COUNTIF(E22,"C"),COUNTIF(E23,"E"),COUNTIF(E24,"E"),COUNTIF(E25,"E"))</f>
        <v>0</v>
      </c>
      <c r="F27" s="12">
        <f>SUM(
  IF(
    OR(F6="BUNGA", F6="KEMBANG", F6="PERDU"),
    2,
    IF(
      OR(F6="TUMBUHAN", F6="TANGKAL", F6="HARUM"),
      1,
      0
    )
  ),
  IF(
    OR(F7="INDERA", F7="ALAT INDERA", F7="PANCA INDERA"),
    2,
    IF(
      OR(F7="ORGAN", F7="ALAT TUBUH"),
      1,
      0
    )
  ),
  IF(
    OR(F8="HABLUR", F8="KRISTAL", F8="ZAT ARANG"),
    2,
    IF(
      OR(F8="BERKILAUAN", F8="MENGKILAT", F8="BENING"),
      1,
      0
    )
  ),
  IF(
    F9="CUACA",
    2,
    IF(
      OR(F9="AIR", F9="BASAH", F9="GEJALA ALAM"),
      1,
      0
    )
  ),
  IF(
    OR(F10="PEMBAWA BERITA", F10="ALAT PERHUBUNGAN"),
    2,
    IF(
      OR(F10="PTT", F10="POS", F10="TELEKOMUNIKASI", F10="PERHUBUNGAN", F10="KOMUNIKASI"),
      1,
      0
    )
  ),
  IF(
    OR(F11="OPTIK", F11="ALAT OPTIK"),
    2,
    IF(
      F11="LENSA",
      1,
      0
    )
  ),
  IF(
    F12="ALAT PENCERNAAN",
    2,
    IF(
      OR(F12="PENCERNAAN MAKANAN", F12="ISI PERUT", F12="PERUT", F12="JALAN MAKANAN"),
      1,
      0
    )
  ),
  IF(
    OR(F13="KUANTITAS", F13="JUMLAH", F13="PENGERTIAN JUMLAH", F13="PENYEBUT JUMLAH"),
    2,
    IF(
      OR(F13="UKURAN", F13="MENGUKUR"),
      1,
      0
    )
  ),
  IF(
    OR(F14="PEMULAAN", F14="PENGHIDUPAN", F14="ALAT PEMBIAK", F14="BAKAL", F14="BIBIT"),
    2,
    IF(
      OR(F14="PEMBIAKAN", F14="SEL"),
      1,
      0
    )
  ),
  IF(
    OR(F15="TANDA", F15="LAMBANG", F15="SIMBOL"),
    2,
    IF(
      OR(F15="TANDA PENGENAL", F15="NAMA"),
      1,
      0
    )
  ),
  IF(
    OR(F16="ORGANISME", F16="MAKHLUK HIDUP", F16="MAKHLUK"),
    2,
    IF(
      OR(F16="ILMU HAYAT", F16="BIOLOGI", F16="TUMBUH"),
      1,
      0
    )
  ),
  IF(
    OR(F17="TEMPAT PENYIMPAN", F17="TEMPAT PENGISI", F17="WADAH"),
    2,
    IF(
      OR(F17="BENDA", F17="TEMPAT", F17="TEMPAT SESUATU", F17="ALAT"),
      1,
      0
    )
  ),
  IF(
    OR(F18="BATAS", F18="PENGERTIAN WAKTU"),
    2,
    IF(
      OR(F18="LAMANYA", F18="SAAT", F18="MASA", F18="WAKTU"),
      1,
      0
    )
  ),
  IF(
    OR(F19="KARAKTER", F19="WATAK"),
    2,
    IF(
      F19="SIFAT",
      1,
      0
    )
  ),
  IF(
    OR(F20="PENGERTIAN EKONOMI", F20="REGULATOR HARGA"),
    2,
    IF(
      OR(F20="PEMBELIAN", F20="JUAL BELI", F20="PENJUALAN", F20="NIAGA", F20="DAGANG"),
      1,
      0
    )
  ),
  IF(
    OR(F21="PENYEBUT RUANG", F21="PENGERTIAN RUANG"),
    2,
    IF(
      OR(F21="TEMPAT", F21="RUANG", F21="PENUNJUK TEMPAT", F21="PENENTUAN DAERAH", F21="LETAK", F21="ARAH"),
      1,
      0
    )
  )
)</f>
        <v>0</v>
      </c>
      <c r="G27" s="12">
        <f>SUM(IF(G6="35",1,0),IF(G7="280",1,0),IF(G8="250",1,0),IF(G9="26",1,0),IF(G10="30",1,0),IF(G11="70",1,0),IF(G12="45",1,0),IF(G13="50",1,0),IF(G14="48",1,0),IF(G15="78",1,0),IF(G16="19",1,0),IF(G17="8",1,0),IF(G18="57",1,0),IF(G19="90",1,0),IF(G20="120",1,0),IF(G21="17",1,0),IF(G22="24",1,0),IF(G23="5",1,0),IF(G24="48",1,0),IF(G25="3",1,0))</f>
        <v>0</v>
      </c>
      <c r="H27" s="12">
        <f>SUM(IF(H6="27",1,0),IF(H7="25",1,0),IF(H8="27",1,0),IF(H9="15",1,0),IF(H10="46",1,0),IF(H11="10",1,0),IF(H12="24",1,0),IF(H13="7",1,0),IF(H14="5",1,0),IF(H15="14",1,0),IF(H16="8",1,0),IF(H17="14",1,0),IF(H18="45",1,0),IF(H19="36",1,0),IF(H20="12",1,0),IF(H21="80",1,0),IF(H22="14",1,0),IF(H23="12",1,0),IF(H24="36",1,0),IF(H25="10",1,0))</f>
        <v>0</v>
      </c>
      <c r="I27" s="12">
        <f>SUM(COUNTIF(I6,"A"),COUNTIF(I7,"C"),COUNTIF(I8,"B"),COUNTIF(I9,"A"),COUNTIF(I10,"D"),COUNTIF(I11,"B"),COUNTIF(I12,"C"),COUNTIF(I13,"E"),COUNTIF(I14,"E"),COUNTIF(I15,"D"),COUNTIF(I16,"E"),COUNTIF(I17,"B"),COUNTIF(I18,"D"),COUNTIF(I19,"C"),COUNTIF(I20,"B"),COUNTIF(I21,"A"),COUNTIF(I22,"B"),COUNTIF(I23,"D"),COUNTIF(I24,"C"),COUNTIF(I25,"C"))</f>
        <v>0</v>
      </c>
      <c r="J27" s="12">
        <f>SUM(COUNTIF(J6,"A"),COUNTIF(J7,"C"),COUNTIF(J8,"D"),COUNTIF(J9,"E"),COUNTIF(J10,"A"),COUNTIF(J11,"C"),COUNTIF(J12,"D"),COUNTIF(J13,"C"),COUNTIF(J14,"E"),COUNTIF(J15,"A"),COUNTIF(J16,"B"),COUNTIF(J17,"D"),COUNTIF(J18,"E"),COUNTIF(J19,"B"),COUNTIF(J20,"D"),COUNTIF(J21,"B"),COUNTIF(J22,"A"),COUNTIF(J23,"E"),COUNTIF(J24,"B"),COUNTIF(J25,"C"))</f>
        <v>0</v>
      </c>
      <c r="K27" s="12">
        <f>SUM(COUNTIF(K6,"D"),COUNTIF(K7,"E"),COUNTIF(K8,"B"),COUNTIF(K9,"A"),COUNTIF(K10,"C"),COUNTIF(K11,"A"),COUNTIF(K12,"D"),COUNTIF(K13,"E"),COUNTIF(K14,"C"),COUNTIF(K15,"B"),COUNTIF(K16,"B"),COUNTIF(K17,"A"),COUNTIF(K18,"E"),COUNTIF(K19,"C"),COUNTIF(K20,"D"),COUNTIF(K21,"B"),COUNTIF(K22,"E"),COUNTIF(K23,"A"),COUNTIF(K24,"C"),COUNTIF(K25,"D"))</f>
        <v>0</v>
      </c>
    </row>
    <row r="28" spans="3:11" x14ac:dyDescent="0.35">
      <c r="C28" s="31">
        <v>1</v>
      </c>
      <c r="D28" s="31">
        <v>2</v>
      </c>
      <c r="E28" s="31">
        <v>3</v>
      </c>
      <c r="F28" s="31">
        <v>4</v>
      </c>
      <c r="G28" s="31">
        <v>5</v>
      </c>
      <c r="H28" s="31">
        <v>6</v>
      </c>
      <c r="I28" s="31">
        <v>7</v>
      </c>
      <c r="J28" s="31">
        <v>8</v>
      </c>
      <c r="K28" s="31">
        <v>9</v>
      </c>
    </row>
  </sheetData>
  <phoneticPr fontId="5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MSDT</vt:lpstr>
      <vt:lpstr>PAPI</vt:lpstr>
      <vt:lpstr>RMIB</vt:lpstr>
      <vt:lpstr>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Pratama</dc:creator>
  <cp:lastModifiedBy>Bayu Pratama</cp:lastModifiedBy>
  <dcterms:created xsi:type="dcterms:W3CDTF">2023-08-15T01:57:11Z</dcterms:created>
  <dcterms:modified xsi:type="dcterms:W3CDTF">2023-11-08T04:37:08Z</dcterms:modified>
</cp:coreProperties>
</file>