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896" firstSheet="6" activeTab="6"/>
  </bookViews>
  <sheets>
    <sheet name="Veeravasaram (2)" sheetId="26" r:id="rId1"/>
    <sheet name="Mogalthuru" sheetId="1" r:id="rId2"/>
    <sheet name="Narasapuram" sheetId="2" r:id="rId3"/>
    <sheet name="Dwarakatirumala" sheetId="3" r:id="rId4"/>
    <sheet name="Bhimadole" sheetId="4" r:id="rId5"/>
    <sheet name="Eluru" sheetId="6" r:id="rId6"/>
    <sheet name="Chintalapudi" sheetId="7" r:id="rId7"/>
    <sheet name="Pedapadu" sheetId="8" r:id="rId8"/>
    <sheet name="Nidamarru" sheetId="10" r:id="rId9"/>
    <sheet name="Kalla" sheetId="11" r:id="rId10"/>
    <sheet name="Badampudi" sheetId="12" r:id="rId11"/>
    <sheet name="Tanuku" sheetId="13" r:id="rId12"/>
    <sheet name="Ganapavaram" sheetId="14" r:id="rId13"/>
    <sheet name="Nidadavole" sheetId="15" r:id="rId14"/>
    <sheet name="Polavaram" sheetId="16" r:id="rId15"/>
    <sheet name="Kovvuru" sheetId="17" r:id="rId16"/>
    <sheet name="Jangareddy Gudem" sheetId="18" r:id="rId17"/>
    <sheet name="Denduluru" sheetId="19" r:id="rId18"/>
    <sheet name="Akiveedu" sheetId="20" r:id="rId19"/>
    <sheet name="Palcole" sheetId="22" r:id="rId20"/>
    <sheet name="elamanchili" sheetId="21" r:id="rId21"/>
    <sheet name="Veeravasaram" sheetId="23" r:id="rId22"/>
    <sheet name="Bhimavaram" sheetId="24" r:id="rId23"/>
    <sheet name="Sheet1" sheetId="25" r:id="rId24"/>
  </sheets>
  <definedNames>
    <definedName name="_xlnm._FilterDatabase" localSheetId="5" hidden="1">Eluru!$A$1:$K$45</definedName>
    <definedName name="_xlnm.Print_Area" localSheetId="18">Akiveedu!$A$1:$J$109</definedName>
    <definedName name="_xlnm.Print_Area" localSheetId="12">Ganapavaram!$A$1:$L$5</definedName>
    <definedName name="_xlnm.Print_Area" localSheetId="15">Kovvuru!$A$1:$K$16</definedName>
    <definedName name="_xlnm.Print_Area" localSheetId="7">Pedapadu!$A$1:$J$36</definedName>
    <definedName name="_xlnm.Print_Area" localSheetId="14">Polavaram!$A$1:$J$65</definedName>
  </definedNames>
  <calcPr calcId="124519"/>
</workbook>
</file>

<file path=xl/calcChain.xml><?xml version="1.0" encoding="utf-8"?>
<calcChain xmlns="http://schemas.openxmlformats.org/spreadsheetml/2006/main">
  <c r="H22" i="7"/>
  <c r="I22"/>
  <c r="H51" i="11"/>
  <c r="I51"/>
  <c r="G36" i="8" l="1"/>
  <c r="H36"/>
  <c r="I36"/>
  <c r="H37" i="6"/>
  <c r="I37"/>
  <c r="I46" i="19"/>
  <c r="H46"/>
  <c r="I8"/>
  <c r="H8"/>
  <c r="I15" i="17"/>
  <c r="H15"/>
  <c r="K69" i="21"/>
  <c r="J69"/>
  <c r="F69"/>
  <c r="J68"/>
  <c r="K68" s="1"/>
  <c r="F68"/>
  <c r="F67"/>
  <c r="J67" s="1"/>
  <c r="K67" s="1"/>
  <c r="F66"/>
  <c r="J66" s="1"/>
  <c r="K66" s="1"/>
  <c r="K65"/>
  <c r="J65"/>
  <c r="F65"/>
  <c r="J64"/>
  <c r="K64" s="1"/>
  <c r="F64"/>
  <c r="F63"/>
  <c r="J63" s="1"/>
  <c r="K63" s="1"/>
  <c r="F62"/>
  <c r="J62" s="1"/>
  <c r="K62" s="1"/>
  <c r="K61"/>
  <c r="J61"/>
  <c r="F61"/>
  <c r="J60"/>
  <c r="K60" s="1"/>
  <c r="F60"/>
  <c r="F59"/>
  <c r="J59" s="1"/>
  <c r="K59" s="1"/>
  <c r="F58"/>
  <c r="J58" s="1"/>
  <c r="K58" s="1"/>
  <c r="K57"/>
  <c r="J57"/>
  <c r="F57"/>
  <c r="J56"/>
  <c r="K56" s="1"/>
  <c r="F56"/>
  <c r="F55"/>
  <c r="J55" s="1"/>
  <c r="K55" s="1"/>
  <c r="F54"/>
  <c r="J54" s="1"/>
  <c r="K54" s="1"/>
  <c r="K53"/>
  <c r="J53"/>
  <c r="F53"/>
  <c r="J52"/>
  <c r="K52" s="1"/>
  <c r="F52"/>
  <c r="F48"/>
  <c r="J48" s="1"/>
  <c r="K48" s="1"/>
  <c r="F45"/>
  <c r="J45" s="1"/>
  <c r="K45" s="1"/>
  <c r="K44"/>
  <c r="J44"/>
  <c r="F44"/>
  <c r="J43"/>
  <c r="K43" s="1"/>
  <c r="F43"/>
  <c r="F42"/>
  <c r="J42" s="1"/>
  <c r="K42" s="1"/>
  <c r="F41"/>
  <c r="J41" s="1"/>
  <c r="K41" s="1"/>
  <c r="J40"/>
  <c r="F40"/>
  <c r="F34"/>
  <c r="J34" s="1"/>
  <c r="K34" s="1"/>
  <c r="F33"/>
  <c r="J33" s="1"/>
  <c r="K33" s="1"/>
  <c r="K32"/>
  <c r="J32"/>
  <c r="F32"/>
  <c r="J31"/>
  <c r="K31" s="1"/>
  <c r="F31"/>
  <c r="F28"/>
  <c r="J28" s="1"/>
  <c r="K28" s="1"/>
  <c r="F27"/>
  <c r="J27" s="1"/>
  <c r="K27" s="1"/>
  <c r="K26"/>
  <c r="J26"/>
  <c r="F26"/>
  <c r="J25"/>
  <c r="K25" s="1"/>
  <c r="F25"/>
  <c r="F24"/>
  <c r="J24" s="1"/>
  <c r="K24" s="1"/>
  <c r="F23"/>
  <c r="J23" s="1"/>
  <c r="K23" s="1"/>
  <c r="K22"/>
  <c r="J22"/>
  <c r="F22"/>
  <c r="J21"/>
  <c r="K21" s="1"/>
  <c r="F21"/>
  <c r="F19"/>
  <c r="J19" s="1"/>
  <c r="K19" s="1"/>
  <c r="F18"/>
  <c r="J18" s="1"/>
  <c r="K18" s="1"/>
  <c r="K17"/>
  <c r="J17"/>
  <c r="F17"/>
  <c r="K16"/>
  <c r="K15"/>
  <c r="J15"/>
  <c r="F15"/>
  <c r="J14"/>
  <c r="K14" s="1"/>
  <c r="F14"/>
  <c r="F13"/>
  <c r="J13" s="1"/>
  <c r="K13" s="1"/>
  <c r="F12"/>
  <c r="J12" s="1"/>
  <c r="K12" s="1"/>
  <c r="K11"/>
  <c r="J11"/>
  <c r="F11"/>
  <c r="J10"/>
  <c r="K10" s="1"/>
  <c r="F10"/>
  <c r="F9"/>
  <c r="J9" s="1"/>
  <c r="K9" s="1"/>
  <c r="F8"/>
  <c r="J8" s="1"/>
  <c r="K8" s="1"/>
  <c r="K7"/>
  <c r="J7"/>
  <c r="F7"/>
  <c r="J5"/>
  <c r="K5" s="1"/>
  <c r="F5"/>
  <c r="J146" i="18"/>
  <c r="I146"/>
  <c r="J141"/>
  <c r="I141"/>
  <c r="I10" i="17"/>
  <c r="H10"/>
  <c r="I54" i="15"/>
  <c r="H54"/>
  <c r="I63" i="16"/>
  <c r="H63"/>
  <c r="I56" i="22"/>
  <c r="H56"/>
  <c r="H106" i="20"/>
  <c r="G106"/>
  <c r="H51" i="10"/>
  <c r="I26" i="13"/>
  <c r="H26"/>
  <c r="I39" i="12"/>
  <c r="H39"/>
  <c r="I27" i="4"/>
  <c r="H27"/>
  <c r="I51" i="10"/>
  <c r="I31" i="8"/>
  <c r="H31"/>
  <c r="I19"/>
  <c r="H19"/>
  <c r="I78" i="3"/>
  <c r="H78"/>
  <c r="I20"/>
  <c r="H20"/>
</calcChain>
</file>

<file path=xl/sharedStrings.xml><?xml version="1.0" encoding="utf-8"?>
<sst xmlns="http://schemas.openxmlformats.org/spreadsheetml/2006/main" count="8398" uniqueCount="2000">
  <si>
    <t>Details of the Public Water Bodies - Cluster Wise</t>
  </si>
  <si>
    <t>S. No.</t>
  </si>
  <si>
    <t>Public water Body Details</t>
  </si>
  <si>
    <t>Mandal</t>
  </si>
  <si>
    <t>Village</t>
  </si>
  <si>
    <t>Name of the water Body</t>
  </si>
  <si>
    <t>Seasonality (Perinnial/Long Seasonal/Short Seasonal</t>
  </si>
  <si>
    <t>MI/GP/ Reservoir</t>
  </si>
  <si>
    <t>Lease/License/Auction</t>
  </si>
  <si>
    <t>EWSA</t>
  </si>
  <si>
    <t>Contact No And Name of FCS President/Secretary/GP Sarpanch/Secretary</t>
  </si>
  <si>
    <t>Mogalthur</t>
  </si>
  <si>
    <t>Nallam Vari Thota Tank</t>
  </si>
  <si>
    <t>Short Seasonal</t>
  </si>
  <si>
    <t>GP</t>
  </si>
  <si>
    <t>Open Auction</t>
  </si>
  <si>
    <t>Vaibhavathi GP Secretary, Mobile No 9963586289</t>
  </si>
  <si>
    <t>Garuvu palla palem Tank</t>
  </si>
  <si>
    <t>Nakka Vari Palem Tank</t>
  </si>
  <si>
    <t>Injeti Vari Palem Tank</t>
  </si>
  <si>
    <t>Kumara Gunta Tank</t>
  </si>
  <si>
    <t>Gogulamma Tank</t>
  </si>
  <si>
    <t>Musallama Tank</t>
  </si>
  <si>
    <t>Vurra tank</t>
  </si>
  <si>
    <t>Juvvi Gunta Tank</t>
  </si>
  <si>
    <t>Moka Vari Tank</t>
  </si>
  <si>
    <t>Aaduri Vari Tank</t>
  </si>
  <si>
    <t>Ambati Tank</t>
  </si>
  <si>
    <t>Palakamma Tank</t>
  </si>
  <si>
    <t>Goda Vari Palem Tank</t>
  </si>
  <si>
    <t>Konda Vari Palem Tank</t>
  </si>
  <si>
    <t>Kummaragudem Tank</t>
  </si>
  <si>
    <t>Kothakayala Theppa Tank</t>
  </si>
  <si>
    <t>Rayudu Tank</t>
  </si>
  <si>
    <t>Perla Tank</t>
  </si>
  <si>
    <t>Jetti Tank</t>
  </si>
  <si>
    <t>Komati Tank</t>
  </si>
  <si>
    <t>Bareyalagunta Tank</t>
  </si>
  <si>
    <t>Guralagunta Tank</t>
  </si>
  <si>
    <t>Nakkirigunta Tank</t>
  </si>
  <si>
    <t>Bodhi Tank</t>
  </si>
  <si>
    <t>Pathapadu</t>
  </si>
  <si>
    <t>Manchineti Tegala Cheruvu</t>
  </si>
  <si>
    <t>Chakravarthi GP Secretary, Mobile No 8978589668</t>
  </si>
  <si>
    <t>Sattemma Cheruvu</t>
  </si>
  <si>
    <t>Kannayya Cheruvu</t>
  </si>
  <si>
    <t>Malladi Dibba Cheruvu</t>
  </si>
  <si>
    <t>Kothapalem</t>
  </si>
  <si>
    <t>Mandhabayala Manchineti Cheruvu</t>
  </si>
  <si>
    <t>Pullaji GP Secretary, Mobile No 9866794236</t>
  </si>
  <si>
    <t>S C Colony Cheruvu</t>
  </si>
  <si>
    <t>Kothapalli Vada Cheruvu</t>
  </si>
  <si>
    <t>Serepalem</t>
  </si>
  <si>
    <t>Urra Cheruvu</t>
  </si>
  <si>
    <t>Talla Cheruvu</t>
  </si>
  <si>
    <t>Kaneru Cheruvu</t>
  </si>
  <si>
    <t>Banderu Gunta Cheruvu</t>
  </si>
  <si>
    <t>Kalipatnam East</t>
  </si>
  <si>
    <t>G P Office vadda Manchineti Cheruvu</t>
  </si>
  <si>
    <t>Kalipatnam Pasuvula Cheruvu</t>
  </si>
  <si>
    <t>Modi</t>
  </si>
  <si>
    <t>Manchineti Cheruvu</t>
  </si>
  <si>
    <t>Subba Rao GP Secretary, Mobile No 9963187714</t>
  </si>
  <si>
    <t>Modi Manchineti Cheruvu</t>
  </si>
  <si>
    <t>Ramannapalem</t>
  </si>
  <si>
    <t>Duppala Vari Thota Badava Cheruvu</t>
  </si>
  <si>
    <t>Zilla Board Cheruvu</t>
  </si>
  <si>
    <t>Akkana Vari Thota Cheruvu</t>
  </si>
  <si>
    <t>Jatti palem Rajakula Cheruvu</t>
  </si>
  <si>
    <t>Kattam Vari Thota Cheruvu</t>
  </si>
  <si>
    <t>Devuni Cheruvu</t>
  </si>
  <si>
    <t>Padakala Vari Peta Cheruvu</t>
  </si>
  <si>
    <t>Rammanapalem Uppu Cheruvu</t>
  </si>
  <si>
    <t>Adinarayana Cheruvu</t>
  </si>
  <si>
    <t>Anjaneya Swamy Gudi Cheruvu</t>
  </si>
  <si>
    <t>Gudavallama Gudi Cheruvu</t>
  </si>
  <si>
    <t>Komatitippa</t>
  </si>
  <si>
    <t>Manchineti Cheruvu Netitippa</t>
  </si>
  <si>
    <t>SC Community Cheruvu</t>
  </si>
  <si>
    <t>Jaganadhapuram</t>
  </si>
  <si>
    <t xml:space="preserve">PWS Cheruvu </t>
  </si>
  <si>
    <t>Pasuvula Cheruvu</t>
  </si>
  <si>
    <t>Manchineti Cheruvu, Kalava Moga</t>
  </si>
  <si>
    <t>Manchineti Cheruvu Marritippa</t>
  </si>
  <si>
    <t>Manchineti Cheruvu Daratippa</t>
  </si>
  <si>
    <t>Kalipatnam West</t>
  </si>
  <si>
    <t>Rajukula Cheruvu Kalipatnam</t>
  </si>
  <si>
    <t>Pasuvula Cheruvu, Kalipatnam</t>
  </si>
  <si>
    <t>Varatippa</t>
  </si>
  <si>
    <t>Subhramanyam Gudi Cheruvu</t>
  </si>
  <si>
    <t>Mutyalapalli</t>
  </si>
  <si>
    <t>K P Palem North</t>
  </si>
  <si>
    <t>Mettirevu Cheruvu</t>
  </si>
  <si>
    <t>D Jaya Raju GP Secretary, Mobile No 7799518000</t>
  </si>
  <si>
    <t>Donga Gudem Cheruvu</t>
  </si>
  <si>
    <t>Tangella Gudem Cheruvu</t>
  </si>
  <si>
    <t>Nambhuri vari Meraka Cheruvu</t>
  </si>
  <si>
    <t>Bokka Gudem</t>
  </si>
  <si>
    <t>Madireddy vari Meraka</t>
  </si>
  <si>
    <t>Rajugari Cheruvu</t>
  </si>
  <si>
    <t>Donga Gudem Cheruvu -2</t>
  </si>
  <si>
    <t>CPWS Cheruvu</t>
  </si>
  <si>
    <t>Total</t>
  </si>
  <si>
    <t>Sd/- K Ramana Kumar</t>
  </si>
  <si>
    <t>Fisheries Development Officer</t>
  </si>
  <si>
    <t>1</t>
  </si>
  <si>
    <t>Narsapuram</t>
  </si>
  <si>
    <t>Kopparru</t>
  </si>
  <si>
    <t>Peda Peta Cheruvu</t>
  </si>
  <si>
    <t>K Nageswara Rao GP Secretary, Mobile No 9989546140</t>
  </si>
  <si>
    <t>2</t>
  </si>
  <si>
    <t>Kolleti Cheruvu</t>
  </si>
  <si>
    <t>3</t>
  </si>
  <si>
    <t>Chinthapalli Vari Cheruvu</t>
  </si>
  <si>
    <t>4</t>
  </si>
  <si>
    <t>Likhithapudi</t>
  </si>
  <si>
    <t>Subbaraidu Gudi Cheruvu</t>
  </si>
  <si>
    <t>5</t>
  </si>
  <si>
    <t>Rajakula Cheruvu</t>
  </si>
  <si>
    <t>6</t>
  </si>
  <si>
    <t>Potti Goyi Cheruvu</t>
  </si>
  <si>
    <t>7</t>
  </si>
  <si>
    <t>Kasipudi Cheruvu</t>
  </si>
  <si>
    <t>8</t>
  </si>
  <si>
    <t>Nimmadi Cheruvu</t>
  </si>
  <si>
    <t>9</t>
  </si>
  <si>
    <t>Biyyaputhippa</t>
  </si>
  <si>
    <t>Biyyaputippa Cheruvu 1</t>
  </si>
  <si>
    <t>C H V R S S Pardhasaradhi, GP Secretary, Mobile No 9959232700</t>
  </si>
  <si>
    <t>10</t>
  </si>
  <si>
    <t>Vemuladeevi</t>
  </si>
  <si>
    <t>Ooracheruvu</t>
  </si>
  <si>
    <t>11</t>
  </si>
  <si>
    <t>Paleru Cheruvu</t>
  </si>
  <si>
    <t>12</t>
  </si>
  <si>
    <t>Prakasa Cheruvu</t>
  </si>
  <si>
    <t>13</t>
  </si>
  <si>
    <t>Biyyaputippa Cheruvu 2</t>
  </si>
  <si>
    <t>14</t>
  </si>
  <si>
    <t>Biyyaputippa Cheruvu 3</t>
  </si>
  <si>
    <t>15</t>
  </si>
  <si>
    <t>Yerramsettivaripalem</t>
  </si>
  <si>
    <t>Medidimeraka Cheruvu</t>
  </si>
  <si>
    <t>M Y Srinivas, GP Secretary, Mobile No 9989385462</t>
  </si>
  <si>
    <t>16</t>
  </si>
  <si>
    <t>Kavalavari Cheruvu</t>
  </si>
  <si>
    <t>17</t>
  </si>
  <si>
    <t>yerramsettivaripalem</t>
  </si>
  <si>
    <t>Stambala Cheruvu</t>
  </si>
  <si>
    <t>18</t>
  </si>
  <si>
    <t>Mallavaram Pedalanka</t>
  </si>
  <si>
    <t>Didlavari Cheruvu</t>
  </si>
  <si>
    <t>B Srinivasa Rao, GP Secretary, Mobile No 9989564056</t>
  </si>
  <si>
    <t>19</t>
  </si>
  <si>
    <t>Kapula Cheruvu</t>
  </si>
  <si>
    <t>20</t>
  </si>
  <si>
    <t>Dhudala Cheruvu</t>
  </si>
  <si>
    <t>21</t>
  </si>
  <si>
    <t>Valakatla Cheruvu</t>
  </si>
  <si>
    <t>22</t>
  </si>
  <si>
    <t>Mallavaram Pedalanka Cheruvu</t>
  </si>
  <si>
    <t>23</t>
  </si>
  <si>
    <t>China Kulayi Cheruvu</t>
  </si>
  <si>
    <t>24</t>
  </si>
  <si>
    <t>Rustumbada</t>
  </si>
  <si>
    <t>Manchineeti Cheruvu</t>
  </si>
  <si>
    <t>N V Ramana Murthy, GP Secretary, Mobile No 9160174703</t>
  </si>
  <si>
    <t>25</t>
  </si>
  <si>
    <t>Thirugunta Cheruvu</t>
  </si>
  <si>
    <t>26</t>
  </si>
  <si>
    <t>Ankalamma Cheruvu</t>
  </si>
  <si>
    <t>27</t>
  </si>
  <si>
    <t>28</t>
  </si>
  <si>
    <t>Seetharampuram(N)</t>
  </si>
  <si>
    <t>Mutyalamma Cheruvu</t>
  </si>
  <si>
    <t>Anand Babu, GP Secretary, Mobile No 9347295438</t>
  </si>
  <si>
    <t>29</t>
  </si>
  <si>
    <t>30</t>
  </si>
  <si>
    <t>Brahmana Cheruvu</t>
  </si>
  <si>
    <t>31</t>
  </si>
  <si>
    <t>Matala Cheruvu</t>
  </si>
  <si>
    <t>A N Malleswara Rao, GP Secretary, Mobile No 9177279187</t>
  </si>
  <si>
    <t>32</t>
  </si>
  <si>
    <t>Chinnimilli vari Cheruvu</t>
  </si>
  <si>
    <t>33</t>
  </si>
  <si>
    <t>Kopparru Cheruvu</t>
  </si>
  <si>
    <t>34</t>
  </si>
  <si>
    <t>Chinthala Cheruvu</t>
  </si>
  <si>
    <t>35</t>
  </si>
  <si>
    <t>Mallavaram</t>
  </si>
  <si>
    <t>Pillivari Cheruvu</t>
  </si>
  <si>
    <t>36</t>
  </si>
  <si>
    <t>China Cheruvu</t>
  </si>
  <si>
    <t>37</t>
  </si>
  <si>
    <t>Peda Cheruvu</t>
  </si>
  <si>
    <t>38</t>
  </si>
  <si>
    <t>Ooragada Cheruvu</t>
  </si>
  <si>
    <t>39</t>
  </si>
  <si>
    <t>Sangatigundam Cheruvu</t>
  </si>
  <si>
    <t>40</t>
  </si>
  <si>
    <t>Mallavaram Cheruvu</t>
  </si>
  <si>
    <t>41</t>
  </si>
  <si>
    <t>Ralla Cheruvu</t>
  </si>
  <si>
    <t>42</t>
  </si>
  <si>
    <t>Saripalli</t>
  </si>
  <si>
    <t>P Radha Sakunthala, GP Secretary, Mobile No 9490872850</t>
  </si>
  <si>
    <t>43</t>
  </si>
  <si>
    <t>Kothanavarasapuram</t>
  </si>
  <si>
    <t>Kulayi Cheruvu</t>
  </si>
  <si>
    <t>44</t>
  </si>
  <si>
    <t>Chittavaram</t>
  </si>
  <si>
    <t>Sankarla Cheruvu</t>
  </si>
  <si>
    <t>G Durga Prasad, GP Secretary, Mobile No 9652391051</t>
  </si>
  <si>
    <t>45</t>
  </si>
  <si>
    <t>46</t>
  </si>
  <si>
    <t>Ramagundam Manchineeti Cheruvu</t>
  </si>
  <si>
    <t>47</t>
  </si>
  <si>
    <t>RWS Oori Cheruvu</t>
  </si>
  <si>
    <t>48</t>
  </si>
  <si>
    <t>Eadala Cheruvu</t>
  </si>
  <si>
    <t>49</t>
  </si>
  <si>
    <t>Settibalij Peta Cheruvu</t>
  </si>
  <si>
    <t>50</t>
  </si>
  <si>
    <t>Arundhathipeta Pasuvula Cheruvu</t>
  </si>
  <si>
    <t>51</t>
  </si>
  <si>
    <t>Marrithippa</t>
  </si>
  <si>
    <t>Uppenagunta Cheruvu</t>
  </si>
  <si>
    <t>52</t>
  </si>
  <si>
    <t>Chinamainavanilanka Cheruvu</t>
  </si>
  <si>
    <t>53</t>
  </si>
  <si>
    <t>Vaddivari Cheruvu</t>
  </si>
  <si>
    <t>54</t>
  </si>
  <si>
    <t>Sardukodapa Cheruvu</t>
  </si>
  <si>
    <t>55</t>
  </si>
  <si>
    <t>Kapula Kodapa Cheruvu</t>
  </si>
  <si>
    <t>56</t>
  </si>
  <si>
    <t>Thurputallu</t>
  </si>
  <si>
    <t>Nehru Cheruvu</t>
  </si>
  <si>
    <t>57</t>
  </si>
  <si>
    <t>Karrimsettipalem Cheruvu</t>
  </si>
  <si>
    <t>61</t>
  </si>
  <si>
    <t>Chemakurivarimeraka Cheruvu</t>
  </si>
  <si>
    <t>62</t>
  </si>
  <si>
    <t>Bandarupeta Cheruvu</t>
  </si>
  <si>
    <t>63</t>
  </si>
  <si>
    <t>64</t>
  </si>
  <si>
    <t>Thurputallu Cheruvu</t>
  </si>
  <si>
    <t>65</t>
  </si>
  <si>
    <t>66</t>
  </si>
  <si>
    <t>Pailapuntha Cheruvu</t>
  </si>
  <si>
    <t>67</t>
  </si>
  <si>
    <t>Pasaladeevi</t>
  </si>
  <si>
    <t>68</t>
  </si>
  <si>
    <t>Kottapeta Rajakula Cheruvu</t>
  </si>
  <si>
    <t>69</t>
  </si>
  <si>
    <t>Kottapeta Cheruvu</t>
  </si>
  <si>
    <t>70</t>
  </si>
  <si>
    <t>71</t>
  </si>
  <si>
    <t>Nagulavari Cheruvu</t>
  </si>
  <si>
    <t>72</t>
  </si>
  <si>
    <t>73</t>
  </si>
  <si>
    <t>Pasuvula Cheruvu-2</t>
  </si>
  <si>
    <t>74</t>
  </si>
  <si>
    <t>Veera Cheruvu</t>
  </si>
  <si>
    <t>75</t>
  </si>
  <si>
    <t>36.69</t>
  </si>
  <si>
    <t>Sd/- A D Yedukondalu</t>
  </si>
  <si>
    <t>Detailed Public Waterbodies -Clusterwise</t>
  </si>
  <si>
    <t>Dist.Name: West Godavari,                          Name of the Cluster: Dwarakatirumala</t>
  </si>
  <si>
    <t>S.NO</t>
  </si>
  <si>
    <t>Mandal Name</t>
  </si>
  <si>
    <t>Village Name</t>
  </si>
  <si>
    <t>Name of the Waterbody</t>
  </si>
  <si>
    <t>Seasonality (Perinial/LS/S.S</t>
  </si>
  <si>
    <t>MI/GP/  Reservoir</t>
  </si>
  <si>
    <t>Leasee/License/OA</t>
  </si>
  <si>
    <t>TWSA(Ha)</t>
  </si>
  <si>
    <t xml:space="preserve">Name and Cont.No of FCS President/Secretatry or GP Serpunch/GP Secretary </t>
  </si>
  <si>
    <t>Dwarakatirumala</t>
  </si>
  <si>
    <t>Tirumalampalem</t>
  </si>
  <si>
    <t>Narappa Tank</t>
  </si>
  <si>
    <t>SS</t>
  </si>
  <si>
    <t>MI</t>
  </si>
  <si>
    <t>Leasee</t>
  </si>
  <si>
    <t>Singasamudram Tank</t>
  </si>
  <si>
    <t>Gollavani Tank</t>
  </si>
  <si>
    <t>Narayanapuram</t>
  </si>
  <si>
    <t>Nallakunta Tank</t>
  </si>
  <si>
    <t>LS</t>
  </si>
  <si>
    <t>Vakilamma Tank</t>
  </si>
  <si>
    <t>Jammi Tank</t>
  </si>
  <si>
    <t>Kotta Tank</t>
  </si>
  <si>
    <t>Madavakunta Tank</t>
  </si>
  <si>
    <t>Pantulakoneru</t>
  </si>
  <si>
    <t>P Kannapuram</t>
  </si>
  <si>
    <t>Gollavanikunta Kandrika</t>
  </si>
  <si>
    <t>Timmapuram</t>
  </si>
  <si>
    <t>Venkatadri Tank</t>
  </si>
  <si>
    <t>Nutulakunta Tank</t>
  </si>
  <si>
    <t>Kamavarapukota</t>
  </si>
  <si>
    <t>Kalla Cheruvu</t>
  </si>
  <si>
    <t>Guntupalli</t>
  </si>
  <si>
    <t>Talla Tank</t>
  </si>
  <si>
    <t>Nallajerla</t>
  </si>
  <si>
    <t>Telikicherla</t>
  </si>
  <si>
    <t>Pedda Tank</t>
  </si>
  <si>
    <t>TOTAL</t>
  </si>
  <si>
    <t>Tatakunta Tank</t>
  </si>
  <si>
    <t>OA</t>
  </si>
  <si>
    <t>Marragunta Tank</t>
  </si>
  <si>
    <t>Appaygunta Cheruvu</t>
  </si>
  <si>
    <t>Brahmana Tank</t>
  </si>
  <si>
    <t>Kommukunta Tank</t>
  </si>
  <si>
    <t>Karveedugunta</t>
  </si>
  <si>
    <t>Vurakunta Tank</t>
  </si>
  <si>
    <t>Nakkalakunta</t>
  </si>
  <si>
    <t>Mogili Tank</t>
  </si>
  <si>
    <t>Narayana Tank</t>
  </si>
  <si>
    <t>Chintala Tank</t>
  </si>
  <si>
    <t>Raju tank</t>
  </si>
  <si>
    <t>Veridevari kattu</t>
  </si>
  <si>
    <t>PLS Sagaram Tank</t>
  </si>
  <si>
    <t>VRK Sagaram</t>
  </si>
  <si>
    <t>Sakarikunta Tank</t>
  </si>
  <si>
    <t>Ls</t>
  </si>
  <si>
    <t>Edula Cheruvu</t>
  </si>
  <si>
    <t>Miriyalakunta</t>
  </si>
  <si>
    <t>Darmalingakatta</t>
  </si>
  <si>
    <t>Vennelavagu Tank</t>
  </si>
  <si>
    <t>Marrakunta Kaluva</t>
  </si>
  <si>
    <t>Mutyalammakunta</t>
  </si>
  <si>
    <t>Gangireddy Cheruvu</t>
  </si>
  <si>
    <t>Komatigunta</t>
  </si>
  <si>
    <t>Kotta Cheruvu</t>
  </si>
  <si>
    <t>Chintalakunta</t>
  </si>
  <si>
    <t>Yanadulakunta</t>
  </si>
  <si>
    <t>Chuttukunta</t>
  </si>
  <si>
    <t>Yellaraddy Cheruvu</t>
  </si>
  <si>
    <t>Batrajukunta</t>
  </si>
  <si>
    <t>Gurrala Cheruvu</t>
  </si>
  <si>
    <t>Pedda cheruvu</t>
  </si>
  <si>
    <t>Ankalammapadu</t>
  </si>
  <si>
    <t>Karanamrajukunta</t>
  </si>
  <si>
    <t>Jalfavarigudem Cheruvu</t>
  </si>
  <si>
    <t>Karanamgunta</t>
  </si>
  <si>
    <t>Yerragunta</t>
  </si>
  <si>
    <t>Vakulagunta</t>
  </si>
  <si>
    <t>Ankalammapadu Cheruv</t>
  </si>
  <si>
    <t>Perinial</t>
  </si>
  <si>
    <t>Mulakalavarikunta</t>
  </si>
  <si>
    <t>Ranguvarikattu</t>
  </si>
  <si>
    <t>Bhumikota Chruvu</t>
  </si>
  <si>
    <t>KS Ramavaram</t>
  </si>
  <si>
    <t>Polugunta</t>
  </si>
  <si>
    <t>Dunnari Cheruvu</t>
  </si>
  <si>
    <t>Venkateswarlu cheruvu</t>
  </si>
  <si>
    <t>Nakkerla Cheruvu</t>
  </si>
  <si>
    <t>Jattu Cheruvu</t>
  </si>
  <si>
    <t>Koneru Cheruvu</t>
  </si>
  <si>
    <t>Yerra Cheruvu</t>
  </si>
  <si>
    <t>Gandhi Cheruvu</t>
  </si>
  <si>
    <t>Polasigudem</t>
  </si>
  <si>
    <t>Darma Cheruvu</t>
  </si>
  <si>
    <t>Tadikalapudi</t>
  </si>
  <si>
    <t>Seetamma Cheruvu</t>
  </si>
  <si>
    <t>Sagipadu</t>
  </si>
  <si>
    <t>Regunta</t>
  </si>
  <si>
    <t>Ss</t>
  </si>
  <si>
    <t>Veerisettygudem</t>
  </si>
  <si>
    <t>Vura cheruvu</t>
  </si>
  <si>
    <t>Adamilli</t>
  </si>
  <si>
    <t>Nagula Cheruvu</t>
  </si>
  <si>
    <t>Makkinavarigudem</t>
  </si>
  <si>
    <t>Jammi cheruvu</t>
  </si>
  <si>
    <t>Bandivarigudem</t>
  </si>
  <si>
    <t>Yerrakunta Chruvu</t>
  </si>
  <si>
    <t>(CH.VENKATESWARA RAO)                   FISHERIES DEVELOPMENT OFFICER, DWARAKATHIRUMALA</t>
  </si>
  <si>
    <t>Dist.Name: West Godavari,                          Name of the Cluster: Bhimadolu</t>
  </si>
  <si>
    <t>Seasonality (Perinial/LS/S.S)</t>
  </si>
  <si>
    <t>MI/GP/Reservoir</t>
  </si>
  <si>
    <t>Bhimadole</t>
  </si>
  <si>
    <t>Amberpet</t>
  </si>
  <si>
    <t>Akkayyakunta</t>
  </si>
  <si>
    <t>GP-OA</t>
  </si>
  <si>
    <t>P.Yesuratnam-7569755199</t>
  </si>
  <si>
    <t>Berayyacheruvu</t>
  </si>
  <si>
    <t>M.Raju-8106637628</t>
  </si>
  <si>
    <t>Chandrakarra Cheruvu</t>
  </si>
  <si>
    <t>N.Satyanarayana-9581253845</t>
  </si>
  <si>
    <t>Gollasamudram</t>
  </si>
  <si>
    <t>Y.Uma Maheshwararao-9666710000</t>
  </si>
  <si>
    <t>Kancharacheruvu</t>
  </si>
  <si>
    <t>Kothacheruvu</t>
  </si>
  <si>
    <t>Upparagunta</t>
  </si>
  <si>
    <t>Reddykunta</t>
  </si>
  <si>
    <t>Kancharavarikunta</t>
  </si>
  <si>
    <t>Boddukunta</t>
  </si>
  <si>
    <t>P.Venkatasatnarayana-9885126408</t>
  </si>
  <si>
    <t>edulacheruvu</t>
  </si>
  <si>
    <t>Prattivanikunta</t>
  </si>
  <si>
    <t>Duddepudi</t>
  </si>
  <si>
    <t>Mangalakarra cheruvu</t>
  </si>
  <si>
    <t>D.balamani-9440359897</t>
  </si>
  <si>
    <t>Chettayya Cheruvu</t>
  </si>
  <si>
    <t>Kondrupadu</t>
  </si>
  <si>
    <t>Kallagunnam cheruvu</t>
  </si>
  <si>
    <t>Polasanipalli</t>
  </si>
  <si>
    <t>Bakka Ramesh.9493476898</t>
  </si>
  <si>
    <t>Kuridi Cheruvu</t>
  </si>
  <si>
    <t>Venkatappa Cheruvu</t>
  </si>
  <si>
    <t>Yerra Tank</t>
  </si>
  <si>
    <t>Pulla</t>
  </si>
  <si>
    <t>Vemasamudram</t>
  </si>
  <si>
    <t>Leasee/FCS, Pulla</t>
  </si>
  <si>
    <t>Chintala.Prasad-9705864903</t>
  </si>
  <si>
    <t>Bhavinaidu Cheruvu</t>
  </si>
  <si>
    <t>Chintala.Prasad-97058649</t>
  </si>
  <si>
    <t>Seasonality(Perinial/LS/S.S</t>
  </si>
  <si>
    <t>ss</t>
  </si>
  <si>
    <t>Venkatapuram</t>
  </si>
  <si>
    <t>Panakala Tank</t>
  </si>
  <si>
    <t>Reservoir</t>
  </si>
  <si>
    <t>Dist.Name: West Godavari,                          Name of the Cluster: Eluru</t>
  </si>
  <si>
    <t>Eluru</t>
  </si>
  <si>
    <t>Jalipudi</t>
  </si>
  <si>
    <t>Manchineela cheruvu</t>
  </si>
  <si>
    <t>Samule-7674817795</t>
  </si>
  <si>
    <t>Fishermen Society Cheruvu</t>
  </si>
  <si>
    <t>Madepalli</t>
  </si>
  <si>
    <t>Prasad-9642652665</t>
  </si>
  <si>
    <t>Lingaraogudem</t>
  </si>
  <si>
    <t>Suvarna Raju-7382908828</t>
  </si>
  <si>
    <t>Bodi Cheruvu</t>
  </si>
  <si>
    <t>Uppuvaari Cheruvu</t>
  </si>
  <si>
    <t>Malkapuram</t>
  </si>
  <si>
    <t>Smashanakunta</t>
  </si>
  <si>
    <t>Nagaraju-9441449033</t>
  </si>
  <si>
    <t>Damaraju Ramaraju Cheruvu</t>
  </si>
  <si>
    <t>Komatilanka</t>
  </si>
  <si>
    <t>Ambetkar Society Cheruvu</t>
  </si>
  <si>
    <t>Sundarrao-9959774839</t>
  </si>
  <si>
    <t>HFCS Cheruvu</t>
  </si>
  <si>
    <t>Jayaraju-8331955882</t>
  </si>
  <si>
    <t>Ponangi</t>
  </si>
  <si>
    <t>Ayyappakunta</t>
  </si>
  <si>
    <t>Vijayalakshmi-9346577875</t>
  </si>
  <si>
    <t>Raminavaari Cheruvu</t>
  </si>
  <si>
    <t>Chinna cheruvu</t>
  </si>
  <si>
    <t>Nallakunta Cheruvu</t>
  </si>
  <si>
    <t>Venkateswararao-8497922056</t>
  </si>
  <si>
    <t>Kokkirailanka</t>
  </si>
  <si>
    <t>Gramapanchayti Cheruvu</t>
  </si>
  <si>
    <t>Prasad-9963812789</t>
  </si>
  <si>
    <t>Prattikollanka</t>
  </si>
  <si>
    <t>Mahalakshmiraju-9441278888</t>
  </si>
  <si>
    <t>Sriparru</t>
  </si>
  <si>
    <t>CH.PRASAD-8500626527</t>
  </si>
  <si>
    <t>Chataparru</t>
  </si>
  <si>
    <t>janardhana koneru cheruvu</t>
  </si>
  <si>
    <t>anil-8121446440</t>
  </si>
  <si>
    <t>nanedu cheruvu</t>
  </si>
  <si>
    <t>koneru cheruvu</t>
  </si>
  <si>
    <t>Thimmaraogudem</t>
  </si>
  <si>
    <t>manchineella cheruvu</t>
  </si>
  <si>
    <t>bhagyasree-8074162493</t>
  </si>
  <si>
    <t>K.Durgapuram</t>
  </si>
  <si>
    <t>Gudivakalanka</t>
  </si>
  <si>
    <t>kesavarao-9493341235</t>
  </si>
  <si>
    <t>Dhudala cheruvu</t>
  </si>
  <si>
    <t>Arjunula manchineeti cheruvu</t>
  </si>
  <si>
    <t>kalakurru</t>
  </si>
  <si>
    <t>M.Rajendraprasad-</t>
  </si>
  <si>
    <t>Pydichinthapadu</t>
  </si>
  <si>
    <t xml:space="preserve">nani </t>
  </si>
  <si>
    <t>manuru</t>
  </si>
  <si>
    <t>prabhudas</t>
  </si>
  <si>
    <t>Gollagunta tank</t>
  </si>
  <si>
    <t>Dist.Name: West Godavari,                          Name of the Cluster: Pedapadu</t>
  </si>
  <si>
    <t>Pedavegi</t>
  </si>
  <si>
    <t>Kuchimpudi</t>
  </si>
  <si>
    <t>Velagalamma Tank</t>
  </si>
  <si>
    <t xml:space="preserve">Short Seasonal </t>
  </si>
  <si>
    <t>MI Tanks</t>
  </si>
  <si>
    <t xml:space="preserve">Dept Lease </t>
  </si>
  <si>
    <t>N.Nageswara Rao, 9550081007</t>
  </si>
  <si>
    <t>Koppaka</t>
  </si>
  <si>
    <t>Daveedu-9701086268</t>
  </si>
  <si>
    <t>Chinna Tank</t>
  </si>
  <si>
    <t>Vanguru</t>
  </si>
  <si>
    <t>FCS Pinakadimi-8897569080</t>
  </si>
  <si>
    <t>Pedakadimi</t>
  </si>
  <si>
    <t>Pinakadimi</t>
  </si>
  <si>
    <t>Kamaraju Tank</t>
  </si>
  <si>
    <t>Ammapalem</t>
  </si>
  <si>
    <t>Hussainkhan Tank</t>
  </si>
  <si>
    <t>FCS President-8985396427</t>
  </si>
  <si>
    <t>Bapirajugudem</t>
  </si>
  <si>
    <t xml:space="preserve">B.Varaprasad, 87908987106 </t>
  </si>
  <si>
    <t>Duggirala</t>
  </si>
  <si>
    <t>V.V.Muralikrishna Mohan   9490086966</t>
  </si>
  <si>
    <t>Munduru</t>
  </si>
  <si>
    <t>Kannasamudram Tank</t>
  </si>
  <si>
    <t>FCS Munduru-9959822029</t>
  </si>
  <si>
    <t>Pedapadu</t>
  </si>
  <si>
    <t>Epuru</t>
  </si>
  <si>
    <t>Mamullamma Tank</t>
  </si>
  <si>
    <t>Jasthi Basavapurna 9010359818</t>
  </si>
  <si>
    <t>Kalaparru</t>
  </si>
  <si>
    <t>Kamini Tank</t>
  </si>
  <si>
    <t>FCS President-7842523504</t>
  </si>
  <si>
    <t>Vatluru</t>
  </si>
  <si>
    <t>FCS Vatluru-9666490861</t>
  </si>
  <si>
    <t>Dhobi Tank</t>
  </si>
  <si>
    <t>Appanaveedu</t>
  </si>
  <si>
    <t>Nuvvulakunta cheruvu</t>
  </si>
  <si>
    <t>GP Tanks</t>
  </si>
  <si>
    <t xml:space="preserve">Open Action </t>
  </si>
  <si>
    <t>ZPTC,Appannaveedu 9885327995</t>
  </si>
  <si>
    <t>Tallamudi</t>
  </si>
  <si>
    <t>Kothakala cheruvu</t>
  </si>
  <si>
    <t>Tallagokavaram</t>
  </si>
  <si>
    <t>Pusalavari cheruvu</t>
  </si>
  <si>
    <t>GVS.Kumar 9848427198</t>
  </si>
  <si>
    <t>Vegivada</t>
  </si>
  <si>
    <t>Subbaiah tank</t>
  </si>
  <si>
    <t>SS.Srinivas   9573543889</t>
  </si>
  <si>
    <t>Bhogapuram</t>
  </si>
  <si>
    <t>Pandulapati tank</t>
  </si>
  <si>
    <t>V.Phani Rajakumari 9676189180</t>
  </si>
  <si>
    <t>Tummala tank</t>
  </si>
  <si>
    <t>Mundur</t>
  </si>
  <si>
    <t>Pathacheruvu</t>
  </si>
  <si>
    <t>Chakrayagudem</t>
  </si>
  <si>
    <t>Moddula cheruvu/maddula kunta</t>
  </si>
  <si>
    <t>Puttaiah kunta/pothaiah kunta</t>
  </si>
  <si>
    <t>Bhimaiahkunta tank</t>
  </si>
  <si>
    <t>Dist.Name: West Godavari,                          Name of the Cluster: Tanuku</t>
  </si>
  <si>
    <t>Penugonda</t>
  </si>
  <si>
    <t>Vadali</t>
  </si>
  <si>
    <t>Uooda  cheruvu</t>
  </si>
  <si>
    <t>long seasonal</t>
  </si>
  <si>
    <t>Lease</t>
  </si>
  <si>
    <t>Sri Ganga Fishermen Cooperative Society,Ltd.,Penugonda(v),Penugonda Mandal</t>
  </si>
  <si>
    <t>Purugula cheruvu</t>
  </si>
  <si>
    <t>Munamarru</t>
  </si>
  <si>
    <t>Gandhi sarovaram</t>
  </si>
  <si>
    <t>Indira Sarovaram</t>
  </si>
  <si>
    <t>Gopuskarini</t>
  </si>
  <si>
    <t>Kotalaparru</t>
  </si>
  <si>
    <t>Kesava Pushkarini</t>
  </si>
  <si>
    <t>Siddantham</t>
  </si>
  <si>
    <t>Ghandi cheruvu</t>
  </si>
  <si>
    <t>Sri Rama Sand Quarry Boatsmen field labour Fishermen coperative society,Ltd.,Siddantham(v),Penugonda, Mandal</t>
  </si>
  <si>
    <t>Kandavalli</t>
  </si>
  <si>
    <t>Poleramma cheruvu</t>
  </si>
  <si>
    <t>Kodanda Rama Fishermen Cooperative Society,Ltd.,Dongaravipalem(v),Penugonda, Mandal</t>
  </si>
  <si>
    <t>Mukkala</t>
  </si>
  <si>
    <t>Darmagundam</t>
  </si>
  <si>
    <t>Dongaravipalem</t>
  </si>
  <si>
    <t>Dongaravipalem cheruvu</t>
  </si>
  <si>
    <t>Iragavaram</t>
  </si>
  <si>
    <t>Kakileru</t>
  </si>
  <si>
    <t>Thimmayi cheruvu</t>
  </si>
  <si>
    <t>Krishnayya Cheruvu</t>
  </si>
  <si>
    <t>Yerukula Kunta</t>
  </si>
  <si>
    <t>Tanuku</t>
  </si>
  <si>
    <t>Muddapuram</t>
  </si>
  <si>
    <t>Sanyasi cheruvu</t>
  </si>
  <si>
    <t>Netaji Fishermen Cooperative Society,Ltd.,Duvva(v),Tanuku, Mandal,</t>
  </si>
  <si>
    <t>Duvva</t>
  </si>
  <si>
    <t>Challamala Cheruvu</t>
  </si>
  <si>
    <t>Netaji Fishermen Cooperative SocietyLtd.,Duvva(v),Tanuku, Mandal</t>
  </si>
  <si>
    <t>Deva raju cheruvu</t>
  </si>
  <si>
    <t>Kondayya Palem</t>
  </si>
  <si>
    <t>Rama cheruvu</t>
  </si>
  <si>
    <t>Mandapaka Fishermen Cooperative Society,Ltd.,Mandapaka(v),Tanuku, Mandal</t>
  </si>
  <si>
    <t>Velpuru</t>
  </si>
  <si>
    <t>Yethalakodu</t>
  </si>
  <si>
    <t>The velpur Fishermen Cooperative Society,Ltd.,Velpur(v),Tanuku, Mandal</t>
  </si>
  <si>
    <t>Rudra Cheruvu</t>
  </si>
  <si>
    <t>Kavalipuram</t>
  </si>
  <si>
    <t>Padmavathi Cheruvu</t>
  </si>
  <si>
    <t>KankaDurga Fishermen Cooperative Society.,Ltd,Kavalipuram (v)Tanuku, Mandal</t>
  </si>
  <si>
    <t>Sl.No.</t>
  </si>
  <si>
    <t>TWSA   (in Ha.)</t>
  </si>
  <si>
    <t>EWSA     (in Ha.)</t>
  </si>
  <si>
    <t>Nidamarru</t>
  </si>
  <si>
    <t>Long Seasonal</t>
  </si>
  <si>
    <t>Bynepalli</t>
  </si>
  <si>
    <t>Dulla Cheruvu</t>
  </si>
  <si>
    <t>Panchayat cheruvu</t>
  </si>
  <si>
    <t>D.Gopavaram</t>
  </si>
  <si>
    <t>Manchineella Cheruvu</t>
  </si>
  <si>
    <t>Vadukacheruvu</t>
  </si>
  <si>
    <t>Smasanam Cheruvu</t>
  </si>
  <si>
    <t>Leased</t>
  </si>
  <si>
    <t>Kondayya cheruvu-1</t>
  </si>
  <si>
    <t>Kondayya cheruvu-2</t>
  </si>
  <si>
    <t>Chinanindrakolanu</t>
  </si>
  <si>
    <t>Jogiraju cheruvu</t>
  </si>
  <si>
    <t>Gandisathajayathi tank</t>
  </si>
  <si>
    <t>Amudalapalli</t>
  </si>
  <si>
    <t>manchineeti poramboku cheruvu</t>
  </si>
  <si>
    <t>Thokalapalli</t>
  </si>
  <si>
    <t>Manchineeti cheruvu</t>
  </si>
  <si>
    <t>Harijanapeta Cheruvu</t>
  </si>
  <si>
    <t>Rajaka Cheruvu</t>
  </si>
  <si>
    <t>Pasuvula cheruvu</t>
  </si>
  <si>
    <t>Kakaramilli</t>
  </si>
  <si>
    <t>Rajukula cheruvu</t>
  </si>
  <si>
    <t>Manchiniti cheruvu</t>
  </si>
  <si>
    <t>Ura cheruvu</t>
  </si>
  <si>
    <t>Mandalaparru</t>
  </si>
  <si>
    <t>manchiniti cheruvu</t>
  </si>
  <si>
    <t>Krovvudi</t>
  </si>
  <si>
    <t>lease</t>
  </si>
  <si>
    <t>Gajula venkkayya cheruvu</t>
  </si>
  <si>
    <t>Dharma Cheruvu(rajaka)</t>
  </si>
  <si>
    <t>PWED Tank</t>
  </si>
  <si>
    <t>Bhuvanapalli</t>
  </si>
  <si>
    <t>Gp</t>
  </si>
  <si>
    <t>Jaggayya Cheruvu</t>
  </si>
  <si>
    <t>Bhavaypalem</t>
  </si>
  <si>
    <t>Yellammacheruvu</t>
  </si>
  <si>
    <t>chanimilli</t>
  </si>
  <si>
    <t>Thummalacheruvu</t>
  </si>
  <si>
    <t>Chinna Cheruvu</t>
  </si>
  <si>
    <t>Rajakula cheruvu</t>
  </si>
  <si>
    <t>Siddapuram</t>
  </si>
  <si>
    <t>Vaduka cheruvu</t>
  </si>
  <si>
    <t>Adavikolanu</t>
  </si>
  <si>
    <t>Thurpu manchiniti cheruvu</t>
  </si>
  <si>
    <t>Padamara manchiniti Cheruvu</t>
  </si>
  <si>
    <t>Rajula cheruvu</t>
  </si>
  <si>
    <t>Thimmaraogudem manchi neeti cheruvu</t>
  </si>
  <si>
    <t>Satyanarayanapuram Manchi neeti cheruvu</t>
  </si>
  <si>
    <t>Rakkesapodu Cheruvu</t>
  </si>
  <si>
    <t>Naganamilli Cheruvu</t>
  </si>
  <si>
    <t>Naganamilli pasuvula cheruvu</t>
  </si>
  <si>
    <t>KanakaDurga Gudi cheruvu</t>
  </si>
  <si>
    <t>Satyanarayan cheruvu</t>
  </si>
  <si>
    <t>Total-</t>
  </si>
  <si>
    <t>S.No.</t>
  </si>
  <si>
    <t>Kalla</t>
  </si>
  <si>
    <t xml:space="preserve">L S </t>
  </si>
  <si>
    <t>…</t>
  </si>
  <si>
    <t>Cattle Tank</t>
  </si>
  <si>
    <t>3.90</t>
  </si>
  <si>
    <t>Seesali</t>
  </si>
  <si>
    <t>Ura tank</t>
  </si>
  <si>
    <t>5.10</t>
  </si>
  <si>
    <t>Mogalla tank</t>
  </si>
  <si>
    <t>S S</t>
  </si>
  <si>
    <t>bandhar tank</t>
  </si>
  <si>
    <t>2.70</t>
  </si>
  <si>
    <t>Komatiguntta</t>
  </si>
  <si>
    <t>Suryaraopeta tank</t>
  </si>
  <si>
    <t>Aanaddapuram</t>
  </si>
  <si>
    <t>Sasitya tank</t>
  </si>
  <si>
    <t>Bondada peta</t>
  </si>
  <si>
    <t>kapulapeta tank</t>
  </si>
  <si>
    <t xml:space="preserve">Bondada </t>
  </si>
  <si>
    <t>Bogalingani tank</t>
  </si>
  <si>
    <t>Ponnala tank</t>
  </si>
  <si>
    <t>Cinema center tank</t>
  </si>
  <si>
    <t xml:space="preserve">Kalla </t>
  </si>
  <si>
    <t>Pedda papaye tank</t>
  </si>
  <si>
    <t>7.39</t>
  </si>
  <si>
    <t>Chinna papaya tank</t>
  </si>
  <si>
    <t>5.66</t>
  </si>
  <si>
    <t>Harijana tank</t>
  </si>
  <si>
    <t>0.52</t>
  </si>
  <si>
    <t>Gantavali tank</t>
  </si>
  <si>
    <t>0.35</t>
  </si>
  <si>
    <t>0.22</t>
  </si>
  <si>
    <t>Jakkaram</t>
  </si>
  <si>
    <t>Gandha tank</t>
  </si>
  <si>
    <t>Doddanapudi</t>
  </si>
  <si>
    <t>new tank</t>
  </si>
  <si>
    <t>Naraya tank</t>
  </si>
  <si>
    <t>bodhabattula tank</t>
  </si>
  <si>
    <t>jammu tank</t>
  </si>
  <si>
    <t>Adiandhara tank</t>
  </si>
  <si>
    <t>Nachugunta tank</t>
  </si>
  <si>
    <t>Kallakuru</t>
  </si>
  <si>
    <t>padmavathi tank</t>
  </si>
  <si>
    <t>Tamara gunta tank</t>
  </si>
  <si>
    <t>School tank</t>
  </si>
  <si>
    <t>Peranta tank</t>
  </si>
  <si>
    <t>Elurupadu</t>
  </si>
  <si>
    <t>Nagula cheruvu tank</t>
  </si>
  <si>
    <t>Soma raju tank</t>
  </si>
  <si>
    <t>4.01</t>
  </si>
  <si>
    <t>Chinna harijana peta  tank</t>
  </si>
  <si>
    <t>Sthambbam tank</t>
  </si>
  <si>
    <t>wada gunta tank</t>
  </si>
  <si>
    <t>Ammireddy tank</t>
  </si>
  <si>
    <t>Naddigunta tank</t>
  </si>
  <si>
    <t>Cintala tank</t>
  </si>
  <si>
    <t>Bajaru chivara tank</t>
  </si>
  <si>
    <t>Kopalli</t>
  </si>
  <si>
    <t>pedha tank</t>
  </si>
  <si>
    <t>settibalija tank</t>
  </si>
  <si>
    <t>pasarukoneru tank</t>
  </si>
  <si>
    <t>pantakaluva tank</t>
  </si>
  <si>
    <t>addacodu tank</t>
  </si>
  <si>
    <t xml:space="preserve">Kalavapudi </t>
  </si>
  <si>
    <t>bavalapudi tank</t>
  </si>
  <si>
    <t>Detailed Public Water Bodies - Clusterwise</t>
  </si>
  <si>
    <t>Sl. No.</t>
  </si>
  <si>
    <t xml:space="preserve">Mandal Name </t>
  </si>
  <si>
    <t xml:space="preserve">Village Name </t>
  </si>
  <si>
    <t>Name of the Water body</t>
  </si>
  <si>
    <t>Seasonality (Perinial/ LS/S.s)</t>
  </si>
  <si>
    <t>MI/GP/ Resorvoir</t>
  </si>
  <si>
    <t>Lease/ License /OA</t>
  </si>
  <si>
    <t>TWSA (Ha)</t>
  </si>
  <si>
    <t>Cont. No And Name Fcs President/ Secretary/ GP Sarpanch/ Secretary</t>
  </si>
  <si>
    <t>Unguturu</t>
  </si>
  <si>
    <t>A.gokavaram</t>
  </si>
  <si>
    <t>Pedda tank</t>
  </si>
  <si>
    <t>SHORT SEASONAL</t>
  </si>
  <si>
    <t>MITANKS (DEPT)</t>
  </si>
  <si>
    <t>M.Pothu raju - 9666453186</t>
  </si>
  <si>
    <t>Kaikaram</t>
  </si>
  <si>
    <t>Kotha tank</t>
  </si>
  <si>
    <t>P.Adi narayana - 9666158373</t>
  </si>
  <si>
    <t>Nandibhavani tank</t>
  </si>
  <si>
    <t>Neelapanivari tank</t>
  </si>
  <si>
    <t>kodugulaguntatank</t>
  </si>
  <si>
    <t>Vellamalli</t>
  </si>
  <si>
    <t>Veerabhadruni tank</t>
  </si>
  <si>
    <t>Masen rao - 9000158289</t>
  </si>
  <si>
    <t>Nallamadu</t>
  </si>
  <si>
    <t>Nallamadu tank</t>
  </si>
  <si>
    <t>Nochagunta</t>
  </si>
  <si>
    <t>pattemma tank</t>
  </si>
  <si>
    <t>Gopinatha patnam</t>
  </si>
  <si>
    <t>Tadepalli gudem</t>
  </si>
  <si>
    <t>Kunchanapalli</t>
  </si>
  <si>
    <t>Kadiyapu Tank</t>
  </si>
  <si>
    <t>Perennial</t>
  </si>
  <si>
    <t>Aurugolanu</t>
  </si>
  <si>
    <t>Kotamma Tank</t>
  </si>
  <si>
    <t>Short seasonal</t>
  </si>
  <si>
    <t>Venkatramanna gudem</t>
  </si>
  <si>
    <t>Vadupu Tank</t>
  </si>
  <si>
    <t>Peda Tadepalli</t>
  </si>
  <si>
    <t>Kothuru</t>
  </si>
  <si>
    <t>Mathamma Tank</t>
  </si>
  <si>
    <t>Dandagarru</t>
  </si>
  <si>
    <t>Chinnigunta Tank</t>
  </si>
  <si>
    <t>Jagannadha puram</t>
  </si>
  <si>
    <t>Kotha Tank</t>
  </si>
  <si>
    <t>N.Nagamani - 9666198065</t>
  </si>
  <si>
    <t>Thummavadupu Tank</t>
  </si>
  <si>
    <t>Aakumalla Tank</t>
  </si>
  <si>
    <t>Madhavaram</t>
  </si>
  <si>
    <t>Kothigunta Tank</t>
  </si>
  <si>
    <t>Kondruprolu</t>
  </si>
  <si>
    <t>Ankalamma Tank</t>
  </si>
  <si>
    <t>Apparaopeta</t>
  </si>
  <si>
    <t>Venkataraopalem Tank</t>
  </si>
  <si>
    <t>Kommugudem</t>
  </si>
  <si>
    <t>Arlamma calva</t>
  </si>
  <si>
    <t>REVENUE</t>
  </si>
  <si>
    <t>V.Vani - 9490350198</t>
  </si>
  <si>
    <t>Chintala calva</t>
  </si>
  <si>
    <t>Tadepalle</t>
  </si>
  <si>
    <t>Kothakarra cheruvu</t>
  </si>
  <si>
    <t>G.Saroja - 9581871814</t>
  </si>
  <si>
    <t>Kapulakarra cheruvu</t>
  </si>
  <si>
    <t>Yerra cheruvu</t>
  </si>
  <si>
    <t>G.Lakshmi - 9908679026</t>
  </si>
  <si>
    <t>Yerramalla yerra cheruvu</t>
  </si>
  <si>
    <t>Bhimudu cheruvu</t>
  </si>
  <si>
    <t>K.Arun kumar - 9491352136</t>
  </si>
  <si>
    <t>Chittemma cheruvu</t>
  </si>
  <si>
    <t>Mangala cheruvu</t>
  </si>
  <si>
    <t>Akkupalli gokavaram</t>
  </si>
  <si>
    <t>Kondrikai cheruvu</t>
  </si>
  <si>
    <t>Vellamilli</t>
  </si>
  <si>
    <t>Pedamangalakarra cheruvu</t>
  </si>
  <si>
    <t>N.Nageswara rao - 9491142442</t>
  </si>
  <si>
    <t>Kotha karra cheruvu</t>
  </si>
  <si>
    <t>Ramanna gudem</t>
  </si>
  <si>
    <t>Kolleru resorvoir</t>
  </si>
  <si>
    <t>Resorvoir</t>
  </si>
  <si>
    <t>Lisence</t>
  </si>
  <si>
    <t>Sesagiri rao - 9640384520</t>
  </si>
  <si>
    <t>Sl. 
No.</t>
  </si>
  <si>
    <t>Name of the Mandal</t>
  </si>
  <si>
    <t>Name of the Village</t>
  </si>
  <si>
    <t>Name of the GP Tank under the lease hold of FCS</t>
  </si>
  <si>
    <t>Name of the FCS taken the GP Tank on lease</t>
  </si>
  <si>
    <t>Name of the society member / President</t>
  </si>
  <si>
    <t>contact No</t>
  </si>
  <si>
    <t>kadiri Satyanarayana</t>
  </si>
  <si>
    <t>K.Eswara Rao         Karri Nagaraju</t>
  </si>
  <si>
    <t xml:space="preserve">9705755147 9885554733  </t>
  </si>
  <si>
    <t>Srinu       Sruyachandra rao</t>
  </si>
  <si>
    <t xml:space="preserve">9000789551  9989461889  </t>
  </si>
  <si>
    <t>Naga raju</t>
  </si>
  <si>
    <t>Surya chandram</t>
  </si>
  <si>
    <t>Sarveswara rao</t>
  </si>
  <si>
    <t>Veera babu</t>
  </si>
  <si>
    <t>S</t>
  </si>
  <si>
    <r>
      <rPr>
        <b/>
        <sz val="11"/>
        <color theme="1"/>
        <rFont val="Calibri"/>
        <family val="2"/>
        <scheme val="minor"/>
      </rPr>
      <t xml:space="preserve">District Name: </t>
    </r>
    <r>
      <rPr>
        <sz val="11"/>
        <color theme="1"/>
        <rFont val="Calibri"/>
        <family val="2"/>
        <scheme val="minor"/>
      </rPr>
      <t xml:space="preserve"> West Godavari     </t>
    </r>
    <r>
      <rPr>
        <b/>
        <sz val="11"/>
        <color theme="1"/>
        <rFont val="Calibri"/>
        <family val="2"/>
        <scheme val="minor"/>
      </rPr>
      <t>Name of the Cluster:</t>
    </r>
    <r>
      <rPr>
        <sz val="11"/>
        <color theme="1"/>
        <rFont val="Calibri"/>
        <family val="2"/>
        <scheme val="minor"/>
      </rPr>
      <t xml:space="preserve"> Nidamarru                </t>
    </r>
    <r>
      <rPr>
        <b/>
        <sz val="11"/>
        <color theme="1"/>
        <rFont val="Calibri"/>
        <family val="2"/>
        <scheme val="minor"/>
      </rPr>
      <t>Incharge Name and Contact No.:</t>
    </r>
    <r>
      <rPr>
        <sz val="11"/>
        <color theme="1"/>
        <rFont val="Calibri"/>
        <family val="2"/>
        <scheme val="minor"/>
      </rPr>
      <t xml:space="preserve"> M.D.L.Swami,  MPEA, 9885870666</t>
    </r>
  </si>
  <si>
    <t>Dist.Name: West Godavari,                          Name of the Cluster: Nidamarru</t>
  </si>
  <si>
    <t>Dist.Name: West Godavari,                          Name of the Cluster:Badampudi</t>
  </si>
  <si>
    <t>Panchayati Secretary Name 
And Phone No</t>
  </si>
  <si>
    <t>MI/GP/
Reservoir</t>
  </si>
  <si>
    <t>TWSA
(Ha)</t>
  </si>
  <si>
    <t>EWSA
(Ha)</t>
  </si>
  <si>
    <t>Palakollu</t>
  </si>
  <si>
    <t>Agarru</t>
  </si>
  <si>
    <t>Auction</t>
  </si>
  <si>
    <t>T.Marthi babu
  9866816908</t>
  </si>
  <si>
    <t>Agartipalem</t>
  </si>
  <si>
    <t>Aratlakatla</t>
  </si>
  <si>
    <t>Rajulagaruvu cheruvu</t>
  </si>
  <si>
    <t>Ch.bhujamgharao
8333826646</t>
  </si>
  <si>
    <t>Patti cheruvu</t>
  </si>
  <si>
    <t>Balipadu</t>
  </si>
  <si>
    <t>Rajaka cheruvu</t>
  </si>
  <si>
    <t>K.K.Viswanadham
9912321370</t>
  </si>
  <si>
    <t>Fish tank</t>
  </si>
  <si>
    <t>Bhaggeswaram</t>
  </si>
  <si>
    <t>A.Bhaskararao
9989947536</t>
  </si>
  <si>
    <t>Chandaparru</t>
  </si>
  <si>
    <t>K.Srinu
9491932201</t>
  </si>
  <si>
    <t>dasarivari cheruvu</t>
  </si>
  <si>
    <t>chandaparru</t>
  </si>
  <si>
    <t>chintaparru</t>
  </si>
  <si>
    <t>Garuvu cattle tank</t>
  </si>
  <si>
    <t>P.Lakshmipati raju
9848283351</t>
  </si>
  <si>
    <t>Badava cattle tank</t>
  </si>
  <si>
    <t>Dagguluru</t>
  </si>
  <si>
    <t>Ch.V.satyanarayana raju
9866832963</t>
  </si>
  <si>
    <t>Harijana peta Tank</t>
  </si>
  <si>
    <t>Digamarru</t>
  </si>
  <si>
    <t>Lokula Cheruvu</t>
  </si>
  <si>
    <t>Ravula cheruvu</t>
  </si>
  <si>
    <t>L.F cheruvu</t>
  </si>
  <si>
    <t>Gorintada</t>
  </si>
  <si>
    <t>kapavaram</t>
  </si>
  <si>
    <t>Vadlavanipalem tank</t>
  </si>
  <si>
    <t>chodavaram tank</t>
  </si>
  <si>
    <t>Kothapeta</t>
  </si>
  <si>
    <t xml:space="preserve">  Gubala gunta cheruvu</t>
  </si>
  <si>
    <t>yinjetipeta cheruvu</t>
  </si>
  <si>
    <t>lankalakoderu</t>
  </si>
  <si>
    <t>satyanarayanapuram tank</t>
  </si>
  <si>
    <t>O.S.Prakash rao
9666075123</t>
  </si>
  <si>
    <t>peda harijana peta cheruvu</t>
  </si>
  <si>
    <t>chinna harijana peta cheruvu</t>
  </si>
  <si>
    <t>main cheruvu</t>
  </si>
  <si>
    <t>vedullapalem tank</t>
  </si>
  <si>
    <t>Pedamamidipalli</t>
  </si>
  <si>
    <t>Devudi cheruvu</t>
  </si>
  <si>
    <t>cheruvu</t>
  </si>
  <si>
    <t>S.chikkala</t>
  </si>
  <si>
    <t>K.Sujatha
9177409343</t>
  </si>
  <si>
    <t>Sadanala tank</t>
  </si>
  <si>
    <t>Sagamcheruvu</t>
  </si>
  <si>
    <t>Tillapudi</t>
  </si>
  <si>
    <t>Banda cheruvu</t>
  </si>
  <si>
    <t>P.Veeraju
9550644824</t>
  </si>
  <si>
    <t>Cattle Tank at Tillapudi palem</t>
  </si>
  <si>
    <t>Vadlavani palem</t>
  </si>
  <si>
    <t>Tanks</t>
  </si>
  <si>
    <t>V.Rambabu
9949372723</t>
  </si>
  <si>
    <t>Oora cheruvu</t>
  </si>
  <si>
    <t>Velivela</t>
  </si>
  <si>
    <t>Pubbalagunta tank</t>
  </si>
  <si>
    <t>K.Ramesh
9989370733</t>
  </si>
  <si>
    <t>Madiga vani cheruvu</t>
  </si>
  <si>
    <t>Ralla cheruvu</t>
  </si>
  <si>
    <t xml:space="preserve">                  Fisheries DevelopmentOfficer,
Palakollu.</t>
  </si>
  <si>
    <t>WEST GODAVARI</t>
  </si>
  <si>
    <t>Gopalapuram</t>
  </si>
  <si>
    <t>Bollela Tank</t>
  </si>
  <si>
    <t>LEASE</t>
  </si>
  <si>
    <t xml:space="preserve">Gopalapuram.                                               Karidandi Subbarao s/o Somaraju cell: 9912695582                                                                         Panthula Ramakrishna cell:7286000153.                                       Tallapudi mandal                                                        Mallada Ramarao S/O Thatayya cell:9949077875.                                       Aradadi Nageswara rao S/O Posiyya cell:7036307894               </t>
  </si>
  <si>
    <t>Bhimole</t>
  </si>
  <si>
    <t>Tallapudi</t>
  </si>
  <si>
    <t>Tupakulagudem</t>
  </si>
  <si>
    <t>Patruni Tank</t>
  </si>
  <si>
    <t>Gajjaram</t>
  </si>
  <si>
    <t>Bhimolu</t>
  </si>
  <si>
    <t>AUCTION</t>
  </si>
  <si>
    <t>Akkadevathula cheruvu</t>
  </si>
  <si>
    <t>Ramayya cheruvu</t>
  </si>
  <si>
    <t>Cherukumilli</t>
  </si>
  <si>
    <t>Chityala</t>
  </si>
  <si>
    <t>Dhanikonda tank</t>
  </si>
  <si>
    <t>Gangolu</t>
  </si>
  <si>
    <t>Gangolu tank</t>
  </si>
  <si>
    <t>Bommai tank</t>
  </si>
  <si>
    <t>Kesavaraju- kuruvidi tank</t>
  </si>
  <si>
    <t>Veerraju tank</t>
  </si>
  <si>
    <t>Ramanappakurividi tank</t>
  </si>
  <si>
    <t>Talla kunta cheruvu</t>
  </si>
  <si>
    <t>Veeraju cheruvu</t>
  </si>
  <si>
    <t>Balanka tank</t>
  </si>
  <si>
    <t>Nemalikoyya kurividi cheruvu</t>
  </si>
  <si>
    <t>Vatikunta cheruvu</t>
  </si>
  <si>
    <t>Vaddabathula cheruvu</t>
  </si>
  <si>
    <t>PERINNIAL</t>
  </si>
  <si>
    <t>Rajanna kunta</t>
  </si>
  <si>
    <t>Motenu vari cheruvu</t>
  </si>
  <si>
    <t>Somalamma Cheruvu</t>
  </si>
  <si>
    <t>Papayi cheruvu</t>
  </si>
  <si>
    <t>Nakirlamma Cheruvu</t>
  </si>
  <si>
    <t>Guddigudem</t>
  </si>
  <si>
    <t>Atchiyya kunta</t>
  </si>
  <si>
    <t>Dudekula cheruvu</t>
  </si>
  <si>
    <t>Krishnam raju cheruvu</t>
  </si>
  <si>
    <t>Panakulu cheruvu</t>
  </si>
  <si>
    <t>Venkayya cheruvu</t>
  </si>
  <si>
    <t>Karagapadu</t>
  </si>
  <si>
    <t>Abdullakunta cheruvu</t>
  </si>
  <si>
    <t>Narayana raju cheruvu</t>
  </si>
  <si>
    <t>Peruboina venkata swamy cheruvu</t>
  </si>
  <si>
    <t>Karicharlagudem</t>
  </si>
  <si>
    <t>Akkayya cheruvu</t>
  </si>
  <si>
    <t>Veerabahdruni- tank</t>
  </si>
  <si>
    <t>Jogaiah tank</t>
  </si>
  <si>
    <t>Bapanayya Tank</t>
  </si>
  <si>
    <t>Kovvurupadu</t>
  </si>
  <si>
    <t>Venkayamma tank</t>
  </si>
  <si>
    <t>Kondaiah tank</t>
  </si>
  <si>
    <t>Amma cheruvu</t>
  </si>
  <si>
    <t>Basavakunta cheruvu</t>
  </si>
  <si>
    <t>Sanjeevapuram</t>
  </si>
  <si>
    <t>Papi tank</t>
  </si>
  <si>
    <t>Kotharaju tank</t>
  </si>
  <si>
    <t>Pothuraju tank</t>
  </si>
  <si>
    <t>Thummi tank</t>
  </si>
  <si>
    <t>Gollavarikunta cheruvu</t>
  </si>
  <si>
    <t>Akkannakunta Tank</t>
  </si>
  <si>
    <t>Vellachintalagudem</t>
  </si>
  <si>
    <t>Jonnevula cheruvu</t>
  </si>
  <si>
    <t>Narayana cheruvu</t>
  </si>
  <si>
    <t>Bollavani Cheruvu</t>
  </si>
  <si>
    <t>Kummari cheruvu</t>
  </si>
  <si>
    <t>Polavaram</t>
  </si>
  <si>
    <t>Gutala</t>
  </si>
  <si>
    <t>Ganapathigattu tank</t>
  </si>
  <si>
    <t>Pattisam</t>
  </si>
  <si>
    <t>Chellayamma tank</t>
  </si>
  <si>
    <t>Ponnurivari kurudu tank</t>
  </si>
  <si>
    <t>Kamayamma tank</t>
  </si>
  <si>
    <t>Kothuru tank</t>
  </si>
  <si>
    <t>Vinjaram</t>
  </si>
  <si>
    <t>Tanalakunta tank</t>
  </si>
  <si>
    <t>Govendarajulu tank (sunnalagandi tank)</t>
  </si>
  <si>
    <t>Details of the Water Bodies- Cluster Wise</t>
  </si>
  <si>
    <t>Cluster Name: Akiveedu</t>
  </si>
  <si>
    <t>Incharge Name &amp; Contact No: V. Satyanarayana &amp; Mobile No: 8919064365</t>
  </si>
  <si>
    <t>S. No</t>
  </si>
  <si>
    <t>Seasonality</t>
  </si>
  <si>
    <t>G. P Tank</t>
  </si>
  <si>
    <t xml:space="preserve"> Name of the Panchayat Secretary</t>
  </si>
  <si>
    <t>Mobile No</t>
  </si>
  <si>
    <t>L.S.</t>
  </si>
  <si>
    <t>S.S</t>
  </si>
  <si>
    <t>Akiveedu</t>
  </si>
  <si>
    <t>Ajjamuru</t>
  </si>
  <si>
    <t>Ajjamuru Tank</t>
  </si>
  <si>
    <t>D. Satyanaraya</t>
  </si>
  <si>
    <t>Anala Tank</t>
  </si>
  <si>
    <t>N. Tagoor</t>
  </si>
  <si>
    <t>Akividu (Bhujabala Rayudu Tank-1)</t>
  </si>
  <si>
    <t>Akividu (Bhujabala Rayudu Tank-2)</t>
  </si>
  <si>
    <t>Akividu (Galib Cheruvu)</t>
  </si>
  <si>
    <t>Doragari cheruvu</t>
  </si>
  <si>
    <t>Kondayya Cheruvu</t>
  </si>
  <si>
    <t>Madiwada</t>
  </si>
  <si>
    <t>Dharmapuram</t>
  </si>
  <si>
    <t>S. S</t>
  </si>
  <si>
    <t>Apparaopeta (At Annevari cheruvu)</t>
  </si>
  <si>
    <t>T. Ratnakar Rao</t>
  </si>
  <si>
    <t>Chinakapavaram</t>
  </si>
  <si>
    <t>Jagganna Cheruvu</t>
  </si>
  <si>
    <t>K. .V. Satyanarayana</t>
  </si>
  <si>
    <t>Ramayyagudem Cheruvu</t>
  </si>
  <si>
    <t>Hindu Smasanam Cheruvu</t>
  </si>
  <si>
    <t>High School Venuka Cheruvu</t>
  </si>
  <si>
    <t>Kolleru Krishnam raju Cheruvu</t>
  </si>
  <si>
    <t>Chinamillipadu</t>
  </si>
  <si>
    <t xml:space="preserve">Chinamillipadu </t>
  </si>
  <si>
    <t>R. Srivivasa Raju</t>
  </si>
  <si>
    <t>Gummuluru</t>
  </si>
  <si>
    <t>Kollaparru</t>
  </si>
  <si>
    <t>Rajulapeta</t>
  </si>
  <si>
    <t>Pedakapavaram</t>
  </si>
  <si>
    <t>Gantala Rayudu Cheruvu</t>
  </si>
  <si>
    <t>Siddapuram (Tank-1)</t>
  </si>
  <si>
    <t>Nandamillipadu</t>
  </si>
  <si>
    <t>Taratava</t>
  </si>
  <si>
    <t>Kuppanapudi</t>
  </si>
  <si>
    <t>Mallai Cheruvu</t>
  </si>
  <si>
    <t>Chinakakirao Gunta</t>
  </si>
  <si>
    <t>Pedakakirao Gunta</t>
  </si>
  <si>
    <t>Koththacheruvu</t>
  </si>
  <si>
    <t>Tholeru Gunta</t>
  </si>
  <si>
    <t>Ankodipeta</t>
  </si>
  <si>
    <t>Dumpagadapa</t>
  </si>
  <si>
    <t>Dharma Cheruvu</t>
  </si>
  <si>
    <t>Pallipalem Cheruvu</t>
  </si>
  <si>
    <t>Malapalli Cheruvu</t>
  </si>
  <si>
    <t>Thelikala Cheruvu</t>
  </si>
  <si>
    <t>Chakali Cheruvu</t>
  </si>
  <si>
    <t>Ch. Kumara rao</t>
  </si>
  <si>
    <t>Upparagudem Cheruvu</t>
  </si>
  <si>
    <t>Dharmakoderu Cheruvu</t>
  </si>
  <si>
    <t>Undi</t>
  </si>
  <si>
    <t>Cherukuwada</t>
  </si>
  <si>
    <t xml:space="preserve"> s.s</t>
  </si>
  <si>
    <t xml:space="preserve">Allugulamma cheruvu </t>
  </si>
  <si>
    <t>K. Gopala krishna</t>
  </si>
  <si>
    <t>s.s</t>
  </si>
  <si>
    <t>Chinna peta Cheruvu</t>
  </si>
  <si>
    <t xml:space="preserve">Goppi cheruvu </t>
  </si>
  <si>
    <t>Chilukuru</t>
  </si>
  <si>
    <t>Alli Cheruvu</t>
  </si>
  <si>
    <t>K. Pavan kumar</t>
  </si>
  <si>
    <t>Chinapulleru</t>
  </si>
  <si>
    <t>Thadi Cheruvu</t>
  </si>
  <si>
    <t>Y. Kishor babu</t>
  </si>
  <si>
    <t>Dondalamma Cheruvu</t>
  </si>
  <si>
    <t>Thallamma Cheruvu</t>
  </si>
  <si>
    <t>Kaligotla</t>
  </si>
  <si>
    <t>Pedda Cheruvu</t>
  </si>
  <si>
    <t>G. Lakshmi narayana</t>
  </si>
  <si>
    <t>Kolamuru</t>
  </si>
  <si>
    <t>Uppu Cheruvu</t>
  </si>
  <si>
    <t>J. V. T. Nayudu</t>
  </si>
  <si>
    <t>BC Colony Cheruvu</t>
  </si>
  <si>
    <t>Hindu Barial Cheruvu</t>
  </si>
  <si>
    <t>Karimi Vari Cheruvu</t>
  </si>
  <si>
    <t>Mahadevapatnam</t>
  </si>
  <si>
    <t>Amma Vari Cheruvu</t>
  </si>
  <si>
    <t>Ch. Nageswararao</t>
  </si>
  <si>
    <t>Ramachandrapuram Cheruvu</t>
  </si>
  <si>
    <t>Gujja Raja Cheruvu</t>
  </si>
  <si>
    <t>lingappa Tank</t>
  </si>
  <si>
    <t>Uttarapalem Cheruvu</t>
  </si>
  <si>
    <t>Gangaraju Cheruvu</t>
  </si>
  <si>
    <t>Tamara Cheruvu</t>
  </si>
  <si>
    <t>Bokkavaripalem Cheruvu</t>
  </si>
  <si>
    <t>Alligunta Cheruvu</t>
  </si>
  <si>
    <t>N. R. P. Agraharam</t>
  </si>
  <si>
    <t>Cheruvugattupalem Cheruvu</t>
  </si>
  <si>
    <t>J. V. T.Nayudu</t>
  </si>
  <si>
    <t>SC Colony Cheruvu</t>
  </si>
  <si>
    <t>Pamulaparru</t>
  </si>
  <si>
    <t>V. Parvathi</t>
  </si>
  <si>
    <t>Harijana Peta Cheruvu</t>
  </si>
  <si>
    <t>Panduvva</t>
  </si>
  <si>
    <t>China Dharma Cheruvu</t>
  </si>
  <si>
    <t>D. Ramanjaneyulu</t>
  </si>
  <si>
    <t>Chinttiyya Gari Cheruvu</t>
  </si>
  <si>
    <t>Janikamma Cheruvu</t>
  </si>
  <si>
    <t>OC Smasana Tank</t>
  </si>
  <si>
    <t>Rajukula Cheruvu</t>
  </si>
  <si>
    <t>D. Padmavathi</t>
  </si>
  <si>
    <t>Ramulu Cheruvu</t>
  </si>
  <si>
    <t>Puligumma Cheruvu</t>
  </si>
  <si>
    <t>Unudurru</t>
  </si>
  <si>
    <t>Ch. S. V. Reddy</t>
  </si>
  <si>
    <t>Peda Harijanapeta Cheruvu</t>
  </si>
  <si>
    <t>Sagapadu Drinking Water Tank</t>
  </si>
  <si>
    <t>Sangha Tank</t>
  </si>
  <si>
    <t>Ravula Tank</t>
  </si>
  <si>
    <t xml:space="preserve">Uppuluru </t>
  </si>
  <si>
    <t>Sobhana Tank</t>
  </si>
  <si>
    <t>Vinayaka Temple Tank</t>
  </si>
  <si>
    <t>Samasana Tank</t>
  </si>
  <si>
    <t>Jammu Tank</t>
  </si>
  <si>
    <t>Vandram</t>
  </si>
  <si>
    <t>PWS Scheme Tank</t>
  </si>
  <si>
    <t>K.V. Ramanjaneyulu</t>
  </si>
  <si>
    <t>Ramapuram Cheruvu</t>
  </si>
  <si>
    <t>Yandagandi</t>
  </si>
  <si>
    <t>Adi Andhrapalli Tank</t>
  </si>
  <si>
    <t>Rayuduvanigudem Tank- 1</t>
  </si>
  <si>
    <t>Rayapeta Tank</t>
  </si>
  <si>
    <t>Timmaraju Colony Tank</t>
  </si>
  <si>
    <t>Rayuduvanigudem Tank-2</t>
  </si>
  <si>
    <t>Peravali</t>
  </si>
  <si>
    <t>Chintalamma Tank</t>
  </si>
  <si>
    <t>Long seasonal</t>
  </si>
  <si>
    <t>Rally Srinivas</t>
  </si>
  <si>
    <t>Usulumarru</t>
  </si>
  <si>
    <t>Vura Cheruvu</t>
  </si>
  <si>
    <t>Kanuru Agraharam</t>
  </si>
  <si>
    <t>Parimi vari Tank</t>
  </si>
  <si>
    <t xml:space="preserve">Kanuru </t>
  </si>
  <si>
    <t>Chintala Cheruvu</t>
  </si>
  <si>
    <t>Kanuru</t>
  </si>
  <si>
    <t>Madhiga Cheruvu</t>
  </si>
  <si>
    <t>Gariki vari Cheruvu</t>
  </si>
  <si>
    <t>Avutapalli</t>
  </si>
  <si>
    <t>Vallabha Swmay Cheruvu</t>
  </si>
  <si>
    <t>Teegala Subbaiah Cheruvu</t>
  </si>
  <si>
    <t>Mutyalamma Tank</t>
  </si>
  <si>
    <t>Dammennu</t>
  </si>
  <si>
    <t>Mortha</t>
  </si>
  <si>
    <t>Nandina Vari Tank</t>
  </si>
  <si>
    <t>Gurrapukodu Tank</t>
  </si>
  <si>
    <t>Subbanna Cheruvu</t>
  </si>
  <si>
    <t>Chakali Kunta</t>
  </si>
  <si>
    <t>Theeparru</t>
  </si>
  <si>
    <t>Mondu Kodu</t>
  </si>
  <si>
    <t>Malakodu Cheruvu</t>
  </si>
  <si>
    <t>Tippalamma Cheruvu</t>
  </si>
  <si>
    <t>Ajjaram</t>
  </si>
  <si>
    <t>Nidadavolu</t>
  </si>
  <si>
    <t>Korumamidi</t>
  </si>
  <si>
    <t>Ammepalli Tank</t>
  </si>
  <si>
    <t>Gopayya</t>
  </si>
  <si>
    <t>Ava Tank</t>
  </si>
  <si>
    <t>Mungara Gopayya</t>
  </si>
  <si>
    <t>Kamsali palem</t>
  </si>
  <si>
    <t>Chodamma Tank</t>
  </si>
  <si>
    <t>Venkataswamy</t>
  </si>
  <si>
    <t>Marri kunta Tank</t>
  </si>
  <si>
    <t>Ravimetla</t>
  </si>
  <si>
    <t>Chakali cheruvu</t>
  </si>
  <si>
    <t>Gantasala Bapiraju</t>
  </si>
  <si>
    <t>Dhammu Tank</t>
  </si>
  <si>
    <t>Pushottapalli</t>
  </si>
  <si>
    <t>Appakunta Tank</t>
  </si>
  <si>
    <t>Tadi Apparao Varma</t>
  </si>
  <si>
    <t>Mala Tank</t>
  </si>
  <si>
    <t>Gopavaram</t>
  </si>
  <si>
    <t>Kaluva Tank</t>
  </si>
  <si>
    <t>Kalavacherla</t>
  </si>
  <si>
    <t>Mala kodu Tank</t>
  </si>
  <si>
    <t>Dibbala Tank</t>
  </si>
  <si>
    <t>Korupalli</t>
  </si>
  <si>
    <t>Kodu Tank</t>
  </si>
  <si>
    <t>Tadimalla</t>
  </si>
  <si>
    <t>Golagayya Cheruvu</t>
  </si>
  <si>
    <t>Bapanaiah</t>
  </si>
  <si>
    <t>Koneru</t>
  </si>
  <si>
    <t>Settipeta</t>
  </si>
  <si>
    <t>Garikivani Tank</t>
  </si>
  <si>
    <t>Satyanarayana</t>
  </si>
  <si>
    <t>Undrajavaram</t>
  </si>
  <si>
    <t>Kaldari</t>
  </si>
  <si>
    <t>Venkata Rayudu Tank</t>
  </si>
  <si>
    <t>Rambotla Cheruvu</t>
  </si>
  <si>
    <t>2.50`</t>
  </si>
  <si>
    <t>Balusu Tank</t>
  </si>
  <si>
    <t>Nalla Cheruvu</t>
  </si>
  <si>
    <t>Gunukedu Cheruvu</t>
  </si>
  <si>
    <t>Velivennu</t>
  </si>
  <si>
    <t>Gopayya Cheruvu</t>
  </si>
  <si>
    <t>Perayya Cheruvu</t>
  </si>
  <si>
    <t>Dorayya Cheruvu</t>
  </si>
  <si>
    <t>Gudupati Cheruvu</t>
  </si>
  <si>
    <t>Kamakshamma Cheruvu</t>
  </si>
  <si>
    <t>Ganni vari Cheruvu</t>
  </si>
  <si>
    <t>Akkinavari Cheruvu</t>
  </si>
  <si>
    <t xml:space="preserve"> </t>
  </si>
  <si>
    <t>District Name: West godavari                                                                                                                        Name of the Cluster:    Kalla                                                                                                                                                           Incharge Name and Contact No.  K Mangarao &amp; Mobile No: 9701977802</t>
  </si>
  <si>
    <t>Panchayat Secretary Name</t>
  </si>
  <si>
    <t>V. Subbarao</t>
  </si>
  <si>
    <t>G. Krishna Mohan</t>
  </si>
  <si>
    <t>Ch. Veera Sivayya</t>
  </si>
  <si>
    <t>B. V. Vani Prasad</t>
  </si>
  <si>
    <t>Konadala Rao</t>
  </si>
  <si>
    <t>District Name: West Godavari ,Name of the Cluster: Mogalthur (Mogalturu Mandal), Incharge Name and Contact No. K Ramana Kumar, FDO, 8712364634</t>
  </si>
  <si>
    <t>District Name: West Godavari ,Name of the Cluster: Narsapuram  (Narsapuram Mandal) , Incharge Name and Contact No. A D Yedukondalu, FDO, 8978998008</t>
  </si>
  <si>
    <t>District Name: West Godavari ,Name of the Cluster: Dwarakatirumala (Dwarakatirumala,T.Narasapuram,Nallajerla Mandal) Incharge Name and Contact No. Ch.Venkateswararao, FDO, 9347850548</t>
  </si>
  <si>
    <t>District Name: West Godavari ,Name of the Cluster: Bhimadole (Bhimadole Mandal), Incharge Name and Contact No.V.Suresh Kumar, MPEA, 9908262596</t>
  </si>
  <si>
    <t>District Name: West Godavari ,Name of the Cluster: Eluru (Eluru Rural Mandal) , Incharge Name and Contact No.B.Praveen Kumar, MPEA, 9866339377</t>
  </si>
  <si>
    <t>District Name: West Godavari ,Name of the Cluster:Badampudi (Unguturu, Pentapadu &amp; T.P Gudem Mandals), Incharge Name and Contact No.S.Venkateswarao, FDO,  9618008588</t>
  </si>
  <si>
    <t>District Name: West Godavari ,Name of the Cluster:Tanuku (Tanuku, Irragavaram, Penugonda) , Incharge Name and Contact No.M.Bhargavi,AIF,  7286993033</t>
  </si>
  <si>
    <t>Dist.Name: West Godavari,                          Name of the Cluster: Nidadavole</t>
  </si>
  <si>
    <t xml:space="preserve">PARTICULARS OF GP TANKS UNDER LEASE HOLD OF FISHERMEN COO.P SOCIETIES </t>
  </si>
  <si>
    <t>Dist.Name: West Godavari,                          Name of the Cluster: Polavaram</t>
  </si>
  <si>
    <t>District Name: West Godavari ,Name of the Cluster Polavaram (Polavaram, Tallapudi, Gopalapuram) , Incharge Name and Contact No.P.Abbulu,AIF,  9652371789</t>
  </si>
  <si>
    <t>Mandal Name: Akiveedu (Akividu, Undi Mandals)</t>
  </si>
  <si>
    <t xml:space="preserve">
District Name: West Godavari                          Name of the Cluster: Palacole (Palacole Mandal)                  Incharge Name and Contact No:                                                                                                                                                                                                                                                                                               T.Chakravarthi ,8985448807, 
</t>
  </si>
  <si>
    <t>Name of the tank</t>
  </si>
  <si>
    <t>Lease/Licence/Auction</t>
  </si>
  <si>
    <t>Twsa
(Ha)</t>
  </si>
  <si>
    <t>Total Extent
(Ha)</t>
  </si>
  <si>
    <t>Effective Water Spread area
(Ha)</t>
  </si>
  <si>
    <t>District Name: West Godavari ,Name of the Cluster:Nidadavole (Nidadavole, Peravali, Undrajavaram) , Incharge Name and Contact No.T.Ravi kumar,AIF,  9963152703</t>
  </si>
  <si>
    <t>Name &amp; Contact No.</t>
  </si>
  <si>
    <t>Sri.Narasimhaswamy, 9959509309</t>
  </si>
  <si>
    <t>Sanjeevarao, 9490515934</t>
  </si>
  <si>
    <t>K.Srinivas, 9550435368</t>
  </si>
  <si>
    <t>V.Sridevi, 9703808557</t>
  </si>
  <si>
    <t>V.V Kanesh babu, 8333819361</t>
  </si>
  <si>
    <t>P.Sriramakrishna, 9989028834</t>
  </si>
  <si>
    <t>K.J.C Prasad, 9908408306</t>
  </si>
  <si>
    <t>Dist.Name: West Godavari,                          Name of the Cluster: Ganapavaram</t>
  </si>
  <si>
    <t>District Name: West Godavari ,Name of the Cluster:Ganapavaram (Penumantra, Attili) , Incharge Name and Contact No.CH.Gopalakrishna, 7893696734</t>
  </si>
  <si>
    <t>PARTICULARS OF GP TANKS UNDER LEASE HOLD OF FISHERMEN COO.P SOCIETIES</t>
  </si>
  <si>
    <t>Ganapavaram</t>
  </si>
  <si>
    <t>Pippara</t>
  </si>
  <si>
    <t>Oora Cheruvu</t>
  </si>
  <si>
    <t>Durgarao</t>
  </si>
  <si>
    <t>FCS, Pippara (Appannapeta)</t>
  </si>
  <si>
    <t>District Name: West Godavari ,Name of the Cluster: Kovvuru (Kovvuru, Chagallu, devarapalli mandals) , Incharge Name and Contact No.V.Devanandam,AIF,  9963743279</t>
  </si>
  <si>
    <t>Dist.Name: West Godavari,                          Name of the Cluster: Kovvuru</t>
  </si>
  <si>
    <t>Devarapalli</t>
  </si>
  <si>
    <t>Sangaigudem</t>
  </si>
  <si>
    <t>Duddukuru</t>
  </si>
  <si>
    <t>Ura Tank</t>
  </si>
  <si>
    <t>Sambasivuni Tank</t>
  </si>
  <si>
    <t>Yernagudem</t>
  </si>
  <si>
    <t>Gandi Tank</t>
  </si>
  <si>
    <t>Tyajampudi</t>
  </si>
  <si>
    <t>Sl.No</t>
  </si>
  <si>
    <t>FCS, Yarnagudem</t>
  </si>
  <si>
    <t>FCS, Yarnagudem, Mungara ramu</t>
  </si>
  <si>
    <t>DETAILS OF THE PUBLIC WATER BODIES CLUSTER WISE</t>
  </si>
  <si>
    <t>PUBLIC WATERBODIES  DETAILS</t>
  </si>
  <si>
    <t>SL NO</t>
  </si>
  <si>
    <t>DISTRICT NAME</t>
  </si>
  <si>
    <t>MANDAL</t>
  </si>
  <si>
    <t>VILLAGE</t>
  </si>
  <si>
    <t>NAME OF THE WATERBODY</t>
  </si>
  <si>
    <t>SESONALITY( PERINIAL/LONG SESONALITY/SHORT SESONALITY)</t>
  </si>
  <si>
    <t>MI/GP/RESERVOIR</t>
  </si>
  <si>
    <t>LEASE/LICENSED/AUCTION</t>
  </si>
  <si>
    <t>TWSA (HA)</t>
  </si>
  <si>
    <t>EWSA (HA)</t>
  </si>
  <si>
    <t>INFORMER FISHERMEN</t>
  </si>
  <si>
    <t>Jangareddigudem</t>
  </si>
  <si>
    <t>Pangidigudem</t>
  </si>
  <si>
    <t>Akkamma Tank</t>
  </si>
  <si>
    <t>MI TANK (DEPT)</t>
  </si>
  <si>
    <t xml:space="preserve">Lease  </t>
  </si>
  <si>
    <t>Jangareddy gudem mandal.                            Royyala Srinu cell:9989955943.                    Velugu Krishna murthy cell:                                    Buttayygudem mandal.                                          K.Ramarao cell: 8328674433.                             V.Venkatareddy(reddy gudem) cell:9515730455.                                                    Jeelugumilli mandal                                         T.Paramesh cell:9502929958.                 P.Venkateswararao cell:8985274717</t>
  </si>
  <si>
    <t>Guravaigudem</t>
  </si>
  <si>
    <t>Kongala Tank</t>
  </si>
  <si>
    <t>Raju Tank</t>
  </si>
  <si>
    <t>Kethavaram</t>
  </si>
  <si>
    <t>Andanala Tank</t>
  </si>
  <si>
    <t>Venkateswara Tank</t>
  </si>
  <si>
    <t>Dunnapothula Tank</t>
  </si>
  <si>
    <t>Devulla Tank</t>
  </si>
  <si>
    <t>A. Polavaram</t>
  </si>
  <si>
    <t>Chinna, Pedda Tank</t>
  </si>
  <si>
    <t>Thirumalapuram</t>
  </si>
  <si>
    <t>Narasayya Tank</t>
  </si>
  <si>
    <t>Tamara Tank</t>
  </si>
  <si>
    <t>Jeelugumilli</t>
  </si>
  <si>
    <t>Lankalapalli</t>
  </si>
  <si>
    <t>Bangarupapa Tank</t>
  </si>
  <si>
    <t>Koyyalagudem</t>
  </si>
  <si>
    <t>Rajavaram</t>
  </si>
  <si>
    <t>Annappa Tank</t>
  </si>
  <si>
    <t>Parimpudi</t>
  </si>
  <si>
    <t>Ankala Tank</t>
  </si>
  <si>
    <t>Akkampeta</t>
  </si>
  <si>
    <t>Panakala tank</t>
  </si>
  <si>
    <t>GP TANK</t>
  </si>
  <si>
    <t>Guruvidikunta</t>
  </si>
  <si>
    <t>Govinda kunta</t>
  </si>
  <si>
    <t>Mangikunta</t>
  </si>
  <si>
    <t>Kesari cheruvu</t>
  </si>
  <si>
    <t>Ramudu cheruvu</t>
  </si>
  <si>
    <t>Lakkavaram</t>
  </si>
  <si>
    <t>Andheru cheruvu</t>
  </si>
  <si>
    <t>Tangall kunta</t>
  </si>
  <si>
    <t>Topukunta</t>
  </si>
  <si>
    <t>Mysanagudem</t>
  </si>
  <si>
    <t>Mysannagudem tank</t>
  </si>
  <si>
    <t>Pattenapalem</t>
  </si>
  <si>
    <t>Chintala tank</t>
  </si>
  <si>
    <t>Maddula tank</t>
  </si>
  <si>
    <t>Sreenivasapuram</t>
  </si>
  <si>
    <t>Taduvai</t>
  </si>
  <si>
    <t>Sambasivuni tank</t>
  </si>
  <si>
    <t>Venkatayya tank</t>
  </si>
  <si>
    <t>Veerraju cheruvu</t>
  </si>
  <si>
    <t>Buttayagudem</t>
  </si>
  <si>
    <t>Antarvedigudem</t>
  </si>
  <si>
    <t>Lothuvagu tank</t>
  </si>
  <si>
    <t>Tank across junulajolu vagu</t>
  </si>
  <si>
    <t>Uta calva tank</t>
  </si>
  <si>
    <t>Atchiahpalem</t>
  </si>
  <si>
    <t>Bhushamma tank</t>
  </si>
  <si>
    <t>Chinthala banta tank</t>
  </si>
  <si>
    <t>Kotha cheruvu tank</t>
  </si>
  <si>
    <t>Gubbisakunta tank</t>
  </si>
  <si>
    <t>Akkamma rangapuram tank</t>
  </si>
  <si>
    <t>Jagappa tank</t>
  </si>
  <si>
    <t>Kamsalikunta tank</t>
  </si>
  <si>
    <t>Doramamidi</t>
  </si>
  <si>
    <t>Arsula calva tank</t>
  </si>
  <si>
    <t>Ramudu tank</t>
  </si>
  <si>
    <t>Narsappa tank</t>
  </si>
  <si>
    <t>Bujji tank</t>
  </si>
  <si>
    <t>Puntha tank</t>
  </si>
  <si>
    <t>Junnulavagu tank</t>
  </si>
  <si>
    <t>Kardalavari tank</t>
  </si>
  <si>
    <t>Jainavarigudem</t>
  </si>
  <si>
    <t>Moddula tank</t>
  </si>
  <si>
    <t>Chinna tank</t>
  </si>
  <si>
    <t>Korsavarigudem</t>
  </si>
  <si>
    <t>Borlakonda calva tank</t>
  </si>
  <si>
    <t>Kotanagavaram</t>
  </si>
  <si>
    <t>Komati tank</t>
  </si>
  <si>
    <t>Kotaramachandrapuram</t>
  </si>
  <si>
    <t>Bandamarayulu tank</t>
  </si>
  <si>
    <t>Singapa tank</t>
  </si>
  <si>
    <t>Yerraigudem tank</t>
  </si>
  <si>
    <t>Illavari tank</t>
  </si>
  <si>
    <t>Laxmudugudem</t>
  </si>
  <si>
    <t>Talla tank</t>
  </si>
  <si>
    <t>Desavarikattu tank</t>
  </si>
  <si>
    <t>Kothakattu tank</t>
  </si>
  <si>
    <t>Mangaiahpalem</t>
  </si>
  <si>
    <t>Tank across kodicalva</t>
  </si>
  <si>
    <t>Manjuluru</t>
  </si>
  <si>
    <t>Tank across neerumamillagondi vagu</t>
  </si>
  <si>
    <t>Nimmalagudem</t>
  </si>
  <si>
    <t>Baddamadu tank</t>
  </si>
  <si>
    <t>Rajanagaram</t>
  </si>
  <si>
    <t>Gandikota vari tank</t>
  </si>
  <si>
    <t>Subbudu kunta tank</t>
  </si>
  <si>
    <t>Veddivari tank</t>
  </si>
  <si>
    <t>Kollipara tank</t>
  </si>
  <si>
    <t>Ravvarigudem</t>
  </si>
  <si>
    <t>Gedhala kunta tank</t>
  </si>
  <si>
    <t>Chinthala tank</t>
  </si>
  <si>
    <t>Malamettavagu tank</t>
  </si>
  <si>
    <t>Krishna calva tank</t>
  </si>
  <si>
    <t>Yerra tank</t>
  </si>
  <si>
    <t>Seetappagudem</t>
  </si>
  <si>
    <t>Alli calva tank</t>
  </si>
  <si>
    <t>Domari tank</t>
  </si>
  <si>
    <t>Kodi calva tank</t>
  </si>
  <si>
    <t>Ankannagudem</t>
  </si>
  <si>
    <t>Chepala calva tank</t>
  </si>
  <si>
    <t>Pericala calava tank</t>
  </si>
  <si>
    <t>Dibbagudem tank</t>
  </si>
  <si>
    <t>Ganganngudem</t>
  </si>
  <si>
    <t>Rachakunta tank</t>
  </si>
  <si>
    <t>Ramudukunta tank</t>
  </si>
  <si>
    <t>Kunti ramudu kunta tank</t>
  </si>
  <si>
    <t>Laxmudu tank</t>
  </si>
  <si>
    <t>Paramayya tank</t>
  </si>
  <si>
    <t>Jeelugu milli</t>
  </si>
  <si>
    <t>Kammaiah palem</t>
  </si>
  <si>
    <t>Annamma tank</t>
  </si>
  <si>
    <t>Mulagalampalle</t>
  </si>
  <si>
    <t>Grandhivari tank</t>
  </si>
  <si>
    <t>Mekala tank</t>
  </si>
  <si>
    <t>P.ankam palem</t>
  </si>
  <si>
    <t>Rachannagudem</t>
  </si>
  <si>
    <t>Edula kunta tank</t>
  </si>
  <si>
    <t>Swarnavarigudem</t>
  </si>
  <si>
    <t>Pullaiyya tank</t>
  </si>
  <si>
    <t>Kuchimanchivari tank</t>
  </si>
  <si>
    <t>Tatikayala gudem</t>
  </si>
  <si>
    <t>Aswaraopeta vagu tank</t>
  </si>
  <si>
    <t>Narasimha tank</t>
  </si>
  <si>
    <t>Balavari tank</t>
  </si>
  <si>
    <t>Vankavari gudem</t>
  </si>
  <si>
    <t>Chilakala kunta tank</t>
  </si>
  <si>
    <t>Ratnalakunta tank</t>
  </si>
  <si>
    <t>Lingalagunta tank</t>
  </si>
  <si>
    <t>Bayyanagudem</t>
  </si>
  <si>
    <t>Parameswaramuni cheruvu</t>
  </si>
  <si>
    <t>Rama koneru</t>
  </si>
  <si>
    <t>Bathu kunta</t>
  </si>
  <si>
    <t>Parvathanani cheruvu</t>
  </si>
  <si>
    <t>Dippakayalapadu</t>
  </si>
  <si>
    <t>Boyudu tank</t>
  </si>
  <si>
    <t>Nagiri tank</t>
  </si>
  <si>
    <t>Buttugakoya- kannam channel</t>
  </si>
  <si>
    <t>Chowdari tank</t>
  </si>
  <si>
    <t>Rallakannam channel</t>
  </si>
  <si>
    <t>Gavarovaram</t>
  </si>
  <si>
    <t>Akkisetti cheruvu</t>
  </si>
  <si>
    <t>Gangaraju cheruvu</t>
  </si>
  <si>
    <t>Golla kunta</t>
  </si>
  <si>
    <t>Kannapuram</t>
  </si>
  <si>
    <t>Sitaiahkattu tank</t>
  </si>
  <si>
    <t>Perareddi tank</t>
  </si>
  <si>
    <t>Vadiselavari tank</t>
  </si>
  <si>
    <t>Gollavani cheruvu</t>
  </si>
  <si>
    <t>Venkatesetti tank</t>
  </si>
  <si>
    <t>Ponguturu</t>
  </si>
  <si>
    <t>Kamaiah cheruvu</t>
  </si>
  <si>
    <t>Tirumala cheruvu</t>
  </si>
  <si>
    <t>Saripalle</t>
  </si>
  <si>
    <t>Gangarajukannam channel</t>
  </si>
  <si>
    <t>Hukumpeta tank</t>
  </si>
  <si>
    <t>Abdulla tank</t>
  </si>
  <si>
    <t>Berrajukunta tank, tamara tank</t>
  </si>
  <si>
    <t>Sarikannam channel</t>
  </si>
  <si>
    <t>Arlavanthakannam channel</t>
  </si>
  <si>
    <t>Vedanthapuram</t>
  </si>
  <si>
    <t>Bolu cheruvu</t>
  </si>
  <si>
    <t>Kovvukollu cheruvu</t>
  </si>
  <si>
    <t>Yerrampeta</t>
  </si>
  <si>
    <t>Jyothi cheruvu</t>
  </si>
  <si>
    <t>Sarachandra cheruvu</t>
  </si>
  <si>
    <t>Santha cheruvu</t>
  </si>
  <si>
    <t>Saramma cheruvu</t>
  </si>
  <si>
    <t>Jangareddy gudem</t>
  </si>
  <si>
    <t>chakradevarapalli,Vegavaram,taduvai</t>
  </si>
  <si>
    <t>Yerra kaluva reservoir</t>
  </si>
  <si>
    <t>Buttaygudem</t>
  </si>
  <si>
    <t>reddyguem</t>
  </si>
  <si>
    <t>kovvada reservoir</t>
  </si>
  <si>
    <t>jelleru,aliveru</t>
  </si>
  <si>
    <t>Jelleru reservoir</t>
  </si>
  <si>
    <t xml:space="preserve">Pogonda </t>
  </si>
  <si>
    <t>Pogonda reservoir</t>
  </si>
  <si>
    <t>DISTRICT NAME:WEST GODAVARI                                                       NAME OF THE CLUSTER: JANGAREDDYGUDEM (Jangareddygudme, buttaigudem, koyyalagudem, jeelugumilli)         INCHARGE NAME&amp;CONTACT NO: M.PRASAD ,9490919364</t>
  </si>
  <si>
    <t>FCS, Tyajampudi, Ganusula Raju</t>
  </si>
  <si>
    <t>Details of the public water bodies-cluster wise</t>
  </si>
  <si>
    <t>District Name: westGodavari                                                                       Name of the cluster:Elamanchili                               inchargeName&amp;contact no: L.L.N.Raju   9949701363</t>
  </si>
  <si>
    <t>వరుస నం</t>
  </si>
  <si>
    <t>మండలము పేరు</t>
  </si>
  <si>
    <t>Public water bodies-Details</t>
  </si>
  <si>
    <t>గ్రామ పంచాయతీ పేరు</t>
  </si>
  <si>
    <t>చెరువు పేరు</t>
  </si>
  <si>
    <t>రెవిన్యూ సర్వే నం.</t>
  </si>
  <si>
    <t>Extent
(Ha)</t>
  </si>
  <si>
    <t>Sesonality(perinnal/long/shortseasonal</t>
  </si>
  <si>
    <t>MI/GP/Reservor</t>
  </si>
  <si>
    <t>Lease /licence/Auction</t>
  </si>
  <si>
    <t>Panchayati secretary names and  phone no</t>
  </si>
  <si>
    <t>యలమంచిలి</t>
  </si>
  <si>
    <t xml:space="preserve">అబ్బిరాజుపాలెం </t>
  </si>
  <si>
    <t>పాలెపు చెర్వు</t>
  </si>
  <si>
    <t>M.nageswararao
8790784129</t>
  </si>
  <si>
    <t>nil</t>
  </si>
  <si>
    <t xml:space="preserve">అడవిపాలెం </t>
  </si>
  <si>
    <t>NILL</t>
  </si>
  <si>
    <t xml:space="preserve">ఆర్యపేట </t>
  </si>
  <si>
    <t xml:space="preserve">వెంకయ్య చెరువు </t>
  </si>
  <si>
    <t xml:space="preserve">కొలనుకొండ చెరువు </t>
  </si>
  <si>
    <t>221/2</t>
  </si>
  <si>
    <t xml:space="preserve">ఘటాల చెరువు </t>
  </si>
  <si>
    <t xml:space="preserve">అరుంధతీ చెరువు </t>
  </si>
  <si>
    <t xml:space="preserve">కుందామని చెరువు </t>
  </si>
  <si>
    <t>219/2</t>
  </si>
  <si>
    <t xml:space="preserve">అర్యపేట చెరువు </t>
  </si>
  <si>
    <t>139/2</t>
  </si>
  <si>
    <t xml:space="preserve">నరసన్న చెరువు </t>
  </si>
  <si>
    <t xml:space="preserve">బాడవ </t>
  </si>
  <si>
    <t xml:space="preserve">పశువుల చెరువు  </t>
  </si>
  <si>
    <t>K.Trinadha chowdary
9491011554</t>
  </si>
  <si>
    <t xml:space="preserve">హరిజనపేట లో గల పశువుల చెరువు  </t>
  </si>
  <si>
    <t xml:space="preserve">బూరుగుపల్లి </t>
  </si>
  <si>
    <t xml:space="preserve">చించినాడ </t>
  </si>
  <si>
    <t xml:space="preserve">ఈదుల చెరువు </t>
  </si>
  <si>
    <t>B.Gopi
7789603396</t>
  </si>
  <si>
    <t xml:space="preserve">చింతదిబ్బ </t>
  </si>
  <si>
    <t xml:space="preserve">చింతదిబ్బ చెరువు </t>
  </si>
  <si>
    <t>D.Srinivas
9849876313</t>
  </si>
  <si>
    <t>చింతదిబ్బ చెరువు 2</t>
  </si>
  <si>
    <t xml:space="preserve">దొడ్డిపట్ల </t>
  </si>
  <si>
    <t xml:space="preserve">యలమంచిలి </t>
  </si>
  <si>
    <t>శ్రీ చెరువు</t>
  </si>
  <si>
    <t>264/1</t>
  </si>
  <si>
    <t>స్తంబాల చెరువు</t>
  </si>
  <si>
    <t>142/6</t>
  </si>
  <si>
    <t>గోలేపర్చెరువు</t>
  </si>
  <si>
    <t>పద్మనాభుని చెరువు</t>
  </si>
  <si>
    <t>చిన చెరువు</t>
  </si>
  <si>
    <t>232/1</t>
  </si>
  <si>
    <t>తాళ్ళచెరువు</t>
  </si>
  <si>
    <t>గోనెచెరువు</t>
  </si>
  <si>
    <t>బుల్లి చెరువు</t>
  </si>
  <si>
    <t>252/1</t>
  </si>
  <si>
    <t xml:space="preserve">యలమంచిలి లంక </t>
  </si>
  <si>
    <t xml:space="preserve">గంగాడుపాలెం </t>
  </si>
  <si>
    <t xml:space="preserve">గుంపర్రు </t>
  </si>
  <si>
    <t xml:space="preserve">సుంకరపాలెం చెరువు </t>
  </si>
  <si>
    <t xml:space="preserve">రజక సంఘం చెరువు </t>
  </si>
  <si>
    <t>303/2</t>
  </si>
  <si>
    <t>చెరువు 2</t>
  </si>
  <si>
    <t xml:space="preserve">ఇలపకుర్రు </t>
  </si>
  <si>
    <t xml:space="preserve">ఇలపకుర్రు మెయిన్ </t>
  </si>
  <si>
    <t xml:space="preserve">కె.ఎస్.పాలెం </t>
  </si>
  <si>
    <t xml:space="preserve">కలగంపూడి </t>
  </si>
  <si>
    <t xml:space="preserve">కంబోట్లపాలెం </t>
  </si>
  <si>
    <t xml:space="preserve">కనకాయలంక </t>
  </si>
  <si>
    <t xml:space="preserve">కట్టుపాలెం </t>
  </si>
  <si>
    <t xml:space="preserve">కాజా ఈస్ట్ </t>
  </si>
  <si>
    <t>అంబాల చెరువు</t>
  </si>
  <si>
    <t>118/2</t>
  </si>
  <si>
    <t>G.Uma maheswararao
9550795367</t>
  </si>
  <si>
    <t>మరంపుడి చేరువు</t>
  </si>
  <si>
    <t>పశువుల చెరువు</t>
  </si>
  <si>
    <t>118/1</t>
  </si>
  <si>
    <t xml:space="preserve">కాజా వెస్ట్ </t>
  </si>
  <si>
    <t>గాందినగర్ చెరువు</t>
  </si>
  <si>
    <t>118/3</t>
  </si>
  <si>
    <t>ఊటినాడ చెరువు</t>
  </si>
  <si>
    <t xml:space="preserve">కొంతేరు </t>
  </si>
  <si>
    <t>రజకుల చెర్వు</t>
  </si>
  <si>
    <t>215/1</t>
  </si>
  <si>
    <t>K.V.Ramanjaneyulu
9866328388</t>
  </si>
  <si>
    <t xml:space="preserve">లక్ష్మిపాలెం </t>
  </si>
  <si>
    <t xml:space="preserve">మట్లపాలెం </t>
  </si>
  <si>
    <t xml:space="preserve">మేడపాడు </t>
  </si>
  <si>
    <t>రెడ్డి చెరువు</t>
  </si>
  <si>
    <t>156/18</t>
  </si>
  <si>
    <t>auction</t>
  </si>
  <si>
    <t>L.satyanarayana
9010611857</t>
  </si>
  <si>
    <t xml:space="preserve">నరినమేరక </t>
  </si>
  <si>
    <t xml:space="preserve">నేరెడుమిల్లి </t>
  </si>
  <si>
    <t xml:space="preserve">పెదలంక </t>
  </si>
  <si>
    <t xml:space="preserve">పెనుమర్రు </t>
  </si>
  <si>
    <t xml:space="preserve">1.కోనేరు చెరువు </t>
  </si>
  <si>
    <t>30/1</t>
  </si>
  <si>
    <t>P.Rajasekhar
9441687463</t>
  </si>
  <si>
    <t xml:space="preserve">2.పశువుల చెరువు </t>
  </si>
  <si>
    <t>23/1</t>
  </si>
  <si>
    <t>3.రజకుల చెరువు</t>
  </si>
  <si>
    <t xml:space="preserve">సిరగాలపల్లి </t>
  </si>
  <si>
    <t xml:space="preserve">1.తాళ్ళచెరువు </t>
  </si>
  <si>
    <t>64/2</t>
  </si>
  <si>
    <t xml:space="preserve">2.అరుంధతి పేట చెరువు </t>
  </si>
  <si>
    <t>42/1</t>
  </si>
  <si>
    <t>48/2</t>
  </si>
  <si>
    <t>4.సెట్టిబలిజపాలెం చెరువు</t>
  </si>
  <si>
    <t>29/1</t>
  </si>
  <si>
    <t xml:space="preserve">ఉటాడ </t>
  </si>
  <si>
    <t xml:space="preserve">వడ్డి లంక </t>
  </si>
  <si>
    <t>ఆకుమడుల చేరువు</t>
  </si>
  <si>
    <t>36/1</t>
  </si>
  <si>
    <t>T.S.Venkateswararao
9492566328</t>
  </si>
  <si>
    <t xml:space="preserve">ఏనుగువాని లంక </t>
  </si>
  <si>
    <t xml:space="preserve">పాత హరిజన పేట </t>
  </si>
  <si>
    <t>46/1</t>
  </si>
  <si>
    <t>k.trinadha chowdary
9491011554</t>
  </si>
  <si>
    <t xml:space="preserve">దేవుని చెరువు </t>
  </si>
  <si>
    <t xml:space="preserve">అరుందతి పేట చెరువు </t>
  </si>
  <si>
    <t>46/1A</t>
  </si>
  <si>
    <t xml:space="preserve">ANP GARDEN లో రాజకుల చెరువు </t>
  </si>
  <si>
    <t xml:space="preserve"> RS No 211 నందు  చెరువు  </t>
  </si>
  <si>
    <t xml:space="preserve">పాత వూరు వెళ్ళే పుంతలో చెరువు </t>
  </si>
  <si>
    <t xml:space="preserve">అరుందతిపేట స్మశానం చెరువు </t>
  </si>
  <si>
    <t xml:space="preserve">సత్తిరాజు గారి పొలం వద్ద గల ట్యాంక్ పోరంబోకే స్థలం లో చెరువు </t>
  </si>
  <si>
    <t>179/113</t>
  </si>
  <si>
    <t xml:space="preserve">పల్లి పోలవరంలో  చెరువు </t>
  </si>
  <si>
    <t>kovvur</t>
  </si>
  <si>
    <t>Godavary reservoir</t>
  </si>
  <si>
    <t>PERENNIAL</t>
  </si>
  <si>
    <t>RESERVOIR</t>
  </si>
  <si>
    <t>LICENSE</t>
  </si>
  <si>
    <t>2OOO</t>
  </si>
  <si>
    <t>LICENCES</t>
  </si>
  <si>
    <t>Dist.Name: West Godavari,                          Name of the Cluster: Denduluru</t>
  </si>
  <si>
    <t>Cont.No And Name FCS President/Secretary/
GP Sarpanch/Secretary</t>
  </si>
  <si>
    <t>Denduluru</t>
  </si>
  <si>
    <t>tamara Tank</t>
  </si>
  <si>
    <t>Devanandam-9182343688</t>
  </si>
  <si>
    <t>Kottagudem</t>
  </si>
  <si>
    <t>Sanigudem</t>
  </si>
  <si>
    <t>Maseedupadu</t>
  </si>
  <si>
    <t>Devara Tank</t>
  </si>
  <si>
    <t>Prabudasu-97018986848</t>
  </si>
  <si>
    <t>Kottakunta</t>
  </si>
  <si>
    <t>Gogulamma Cheruvu</t>
  </si>
  <si>
    <t>Challavani Cheruvu</t>
  </si>
  <si>
    <t>Venugalla Cheruvu</t>
  </si>
  <si>
    <t>Kovvali</t>
  </si>
  <si>
    <t>golavanicheruvu</t>
  </si>
  <si>
    <t>B.Suryanarayana-9603663690</t>
  </si>
  <si>
    <t>Karakalamma Tank</t>
  </si>
  <si>
    <t>Gollavanikunta</t>
  </si>
  <si>
    <t>Jammi Cheruvu</t>
  </si>
  <si>
    <t>Mekalamma Cheruvu</t>
  </si>
  <si>
    <t>T. Ramana-9247470707</t>
  </si>
  <si>
    <t>Komatikunta Cheruvu</t>
  </si>
  <si>
    <t>Maharaju Cheruvu</t>
  </si>
  <si>
    <t>Ravula Cheruvu</t>
  </si>
  <si>
    <t>Mogalikunta</t>
  </si>
  <si>
    <t>Nandikunta</t>
  </si>
  <si>
    <t>Marrikunta Cheruvu</t>
  </si>
  <si>
    <t>Kammarikunta</t>
  </si>
  <si>
    <t>Somasamudram</t>
  </si>
  <si>
    <t>T.Devanandam-9182343688</t>
  </si>
  <si>
    <t>Kaluvakunta</t>
  </si>
  <si>
    <t xml:space="preserve">Ravulakunta </t>
  </si>
  <si>
    <t>Narikella Cheruvu</t>
  </si>
  <si>
    <t>Battuvanikunta</t>
  </si>
  <si>
    <t>Kavvakunta</t>
  </si>
  <si>
    <t>Somavarapupadu</t>
  </si>
  <si>
    <t>K.China Dasu-7981854977</t>
  </si>
  <si>
    <t>Nambala Cheruvu</t>
  </si>
  <si>
    <t>Challapalli</t>
  </si>
  <si>
    <t>Gurrapukunta</t>
  </si>
  <si>
    <t>M Devanandam-9949330648</t>
  </si>
  <si>
    <t>Barrinkalakunta</t>
  </si>
  <si>
    <t>P.S:7731013682</t>
  </si>
  <si>
    <t>Gangannagudem</t>
  </si>
  <si>
    <t>Tella Cheruvu</t>
  </si>
  <si>
    <t>P.S:9440852082</t>
  </si>
  <si>
    <t>Gopannapalem</t>
  </si>
  <si>
    <t>Gudderu Cheruvu</t>
  </si>
  <si>
    <t>P.S: 9440334348</t>
  </si>
  <si>
    <t>jagadala Cheruvu</t>
  </si>
  <si>
    <t>Devara Cheruvu</t>
  </si>
  <si>
    <t>muppavaram</t>
  </si>
  <si>
    <t>kondayacheruvu</t>
  </si>
  <si>
    <t>P.S.8897251168</t>
  </si>
  <si>
    <t>ramaraogudem</t>
  </si>
  <si>
    <t>darmarayuducheruvu</t>
  </si>
  <si>
    <t>kothakunta</t>
  </si>
  <si>
    <t>veeranakunta</t>
  </si>
  <si>
    <t>challachinthalapudi</t>
  </si>
  <si>
    <t>peddacherruvu</t>
  </si>
  <si>
    <t>P.S.9440887938</t>
  </si>
  <si>
    <t>GP, Sanigudem</t>
  </si>
  <si>
    <t>Kolleru</t>
  </si>
  <si>
    <t>perinial</t>
  </si>
  <si>
    <t>Sivaprasad, Pydichintapadu, 9398345799</t>
  </si>
  <si>
    <t>Nani, Agadalalanka, 9848277769</t>
  </si>
  <si>
    <t>Amudalapalli, Krishna, 9866278733</t>
  </si>
  <si>
    <t>Ramanarao, 8886234056</t>
  </si>
  <si>
    <t>Akividu</t>
  </si>
  <si>
    <t>Satyanarayana, 9494056644</t>
  </si>
  <si>
    <t>T.Narasapuram</t>
  </si>
  <si>
    <t>Yarrakalava</t>
  </si>
  <si>
    <t>Borrampalem</t>
  </si>
  <si>
    <t xml:space="preserve">Perrinial </t>
  </si>
  <si>
    <t xml:space="preserve">Reservoiur </t>
  </si>
  <si>
    <t>Sl.NO</t>
  </si>
  <si>
    <t>District Name: West Godavari ,Name of the Cluster: Pedapadu (Pedapadu,Pedavegi), Incharge Name and Contact No:S.Ganeswara Rao,AIF, 9848586741</t>
  </si>
  <si>
    <t>MI Tnaks</t>
  </si>
  <si>
    <t>Grand Total</t>
  </si>
  <si>
    <t>Godavari Reservoir</t>
  </si>
  <si>
    <t xml:space="preserve">Perinial </t>
  </si>
  <si>
    <t>Godavari</t>
  </si>
  <si>
    <t>ssssss</t>
  </si>
  <si>
    <t>Smt CH. Sunandha, 9440833568</t>
  </si>
  <si>
    <t xml:space="preserve"> Smt CH. Sunandha, 9440833568</t>
  </si>
  <si>
    <t>Sri S. Vijay kumar, 9848144921</t>
  </si>
  <si>
    <t>Sri L. Venkateswar rao,9951573327</t>
  </si>
  <si>
    <t>Smt. K. Bhavani,9951911959</t>
  </si>
  <si>
    <t>Sri.K.J.Prabhakar rao,9989241631</t>
  </si>
  <si>
    <t>Sri .S.K.G. Krishnam raju,9666700077</t>
  </si>
  <si>
    <t>Sri.D.Manikya rao,9948037823</t>
  </si>
  <si>
    <t>District Name: westGodavari                            Name of the cluster: Bhimavaram                       FDO : Bhimavaram, (L.L.N.Raju, 9949701363)</t>
  </si>
  <si>
    <t>S.No</t>
  </si>
  <si>
    <t xml:space="preserve">Village </t>
  </si>
  <si>
    <t>Name of the Water Body</t>
  </si>
  <si>
    <t>Bhimavaram</t>
  </si>
  <si>
    <t>Anakoderu</t>
  </si>
  <si>
    <t>Elampudi Cheruvu</t>
  </si>
  <si>
    <t>0.80</t>
  </si>
  <si>
    <t>N.V.K.Surya Narayana 9441493736</t>
  </si>
  <si>
    <t>Thummaguppa Cheruvu</t>
  </si>
  <si>
    <t>Bethapudi</t>
  </si>
  <si>
    <t>0.20</t>
  </si>
  <si>
    <t>Subhashini 9133661227</t>
  </si>
  <si>
    <t>Karukuwada</t>
  </si>
  <si>
    <t>Yamunepalli</t>
  </si>
  <si>
    <t>0.16</t>
  </si>
  <si>
    <t>Karukuwadapalli Cheruvu</t>
  </si>
  <si>
    <t>0.24</t>
  </si>
  <si>
    <t>Nadimpalli Manchineeti Cheruvu</t>
  </si>
  <si>
    <t>0.12</t>
  </si>
  <si>
    <t>Goppucheruvu</t>
  </si>
  <si>
    <t>Bethapudi Dhulla Cheruvu</t>
  </si>
  <si>
    <t>Chinamiram</t>
  </si>
  <si>
    <t>Thalla cheruvu</t>
  </si>
  <si>
    <t>1.248</t>
  </si>
  <si>
    <t>Kothacheruvu (PWS-I)</t>
  </si>
  <si>
    <t>2.764</t>
  </si>
  <si>
    <t>Theegala cheruvu</t>
  </si>
  <si>
    <t>Turakavani Cheruvu</t>
  </si>
  <si>
    <t>0.452</t>
  </si>
  <si>
    <t>Pothulavani Cheruvu (PWS-II)</t>
  </si>
  <si>
    <t>1.304</t>
  </si>
  <si>
    <t>Deyyalathippa</t>
  </si>
  <si>
    <t>PWS Scheme Cheruvu</t>
  </si>
  <si>
    <t>1.4</t>
  </si>
  <si>
    <t>0.28</t>
  </si>
  <si>
    <t>Manchineti Cheruvu (Vinayaka Puram)</t>
  </si>
  <si>
    <t>Pasuvula cheruvu (vinayaka Puram)</t>
  </si>
  <si>
    <t>Dirusumarru</t>
  </si>
  <si>
    <t>Santosapuram Colony Cheruvu</t>
  </si>
  <si>
    <t>0.972</t>
  </si>
  <si>
    <t>Alluri Vari Cheruvu</t>
  </si>
  <si>
    <t>0.792</t>
  </si>
  <si>
    <t>Kummara Cheruvu</t>
  </si>
  <si>
    <t>0.744</t>
  </si>
  <si>
    <t>Pallepalem Cheruvu</t>
  </si>
  <si>
    <t>0.256</t>
  </si>
  <si>
    <t>2.528</t>
  </si>
  <si>
    <t>Ramayanapuram Cheruvu</t>
  </si>
  <si>
    <t>2.332</t>
  </si>
  <si>
    <t>Singarajupalem Cheruvu</t>
  </si>
  <si>
    <t>0.7</t>
  </si>
  <si>
    <t>Komatithippa North</t>
  </si>
  <si>
    <t>0.18</t>
  </si>
  <si>
    <t>Manchineti Cheruvu Harijanapeta</t>
  </si>
  <si>
    <t>1.404</t>
  </si>
  <si>
    <t>Manchineti Cheruvu Venkatathippa</t>
  </si>
  <si>
    <t>0.192</t>
  </si>
  <si>
    <t>Kothapusalamarru</t>
  </si>
  <si>
    <t>Kovvada PWS Scheme Cheruvu</t>
  </si>
  <si>
    <t>2.56</t>
  </si>
  <si>
    <t>Kovvada Annavaram</t>
  </si>
  <si>
    <t>Annavaram PWS Scheme Manchineti Cheruvu</t>
  </si>
  <si>
    <t>0.444</t>
  </si>
  <si>
    <t>Venki Cheruvu</t>
  </si>
  <si>
    <t>Thata Cheruvu</t>
  </si>
  <si>
    <t>1.668</t>
  </si>
  <si>
    <t>Kovvada Harijana cheruvu</t>
  </si>
  <si>
    <t>0.272</t>
  </si>
  <si>
    <t>0.08</t>
  </si>
  <si>
    <t>L.V.N.Puram</t>
  </si>
  <si>
    <t>Madya cheruvu</t>
  </si>
  <si>
    <t>0.36</t>
  </si>
  <si>
    <t xml:space="preserve">Harijanavada Cheruvu </t>
  </si>
  <si>
    <t>0.4</t>
  </si>
  <si>
    <t>Narasimhapuram</t>
  </si>
  <si>
    <t>Manchineti Cheruvu PWS Scheme Cheruvu</t>
  </si>
  <si>
    <t>Manchineti RTC Cheruvu</t>
  </si>
  <si>
    <t>Pedagaruvu</t>
  </si>
  <si>
    <t>Pedagaruvu Manchineti Cheruvu</t>
  </si>
  <si>
    <t>0.48</t>
  </si>
  <si>
    <t>Chinagaruvu Manchineti Cheruvu</t>
  </si>
  <si>
    <t>0.32</t>
  </si>
  <si>
    <t>Rayalam</t>
  </si>
  <si>
    <t>Layout Cheruvu</t>
  </si>
  <si>
    <t>0.02</t>
  </si>
  <si>
    <t>New Rajakula Cheruvu</t>
  </si>
  <si>
    <t>Sriramapuram</t>
  </si>
  <si>
    <t>0.304</t>
  </si>
  <si>
    <t>Taderu</t>
  </si>
  <si>
    <t>Dhulla Cheruvu</t>
  </si>
  <si>
    <t>0.216</t>
  </si>
  <si>
    <t>0.136</t>
  </si>
  <si>
    <t>Pentapati Vari Cheruvu</t>
  </si>
  <si>
    <t>Nandamma Cheruvu</t>
  </si>
  <si>
    <t>0.376</t>
  </si>
  <si>
    <t>Thokathippa</t>
  </si>
  <si>
    <t>1.2</t>
  </si>
  <si>
    <t>2 East Manchineti Cheruvu</t>
  </si>
  <si>
    <t>Vempa</t>
  </si>
  <si>
    <t>Gudidhibba Cheruvu</t>
  </si>
  <si>
    <t>0.44</t>
  </si>
  <si>
    <t>Yanamadurru</t>
  </si>
  <si>
    <t>Giri Cheruvu</t>
  </si>
  <si>
    <t>1.508</t>
  </si>
  <si>
    <t>Vanga Cheruvu</t>
  </si>
  <si>
    <t>0.8</t>
  </si>
  <si>
    <t>Bogyreddy Vari Cheruvu</t>
  </si>
  <si>
    <t>0.72</t>
  </si>
  <si>
    <t>Fisheries Development Officer,
Bhimavaram</t>
  </si>
  <si>
    <t>District Name: West Godavari                          Name of the Cluster: veeravasaram              Incharge Name and Contact No: G.Appalaraju,FDO</t>
  </si>
  <si>
    <t xml:space="preserve">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</si>
  <si>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</t>
  </si>
  <si>
    <t>Panchayati Secretary Name</t>
  </si>
  <si>
    <t>And Phone No</t>
  </si>
  <si>
    <t>MI/GP/</t>
  </si>
  <si>
    <t>TWSA</t>
  </si>
  <si>
    <t>(Ha)</t>
  </si>
  <si>
    <t>Veeravasaram</t>
  </si>
  <si>
    <t>Andaluru</t>
  </si>
  <si>
    <t>long  seasonal</t>
  </si>
  <si>
    <t>Kotha cheruvu</t>
  </si>
  <si>
    <r>
      <t xml:space="preserve">long </t>
    </r>
    <r>
      <rPr>
        <sz val="11"/>
        <color theme="1"/>
        <rFont val="Calibri"/>
        <family val="2"/>
        <scheme val="minor"/>
      </rPr>
      <t xml:space="preserve"> seasonal</t>
    </r>
  </si>
  <si>
    <t xml:space="preserve"> Manchineeti cheruvu</t>
  </si>
  <si>
    <t>veeravasaram</t>
  </si>
  <si>
    <t>Perkipalem</t>
  </si>
  <si>
    <t xml:space="preserve"> Rajakula cheruvu</t>
  </si>
  <si>
    <t>seasonal</t>
  </si>
  <si>
    <t>Veeravasarm</t>
  </si>
  <si>
    <t>Panthula vari gunta cheruvu</t>
  </si>
  <si>
    <t>G.P</t>
  </si>
  <si>
    <t xml:space="preserve">Veeravasaram </t>
  </si>
  <si>
    <t>Chithalakoti garvu</t>
  </si>
  <si>
    <t>Panja vari cheruvu</t>
  </si>
  <si>
    <t xml:space="preserve"> seasonal</t>
  </si>
  <si>
    <t>Chinthala koti garvu</t>
  </si>
  <si>
    <t>Joogi cheruvu</t>
  </si>
  <si>
    <t>Chinthalakoti garuvu</t>
  </si>
  <si>
    <t xml:space="preserve"> Short seasonal</t>
  </si>
  <si>
    <t>Tokalapudi</t>
  </si>
  <si>
    <t>Dhudalacheruvu</t>
  </si>
  <si>
    <t>Kanchiredu cheruvu</t>
  </si>
  <si>
    <t xml:space="preserve">Tokalapudi </t>
  </si>
  <si>
    <t>China cheruvu (pasuvula cheruvu)</t>
  </si>
  <si>
    <t>Ammigadi cheruvu</t>
  </si>
  <si>
    <t>Dhurum cheruvu</t>
  </si>
  <si>
    <t>Navuduru</t>
  </si>
  <si>
    <t>Rayani vari cheruvu</t>
  </si>
  <si>
    <t xml:space="preserve"> long seasonal</t>
  </si>
  <si>
    <t>Pedha cheruvu guntalu</t>
  </si>
  <si>
    <t>Pedha cheruvu(pasuvula cheruvu)</t>
  </si>
  <si>
    <t xml:space="preserve">Navuduru </t>
  </si>
  <si>
    <t>Pedha cheruvu(manchineeeti cheruvu)</t>
  </si>
  <si>
    <t>China cheruvu (manchineeti cheruvu)</t>
  </si>
  <si>
    <t>Neelapogula</t>
  </si>
  <si>
    <t>Panjavemavaram</t>
  </si>
  <si>
    <t>Rayakudhuru</t>
  </si>
  <si>
    <t>Chinapeta manchineeti cheruvu</t>
  </si>
  <si>
    <t>Vallaye cheruvu</t>
  </si>
  <si>
    <t>Hanumanthuni cheruvu</t>
  </si>
  <si>
    <t>Penjeruvu</t>
  </si>
  <si>
    <t>Gudalavari cheruvu</t>
  </si>
  <si>
    <t xml:space="preserve">  seasonal</t>
  </si>
  <si>
    <t xml:space="preserve">Rayakudhuru </t>
  </si>
  <si>
    <t>Veeravalli palem</t>
  </si>
  <si>
    <t>Manchineella cheruvu</t>
  </si>
  <si>
    <t>Pasuvu cheruvu</t>
  </si>
  <si>
    <t>S.C. colony cheruvu</t>
  </si>
  <si>
    <t>Bhalepalli</t>
  </si>
  <si>
    <t>Drinking water tank</t>
  </si>
  <si>
    <t>Cattle tank</t>
  </si>
  <si>
    <t>Chinthala cheruvu</t>
  </si>
  <si>
    <t>Bobbanapalli</t>
  </si>
  <si>
    <t xml:space="preserve"> Long seasonal</t>
  </si>
  <si>
    <t>Mentepudi</t>
  </si>
  <si>
    <t>Cattle</t>
  </si>
  <si>
    <t>tank</t>
  </si>
  <si>
    <t>Mastyapuri</t>
  </si>
  <si>
    <t>Navalagunta cheruvu</t>
  </si>
  <si>
    <t>Mastya puri</t>
  </si>
  <si>
    <t>Peddaiah cheruvu</t>
  </si>
  <si>
    <t>Venkanna cheruvu</t>
  </si>
  <si>
    <t>Peddaiah cattel tank</t>
  </si>
  <si>
    <t>Konithiwada</t>
  </si>
  <si>
    <t>Nagaraju cheruvu</t>
  </si>
  <si>
    <t>Sri.S.Vijay kumar,9848144921</t>
  </si>
  <si>
    <t>utharapalem</t>
  </si>
  <si>
    <t>Thatha cheruvu</t>
  </si>
  <si>
    <t>uttarapalem</t>
  </si>
  <si>
    <t>Mangalagunta cheruvu</t>
  </si>
  <si>
    <t>Pedha juvva palem</t>
  </si>
  <si>
    <t>Konithi wada</t>
  </si>
  <si>
    <t>Vellamma cheruvu</t>
  </si>
  <si>
    <t>Sri. J.D.V. Prasad,9951363333</t>
  </si>
  <si>
    <t>Thurpu cheruvu</t>
  </si>
  <si>
    <t>Nandhamuru garuvu</t>
  </si>
  <si>
    <t>Alli cheruvu(rajakula cheruvu)</t>
  </si>
  <si>
    <t>Nandhamurugaruvu</t>
  </si>
  <si>
    <t>Pamula cheruvu(pasuvula cheruvu)</t>
  </si>
  <si>
    <t>Nandhamurigaruvu</t>
  </si>
  <si>
    <t>Gattodu cheruvu(pasuvula cheruvu)</t>
  </si>
  <si>
    <t>Nadhamuri garuvu</t>
  </si>
  <si>
    <t>Peddhada vari cheruvu</t>
  </si>
  <si>
    <t>Tholeru</t>
  </si>
  <si>
    <t>Nuthulagunta</t>
  </si>
  <si>
    <t>pothurajugunta</t>
  </si>
  <si>
    <t xml:space="preserve">District Name: West Godavari                          Name of the Cluster: Poduru                 Incharge Name and Contact No: </t>
  </si>
  <si>
    <t xml:space="preserve">                                                                                                                                                                                     CH.Jaswathi,MPEA,9912387428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</si>
  <si>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Poduru</t>
  </si>
  <si>
    <t xml:space="preserve">Gummuluru </t>
  </si>
  <si>
    <t>Totameraka cheruvu</t>
  </si>
  <si>
    <t>Sri P.S.Hanumantharao, 8985611641</t>
  </si>
  <si>
    <t xml:space="preserve"> Gummuluru</t>
  </si>
  <si>
    <t>Dhudevari chervu</t>
  </si>
  <si>
    <r>
      <t xml:space="preserve"> </t>
    </r>
    <r>
      <rPr>
        <sz val="11"/>
        <color rgb="FF000000"/>
        <rFont val="Calibri"/>
        <family val="2"/>
        <scheme val="minor"/>
      </rPr>
      <t>Long seasonal</t>
    </r>
  </si>
  <si>
    <t xml:space="preserve"> Dhurgamma chervu</t>
  </si>
  <si>
    <t xml:space="preserve"> Sri P.S.Hanumantharao, 8985611641</t>
  </si>
  <si>
    <t xml:space="preserve"> Edula cheruvu </t>
  </si>
  <si>
    <t>Ravigoppu colany cheruvu</t>
  </si>
  <si>
    <t>Kotthadudalacheruvu</t>
  </si>
  <si>
    <t>Rayappa nagara colany</t>
  </si>
  <si>
    <t>Pedapeta rajakacheruvu</t>
  </si>
  <si>
    <t>Ravigoppu cheruvu</t>
  </si>
  <si>
    <t>Jinnuru</t>
  </si>
  <si>
    <t>Chinacheruvu                   ( catle tank)</t>
  </si>
  <si>
    <t>Sri P.Ravi,9949256900</t>
  </si>
  <si>
    <t>Bhupayya cheruvu</t>
  </si>
  <si>
    <t>Jinnurupalem cheruvu</t>
  </si>
  <si>
    <t>Pedaharijanapeta cheruvu</t>
  </si>
  <si>
    <t>Chakirevugunta cheruvu</t>
  </si>
  <si>
    <t>Subbarayadu colonyloni cheruvu</t>
  </si>
  <si>
    <t>Ravipadu</t>
  </si>
  <si>
    <t>Perraju cheruvu</t>
  </si>
  <si>
    <t xml:space="preserve"> Sri P.Ravi,9949256900</t>
  </si>
  <si>
    <t>Koneru cheruvu</t>
  </si>
  <si>
    <t xml:space="preserve"> Sri P.Sekharababu,9331940774</t>
  </si>
  <si>
    <t>Ravivaari cheruvu</t>
  </si>
  <si>
    <t>Pedacheruvu</t>
  </si>
  <si>
    <t>Pedapoyinacheruvu</t>
  </si>
  <si>
    <t>Chinapoyina cheruvu</t>
  </si>
  <si>
    <t>P.Polavaram</t>
  </si>
  <si>
    <t>Chennarayudu cheruvu</t>
  </si>
  <si>
    <t>Vanumalamma cheruvu</t>
  </si>
  <si>
    <t>Rajaka chervu</t>
  </si>
  <si>
    <t>Thurpupalem</t>
  </si>
  <si>
    <t>Mangala  palem chervu</t>
  </si>
  <si>
    <t xml:space="preserve"> Sri.Ch.k.venkata reddy,9440488348</t>
  </si>
  <si>
    <t>Anandha peta1chervu</t>
  </si>
  <si>
    <t>Anandha peta2chervu</t>
  </si>
  <si>
    <t>Ri sa 442 chervu</t>
  </si>
  <si>
    <t>Sri.Ch.k.venkata reddy,9440488348</t>
  </si>
  <si>
    <t>Miniminchili padu</t>
  </si>
  <si>
    <t>Miniminchilipadu dudala cheruvu</t>
  </si>
  <si>
    <t>Panadithavilluru</t>
  </si>
  <si>
    <t>Lakshmidevi cheruvu</t>
  </si>
  <si>
    <t>Seasonal</t>
  </si>
  <si>
    <t>Mallayya cheruvu</t>
  </si>
  <si>
    <t>Penumadam</t>
  </si>
  <si>
    <t>Smasanam cheruvu</t>
  </si>
  <si>
    <t xml:space="preserve"> Sri N.Narayanamurty,9949752160</t>
  </si>
  <si>
    <t>Rajakula cheruvu(Allamguntam).</t>
  </si>
  <si>
    <t>Chalivendrama cheruvu</t>
  </si>
  <si>
    <t>Allamgunta cheruvu</t>
  </si>
  <si>
    <t>Pallagunta cheruvu</t>
  </si>
  <si>
    <t>Chittithaguntacheruvu</t>
  </si>
  <si>
    <t>Dasarivaari cheruvu</t>
  </si>
  <si>
    <t>Agasya cheruvu(polalamadhya)</t>
  </si>
  <si>
    <t>Sitharamudu cheruvu</t>
  </si>
  <si>
    <t>Impinacheruvu</t>
  </si>
  <si>
    <t>Mattaparru</t>
  </si>
  <si>
    <t>Muthyalamma pasuvula chervu</t>
  </si>
  <si>
    <t xml:space="preserve">  Sri P.Sekharababu,9331940774</t>
  </si>
  <si>
    <t>Vaddiparru</t>
  </si>
  <si>
    <t>Uracheruvu</t>
  </si>
  <si>
    <t>Sri P.Sekharababu,9331940774</t>
  </si>
  <si>
    <t>poduru</t>
  </si>
  <si>
    <t>Sri N.Narayanamurty,9949752160</t>
  </si>
  <si>
    <t>Adiandhra cheruvu</t>
  </si>
  <si>
    <t>Kummaragunta cheruvu</t>
  </si>
  <si>
    <t>Chandrarajucheruvu</t>
  </si>
  <si>
    <t>Chandrarajpedacheruvu</t>
  </si>
  <si>
    <t>Pothineedivaari cheruvu</t>
  </si>
  <si>
    <t xml:space="preserve"> Mallagunta cheruvu</t>
  </si>
  <si>
    <t xml:space="preserve">poduru </t>
  </si>
  <si>
    <t xml:space="preserve"> Rajakacheruvu</t>
  </si>
  <si>
    <t xml:space="preserve"> poduru</t>
  </si>
  <si>
    <t xml:space="preserve"> Ravigoppucheruvu</t>
  </si>
  <si>
    <t xml:space="preserve"> Surappa cheruvu</t>
  </si>
  <si>
    <t xml:space="preserve"> velaglammacheruvu</t>
  </si>
  <si>
    <t>Kavitam</t>
  </si>
  <si>
    <t xml:space="preserve"> Lankacheruvu</t>
  </si>
  <si>
    <t>Smt Ch.Krishnaveni,8978350582</t>
  </si>
  <si>
    <t xml:space="preserve"> Lebar cheruvu</t>
  </si>
  <si>
    <t xml:space="preserve"> Peraiah  cheruvu</t>
  </si>
  <si>
    <t xml:space="preserve"> Thurpu cheruvu,rajakula cheruvu</t>
  </si>
  <si>
    <t xml:space="preserve"> Linga raju cheruvu</t>
  </si>
  <si>
    <t xml:space="preserve"> Papamma cheruvu</t>
  </si>
  <si>
    <t xml:space="preserve"> Kovva cheruvu</t>
  </si>
  <si>
    <t xml:space="preserve"> Venkaiah cheruvu</t>
  </si>
  <si>
    <t xml:space="preserve"> Muni cheruvu</t>
  </si>
  <si>
    <t>Jaghanadha puram</t>
  </si>
  <si>
    <t>L.F panthula cheruvu</t>
  </si>
  <si>
    <t xml:space="preserve"> Ramana cheruvu</t>
  </si>
  <si>
    <t xml:space="preserve"> Mangala gunta manchineeti cheruvu</t>
  </si>
  <si>
    <t>Vedangi</t>
  </si>
  <si>
    <t xml:space="preserve"> Paddaiah  cheruvu</t>
  </si>
  <si>
    <t xml:space="preserve"> Seasonal</t>
  </si>
  <si>
    <t>Sri M.Nageswrarao,8790784129</t>
  </si>
  <si>
    <t xml:space="preserve"> Harijana vaada cheruvu</t>
  </si>
  <si>
    <t xml:space="preserve"> Mamidi gunta cheruvu</t>
  </si>
  <si>
    <t xml:space="preserve"> Galla gunta cheruvu</t>
  </si>
  <si>
    <t xml:space="preserve"> Chaki revu cheruvu</t>
  </si>
  <si>
    <t xml:space="preserve"> Ura cheruvu</t>
  </si>
  <si>
    <t>Kommu chikkala</t>
  </si>
  <si>
    <t>Sri    Lakshmipathiraju,9848283351</t>
  </si>
  <si>
    <t>Kotha cheruvu dhakshina bhagam</t>
  </si>
  <si>
    <t>Kotha cheruvu uttara bhagam</t>
  </si>
  <si>
    <t>Devuni cheruvu</t>
  </si>
  <si>
    <t>Jithiga vani cheruvu</t>
  </si>
  <si>
    <t>Santha revu cheruvu</t>
  </si>
  <si>
    <t>ASR colony cheruvu</t>
  </si>
  <si>
    <t>Chintalapudi</t>
  </si>
  <si>
    <t>Lingapalem</t>
  </si>
  <si>
    <t>Kanthampalem</t>
  </si>
  <si>
    <t>Yendapalli</t>
  </si>
  <si>
    <t>Yerraguntapalli</t>
  </si>
  <si>
    <t>Raghavapuram</t>
  </si>
  <si>
    <t>Settivarigudem H/o Venkatapuram</t>
  </si>
  <si>
    <t>Pragadavaram</t>
  </si>
  <si>
    <t>Mallaigudem</t>
  </si>
  <si>
    <t>Dharmajigudem</t>
  </si>
  <si>
    <t>K. Gokavaram</t>
  </si>
  <si>
    <t>T.C.R palem</t>
  </si>
  <si>
    <t>Bhogole</t>
  </si>
  <si>
    <t>Vemulapalli</t>
  </si>
  <si>
    <t>Lingasamudram Tank</t>
  </si>
  <si>
    <t>Sayamma Tank</t>
  </si>
  <si>
    <t>Venkamma Tank</t>
  </si>
  <si>
    <t>Kopulakunta Tank</t>
  </si>
  <si>
    <t>Medavarapu Tank</t>
  </si>
  <si>
    <t>Ankamma Pedda Tank</t>
  </si>
  <si>
    <t>Buruvagu kotha Tank</t>
  </si>
  <si>
    <t>Koneru Tank</t>
  </si>
  <si>
    <t>Kanumukkala Tank</t>
  </si>
  <si>
    <t>Mallasamudram Tank</t>
  </si>
  <si>
    <t>Injerlamma Tank</t>
  </si>
  <si>
    <t>Bagula Tank</t>
  </si>
</sst>
</file>

<file path=xl/styles.xml><?xml version="1.0" encoding="utf-8"?>
<styleSheet xmlns="http://schemas.openxmlformats.org/spreadsheetml/2006/main">
  <numFmts count="2">
    <numFmt numFmtId="164" formatCode="0.00;[Red]0.00"/>
    <numFmt numFmtId="165" formatCode="0.000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64"/>
      <name val="Arial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ahoma"/>
      <family val="2"/>
    </font>
    <font>
      <sz val="10"/>
      <name val="Tahoma"/>
      <family val="2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1"/>
      <color indexed="64"/>
      <name val="Times New Roman"/>
      <family val="1"/>
    </font>
    <font>
      <sz val="9"/>
      <name val="Times New Roman"/>
      <family val="1"/>
    </font>
    <font>
      <sz val="10"/>
      <color indexed="8"/>
      <name val="Times New Roman"/>
      <family val="1"/>
    </font>
    <font>
      <sz val="14"/>
      <color indexed="8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3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2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2" fontId="1" fillId="0" borderId="1" xfId="0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vertical="center" wrapText="1"/>
    </xf>
    <xf numFmtId="2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2" fontId="9" fillId="0" borderId="1" xfId="0" applyNumberFormat="1" applyFont="1" applyBorder="1" applyAlignment="1">
      <alignment wrapText="1"/>
    </xf>
    <xf numFmtId="0" fontId="8" fillId="0" borderId="1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0" fontId="10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2" fontId="12" fillId="0" borderId="1" xfId="0" applyNumberFormat="1" applyFont="1" applyBorder="1" applyAlignment="1">
      <alignment horizontal="center" wrapText="1"/>
    </xf>
    <xf numFmtId="0" fontId="10" fillId="0" borderId="1" xfId="0" applyFont="1" applyFill="1" applyBorder="1" applyAlignment="1">
      <alignment vertical="center"/>
    </xf>
    <xf numFmtId="0" fontId="0" fillId="0" borderId="0" xfId="0" applyFont="1"/>
    <xf numFmtId="0" fontId="1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wrapText="1"/>
    </xf>
    <xf numFmtId="2" fontId="15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2" fontId="16" fillId="0" borderId="1" xfId="0" applyNumberFormat="1" applyFont="1" applyBorder="1" applyAlignment="1">
      <alignment horizontal="center" wrapText="1"/>
    </xf>
    <xf numFmtId="2" fontId="15" fillId="0" borderId="1" xfId="0" applyNumberFormat="1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wrapText="1"/>
    </xf>
    <xf numFmtId="2" fontId="13" fillId="0" borderId="0" xfId="0" applyNumberFormat="1" applyFont="1" applyBorder="1" applyAlignment="1">
      <alignment wrapText="1"/>
    </xf>
    <xf numFmtId="2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0" xfId="0" applyFont="1"/>
    <xf numFmtId="0" fontId="6" fillId="0" borderId="1" xfId="0" applyFont="1" applyBorder="1"/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2" fontId="22" fillId="0" borderId="1" xfId="0" applyNumberFormat="1" applyFont="1" applyFill="1" applyBorder="1" applyAlignment="1">
      <alignment vertical="center"/>
    </xf>
    <xf numFmtId="2" fontId="22" fillId="0" borderId="7" xfId="0" applyNumberFormat="1" applyFont="1" applyFill="1" applyBorder="1" applyAlignment="1">
      <alignment vertical="center"/>
    </xf>
    <xf numFmtId="0" fontId="21" fillId="0" borderId="1" xfId="0" applyFont="1" applyFill="1" applyBorder="1" applyAlignment="1">
      <alignment horizontal="left" vertical="center"/>
    </xf>
    <xf numFmtId="2" fontId="22" fillId="0" borderId="2" xfId="0" applyNumberFormat="1" applyFont="1" applyFill="1" applyBorder="1" applyAlignment="1">
      <alignment vertical="center"/>
    </xf>
    <xf numFmtId="0" fontId="20" fillId="2" borderId="5" xfId="0" applyFont="1" applyFill="1" applyBorder="1" applyAlignment="1">
      <alignment horizontal="center" vertical="center"/>
    </xf>
    <xf numFmtId="0" fontId="7" fillId="2" borderId="1" xfId="0" applyFont="1" applyFill="1" applyBorder="1"/>
    <xf numFmtId="2" fontId="19" fillId="2" borderId="1" xfId="0" applyNumberFormat="1" applyFont="1" applyFill="1" applyBorder="1" applyAlignment="1">
      <alignment vertical="center"/>
    </xf>
    <xf numFmtId="2" fontId="19" fillId="2" borderId="2" xfId="0" applyNumberFormat="1" applyFont="1" applyFill="1" applyBorder="1" applyAlignment="1">
      <alignment vertical="center"/>
    </xf>
    <xf numFmtId="0" fontId="7" fillId="2" borderId="0" xfId="0" applyFont="1" applyFill="1"/>
    <xf numFmtId="0" fontId="20" fillId="0" borderId="5" xfId="0" applyFont="1" applyBorder="1" applyAlignment="1">
      <alignment horizontal="center"/>
    </xf>
    <xf numFmtId="2" fontId="22" fillId="0" borderId="1" xfId="0" applyNumberFormat="1" applyFont="1" applyBorder="1" applyAlignment="1">
      <alignment wrapText="1"/>
    </xf>
    <xf numFmtId="2" fontId="22" fillId="0" borderId="2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20" fillId="2" borderId="5" xfId="0" applyFont="1" applyFill="1" applyBorder="1" applyAlignment="1">
      <alignment horizontal="center"/>
    </xf>
    <xf numFmtId="2" fontId="24" fillId="2" borderId="1" xfId="0" applyNumberFormat="1" applyFont="1" applyFill="1" applyBorder="1" applyAlignment="1">
      <alignment wrapText="1"/>
    </xf>
    <xf numFmtId="2" fontId="24" fillId="2" borderId="2" xfId="0" applyNumberFormat="1" applyFont="1" applyFill="1" applyBorder="1" applyAlignment="1">
      <alignment wrapText="1"/>
    </xf>
    <xf numFmtId="0" fontId="10" fillId="2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" fillId="0" borderId="0" xfId="0" applyFont="1"/>
    <xf numFmtId="0" fontId="5" fillId="0" borderId="1" xfId="0" applyFont="1" applyBorder="1" applyAlignment="1">
      <alignment horizontal="center" vertical="center" wrapText="1"/>
    </xf>
    <xf numFmtId="2" fontId="12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28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8" fillId="0" borderId="1" xfId="0" applyFont="1" applyFill="1" applyBorder="1" applyAlignment="1">
      <alignment horizontal="left"/>
    </xf>
    <xf numFmtId="0" fontId="10" fillId="0" borderId="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11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2" fontId="11" fillId="0" borderId="0" xfId="0" applyNumberFormat="1" applyFont="1" applyBorder="1" applyAlignment="1">
      <alignment wrapText="1"/>
    </xf>
    <xf numFmtId="0" fontId="23" fillId="0" borderId="0" xfId="0" applyFont="1" applyFill="1" applyBorder="1" applyAlignment="1">
      <alignment vertical="center"/>
    </xf>
    <xf numFmtId="0" fontId="3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Fill="1" applyBorder="1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/>
    <xf numFmtId="0" fontId="10" fillId="0" borderId="1" xfId="0" applyFont="1" applyFill="1" applyBorder="1" applyAlignment="1">
      <alignment horizontal="left" vertical="center"/>
    </xf>
    <xf numFmtId="2" fontId="10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2" fontId="23" fillId="0" borderId="1" xfId="0" applyNumberFormat="1" applyFont="1" applyFill="1" applyBorder="1" applyAlignment="1">
      <alignment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right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35" fillId="0" borderId="1" xfId="0" applyFont="1" applyFill="1" applyBorder="1" applyAlignment="1">
      <alignment vertical="center"/>
    </xf>
    <xf numFmtId="0" fontId="34" fillId="0" borderId="1" xfId="0" applyFont="1" applyBorder="1" applyAlignment="1">
      <alignment wrapText="1"/>
    </xf>
    <xf numFmtId="2" fontId="34" fillId="0" borderId="1" xfId="0" applyNumberFormat="1" applyFont="1" applyBorder="1" applyAlignment="1">
      <alignment wrapText="1"/>
    </xf>
    <xf numFmtId="0" fontId="34" fillId="0" borderId="2" xfId="0" applyFont="1" applyBorder="1" applyAlignment="1">
      <alignment wrapText="1"/>
    </xf>
    <xf numFmtId="0" fontId="34" fillId="0" borderId="1" xfId="0" applyFont="1" applyFill="1" applyBorder="1" applyAlignment="1">
      <alignment wrapText="1"/>
    </xf>
    <xf numFmtId="2" fontId="34" fillId="0" borderId="1" xfId="0" applyNumberFormat="1" applyFont="1" applyFill="1" applyBorder="1" applyAlignment="1">
      <alignment wrapText="1"/>
    </xf>
    <xf numFmtId="0" fontId="34" fillId="0" borderId="6" xfId="0" applyFont="1" applyFill="1" applyBorder="1" applyAlignment="1">
      <alignment wrapText="1"/>
    </xf>
    <xf numFmtId="0" fontId="34" fillId="0" borderId="16" xfId="0" applyFont="1" applyBorder="1" applyAlignment="1">
      <alignment wrapText="1"/>
    </xf>
    <xf numFmtId="2" fontId="34" fillId="0" borderId="6" xfId="0" applyNumberFormat="1" applyFont="1" applyFill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0" fontId="10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25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7" fillId="0" borderId="1" xfId="0" applyFont="1" applyBorder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9" fillId="0" borderId="1" xfId="0" applyFont="1" applyBorder="1" applyAlignment="1">
      <alignment wrapText="1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wrapText="1"/>
    </xf>
    <xf numFmtId="0" fontId="7" fillId="2" borderId="7" xfId="0" applyFont="1" applyFill="1" applyBorder="1" applyAlignment="1">
      <alignment wrapText="1"/>
    </xf>
    <xf numFmtId="0" fontId="8" fillId="0" borderId="7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2" borderId="7" xfId="0" applyFont="1" applyFill="1" applyBorder="1" applyAlignment="1">
      <alignment vertical="center" wrapText="1"/>
    </xf>
    <xf numFmtId="0" fontId="8" fillId="0" borderId="31" xfId="0" applyFont="1" applyBorder="1" applyAlignment="1">
      <alignment horizontal="center" wrapText="1"/>
    </xf>
    <xf numFmtId="0" fontId="10" fillId="0" borderId="32" xfId="0" applyFont="1" applyFill="1" applyBorder="1" applyAlignment="1">
      <alignment vertical="center" wrapText="1"/>
    </xf>
    <xf numFmtId="0" fontId="8" fillId="0" borderId="33" xfId="0" applyFont="1" applyBorder="1" applyAlignment="1">
      <alignment horizontal="center" wrapText="1"/>
    </xf>
    <xf numFmtId="0" fontId="8" fillId="0" borderId="34" xfId="0" applyFont="1" applyBorder="1" applyAlignment="1">
      <alignment wrapText="1"/>
    </xf>
    <xf numFmtId="0" fontId="8" fillId="0" borderId="35" xfId="0" applyFont="1" applyBorder="1" applyAlignment="1">
      <alignment wrapText="1"/>
    </xf>
    <xf numFmtId="0" fontId="9" fillId="0" borderId="35" xfId="0" applyFont="1" applyBorder="1" applyAlignment="1">
      <alignment horizontal="right" wrapText="1"/>
    </xf>
    <xf numFmtId="0" fontId="24" fillId="0" borderId="35" xfId="0" applyFont="1" applyBorder="1" applyAlignment="1">
      <alignment wrapText="1"/>
    </xf>
    <xf numFmtId="2" fontId="24" fillId="0" borderId="35" xfId="0" applyNumberFormat="1" applyFont="1" applyBorder="1" applyAlignment="1">
      <alignment wrapText="1"/>
    </xf>
    <xf numFmtId="0" fontId="10" fillId="0" borderId="36" xfId="0" applyFont="1" applyFill="1" applyBorder="1" applyAlignment="1">
      <alignment vertical="center" wrapText="1"/>
    </xf>
    <xf numFmtId="0" fontId="25" fillId="0" borderId="0" xfId="0" applyFont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left" vertical="center" wrapText="1"/>
    </xf>
    <xf numFmtId="0" fontId="39" fillId="4" borderId="1" xfId="0" applyFont="1" applyFill="1" applyBorder="1" applyAlignment="1">
      <alignment horizontal="left" vertical="center" wrapText="1"/>
    </xf>
    <xf numFmtId="49" fontId="39" fillId="4" borderId="1" xfId="0" applyNumberFormat="1" applyFont="1" applyFill="1" applyBorder="1" applyAlignment="1">
      <alignment horizontal="center" vertical="center" wrapText="1"/>
    </xf>
    <xf numFmtId="0" fontId="39" fillId="4" borderId="1" xfId="0" applyFont="1" applyFill="1" applyBorder="1" applyAlignment="1">
      <alignment horizontal="center" vertical="center" wrapText="1"/>
    </xf>
    <xf numFmtId="2" fontId="39" fillId="4" borderId="1" xfId="0" applyNumberFormat="1" applyFont="1" applyFill="1" applyBorder="1" applyAlignment="1">
      <alignment horizontal="center" vertical="center" wrapText="1"/>
    </xf>
    <xf numFmtId="49" fontId="40" fillId="4" borderId="1" xfId="0" applyNumberFormat="1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left" vertical="center" wrapText="1"/>
    </xf>
    <xf numFmtId="164" fontId="39" fillId="4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40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vertical="center"/>
    </xf>
    <xf numFmtId="0" fontId="25" fillId="0" borderId="1" xfId="0" applyFont="1" applyBorder="1" applyAlignment="1">
      <alignment horizontal="left" vertical="center"/>
    </xf>
    <xf numFmtId="0" fontId="39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0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38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2" fontId="25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1" fillId="0" borderId="27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0" fillId="0" borderId="7" xfId="0" applyBorder="1"/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8" xfId="0" applyBorder="1"/>
    <xf numFmtId="0" fontId="0" fillId="0" borderId="35" xfId="0" applyBorder="1"/>
    <xf numFmtId="0" fontId="0" fillId="0" borderId="39" xfId="0" applyBorder="1"/>
    <xf numFmtId="2" fontId="1" fillId="0" borderId="1" xfId="0" applyNumberFormat="1" applyFont="1" applyBorder="1" applyAlignment="1">
      <alignment vertical="center" wrapText="1"/>
    </xf>
    <xf numFmtId="0" fontId="23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8" xfId="0" applyFont="1" applyBorder="1" applyAlignment="1">
      <alignment horizontal="center" vertical="center"/>
    </xf>
    <xf numFmtId="2" fontId="41" fillId="0" borderId="1" xfId="0" applyNumberFormat="1" applyFont="1" applyFill="1" applyBorder="1" applyAlignment="1" applyProtection="1">
      <alignment horizontal="left" vertical="center"/>
    </xf>
    <xf numFmtId="2" fontId="41" fillId="0" borderId="1" xfId="0" applyNumberFormat="1" applyFont="1" applyFill="1" applyBorder="1" applyAlignment="1" applyProtection="1">
      <alignment horizontal="right" vertical="center"/>
    </xf>
    <xf numFmtId="0" fontId="42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wrapText="1"/>
    </xf>
    <xf numFmtId="2" fontId="41" fillId="0" borderId="1" xfId="0" applyNumberFormat="1" applyFont="1" applyFill="1" applyBorder="1" applyAlignment="1" applyProtection="1">
      <alignment horizontal="center" vertical="center" wrapText="1"/>
    </xf>
    <xf numFmtId="2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2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wrapText="1"/>
    </xf>
    <xf numFmtId="0" fontId="6" fillId="0" borderId="1" xfId="0" applyFont="1" applyBorder="1" applyAlignment="1">
      <alignment horizontal="right"/>
    </xf>
    <xf numFmtId="0" fontId="6" fillId="0" borderId="1" xfId="0" applyFont="1" applyFill="1" applyBorder="1"/>
    <xf numFmtId="2" fontId="6" fillId="0" borderId="1" xfId="0" applyNumberFormat="1" applyFont="1" applyBorder="1"/>
    <xf numFmtId="0" fontId="7" fillId="0" borderId="1" xfId="0" applyFont="1" applyFill="1" applyBorder="1"/>
    <xf numFmtId="0" fontId="7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2" fontId="41" fillId="3" borderId="1" xfId="0" applyNumberFormat="1" applyFont="1" applyFill="1" applyBorder="1" applyAlignment="1" applyProtection="1">
      <alignment horizontal="center" vertical="center" wrapText="1"/>
    </xf>
    <xf numFmtId="2" fontId="41" fillId="3" borderId="1" xfId="0" applyNumberFormat="1" applyFont="1" applyFill="1" applyBorder="1" applyAlignment="1" applyProtection="1">
      <alignment horizontal="left" vertical="center"/>
    </xf>
    <xf numFmtId="2" fontId="41" fillId="3" borderId="1" xfId="0" applyNumberFormat="1" applyFont="1" applyFill="1" applyBorder="1" applyAlignment="1" applyProtection="1">
      <alignment horizontal="right" vertical="center"/>
    </xf>
    <xf numFmtId="0" fontId="7" fillId="3" borderId="0" xfId="0" applyFont="1" applyFill="1"/>
    <xf numFmtId="0" fontId="42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right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8" xfId="0" applyFont="1" applyBorder="1"/>
    <xf numFmtId="0" fontId="41" fillId="0" borderId="8" xfId="0" applyNumberFormat="1" applyFont="1" applyFill="1" applyBorder="1" applyAlignment="1" applyProtection="1">
      <alignment horizontal="center" vertical="center"/>
    </xf>
    <xf numFmtId="2" fontId="41" fillId="0" borderId="8" xfId="0" applyNumberFormat="1" applyFont="1" applyFill="1" applyBorder="1" applyAlignment="1" applyProtection="1">
      <alignment horizontal="center" vertical="center"/>
    </xf>
    <xf numFmtId="2" fontId="41" fillId="0" borderId="10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2" fontId="41" fillId="0" borderId="1" xfId="0" applyNumberFormat="1" applyFont="1" applyFill="1" applyBorder="1" applyAlignment="1" applyProtection="1">
      <alignment horizontal="center" vertical="center"/>
    </xf>
    <xf numFmtId="2" fontId="41" fillId="0" borderId="2" xfId="0" applyNumberFormat="1" applyFont="1" applyFill="1" applyBorder="1" applyAlignment="1" applyProtection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/>
    <xf numFmtId="2" fontId="7" fillId="0" borderId="16" xfId="0" applyNumberFormat="1" applyFont="1" applyBorder="1" applyAlignment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 wrapText="1"/>
    </xf>
    <xf numFmtId="165" fontId="7" fillId="0" borderId="2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41" fillId="0" borderId="6" xfId="0" applyNumberFormat="1" applyFont="1" applyFill="1" applyBorder="1" applyAlignment="1" applyProtection="1">
      <alignment horizontal="center" vertical="center"/>
    </xf>
    <xf numFmtId="0" fontId="41" fillId="0" borderId="16" xfId="0" applyNumberFormat="1" applyFont="1" applyFill="1" applyBorder="1" applyAlignment="1" applyProtection="1">
      <alignment horizontal="center" vertical="center" wrapText="1"/>
    </xf>
    <xf numFmtId="2" fontId="41" fillId="0" borderId="6" xfId="0" applyNumberFormat="1" applyFont="1" applyFill="1" applyBorder="1" applyAlignment="1" applyProtection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0" fontId="7" fillId="0" borderId="17" xfId="0" applyFont="1" applyBorder="1" applyAlignment="1">
      <alignment horizontal="left"/>
    </xf>
    <xf numFmtId="0" fontId="7" fillId="0" borderId="18" xfId="0" applyFont="1" applyBorder="1"/>
    <xf numFmtId="0" fontId="7" fillId="0" borderId="19" xfId="0" applyFont="1" applyFill="1" applyBorder="1"/>
    <xf numFmtId="0" fontId="7" fillId="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 applyAlignment="1">
      <alignment horizontal="center"/>
    </xf>
    <xf numFmtId="0" fontId="19" fillId="0" borderId="1" xfId="0" applyFont="1" applyBorder="1"/>
    <xf numFmtId="0" fontId="7" fillId="0" borderId="21" xfId="0" applyFont="1" applyBorder="1"/>
    <xf numFmtId="0" fontId="7" fillId="0" borderId="20" xfId="0" applyFont="1" applyBorder="1" applyAlignment="1">
      <alignment horizontal="center"/>
    </xf>
    <xf numFmtId="0" fontId="7" fillId="0" borderId="23" xfId="0" applyFont="1" applyBorder="1"/>
    <xf numFmtId="0" fontId="7" fillId="0" borderId="17" xfId="0" applyFont="1" applyFill="1" applyBorder="1"/>
    <xf numFmtId="0" fontId="7" fillId="0" borderId="23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right"/>
    </xf>
    <xf numFmtId="0" fontId="7" fillId="0" borderId="17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right"/>
    </xf>
    <xf numFmtId="0" fontId="7" fillId="0" borderId="24" xfId="0" applyFont="1" applyFill="1" applyBorder="1"/>
    <xf numFmtId="0" fontId="7" fillId="0" borderId="18" xfId="0" applyFont="1" applyFill="1" applyBorder="1"/>
    <xf numFmtId="0" fontId="7" fillId="0" borderId="0" xfId="0" applyFont="1" applyBorder="1" applyAlignment="1">
      <alignment horizontal="center"/>
    </xf>
    <xf numFmtId="0" fontId="7" fillId="0" borderId="2" xfId="0" applyFont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20" xfId="0" applyFont="1" applyFill="1" applyBorder="1" applyAlignment="1">
      <alignment horizontal="right"/>
    </xf>
    <xf numFmtId="0" fontId="7" fillId="0" borderId="23" xfId="0" applyFont="1" applyFill="1" applyBorder="1"/>
    <xf numFmtId="0" fontId="7" fillId="0" borderId="17" xfId="0" applyFont="1" applyBorder="1" applyAlignment="1">
      <alignment horizontal="left" vertical="center" wrapText="1"/>
    </xf>
    <xf numFmtId="0" fontId="35" fillId="0" borderId="17" xfId="0" applyFont="1" applyBorder="1" applyAlignment="1">
      <alignment wrapText="1"/>
    </xf>
    <xf numFmtId="0" fontId="35" fillId="0" borderId="17" xfId="0" applyFont="1" applyBorder="1" applyAlignment="1">
      <alignment horizontal="center" wrapText="1"/>
    </xf>
    <xf numFmtId="2" fontId="35" fillId="0" borderId="17" xfId="0" applyNumberFormat="1" applyFont="1" applyBorder="1" applyAlignment="1">
      <alignment horizontal="center" wrapText="1"/>
    </xf>
    <xf numFmtId="2" fontId="35" fillId="0" borderId="17" xfId="0" applyNumberFormat="1" applyFont="1" applyBorder="1" applyAlignment="1">
      <alignment horizontal="right" wrapText="1"/>
    </xf>
    <xf numFmtId="0" fontId="35" fillId="0" borderId="18" xfId="0" applyFont="1" applyBorder="1" applyAlignment="1">
      <alignment wrapText="1"/>
    </xf>
    <xf numFmtId="0" fontId="7" fillId="0" borderId="18" xfId="0" applyFont="1" applyBorder="1" applyAlignment="1">
      <alignment horizontal="center"/>
    </xf>
    <xf numFmtId="0" fontId="35" fillId="0" borderId="18" xfId="0" applyFont="1" applyBorder="1" applyAlignment="1">
      <alignment horizontal="center" wrapText="1"/>
    </xf>
    <xf numFmtId="2" fontId="35" fillId="0" borderId="18" xfId="0" applyNumberFormat="1" applyFont="1" applyBorder="1" applyAlignment="1">
      <alignment horizontal="center" wrapText="1"/>
    </xf>
    <xf numFmtId="2" fontId="35" fillId="0" borderId="18" xfId="0" applyNumberFormat="1" applyFont="1" applyBorder="1" applyAlignment="1">
      <alignment horizontal="right" wrapText="1"/>
    </xf>
    <xf numFmtId="0" fontId="7" fillId="0" borderId="19" xfId="0" applyFont="1" applyBorder="1"/>
    <xf numFmtId="0" fontId="35" fillId="0" borderId="1" xfId="0" applyFont="1" applyBorder="1" applyAlignment="1">
      <alignment wrapText="1"/>
    </xf>
    <xf numFmtId="2" fontId="35" fillId="0" borderId="1" xfId="0" applyNumberFormat="1" applyFont="1" applyBorder="1" applyAlignment="1">
      <alignment wrapText="1"/>
    </xf>
    <xf numFmtId="0" fontId="7" fillId="0" borderId="25" xfId="0" applyFont="1" applyBorder="1"/>
    <xf numFmtId="0" fontId="35" fillId="0" borderId="6" xfId="0" applyFont="1" applyBorder="1" applyAlignment="1">
      <alignment wrapText="1"/>
    </xf>
    <xf numFmtId="0" fontId="7" fillId="0" borderId="6" xfId="0" applyFont="1" applyBorder="1" applyAlignment="1">
      <alignment horizontal="center"/>
    </xf>
    <xf numFmtId="2" fontId="35" fillId="0" borderId="6" xfId="0" applyNumberFormat="1" applyFont="1" applyBorder="1" applyAlignment="1">
      <alignment wrapText="1"/>
    </xf>
    <xf numFmtId="0" fontId="6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9" fillId="0" borderId="1" xfId="0" applyNumberFormat="1" applyFont="1" applyFill="1" applyBorder="1" applyAlignment="1" applyProtection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2" fontId="8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45" xfId="0" applyBorder="1" applyAlignment="1">
      <alignment vertical="top" wrapText="1"/>
    </xf>
    <xf numFmtId="0" fontId="0" fillId="0" borderId="43" xfId="0" applyBorder="1" applyAlignment="1">
      <alignment vertical="top" wrapText="1"/>
    </xf>
    <xf numFmtId="0" fontId="0" fillId="0" borderId="48" xfId="0" applyBorder="1" applyAlignment="1">
      <alignment vertical="top" wrapText="1"/>
    </xf>
    <xf numFmtId="0" fontId="45" fillId="0" borderId="45" xfId="0" applyFont="1" applyBorder="1" applyAlignment="1">
      <alignment horizontal="center" vertical="top" wrapText="1"/>
    </xf>
    <xf numFmtId="0" fontId="45" fillId="0" borderId="48" xfId="0" applyFont="1" applyBorder="1" applyAlignment="1">
      <alignment horizontal="center" vertical="top" wrapText="1"/>
    </xf>
    <xf numFmtId="0" fontId="45" fillId="0" borderId="43" xfId="0" applyFont="1" applyBorder="1" applyAlignment="1">
      <alignment vertical="top"/>
    </xf>
    <xf numFmtId="0" fontId="45" fillId="0" borderId="48" xfId="0" applyFont="1" applyBorder="1" applyAlignment="1">
      <alignment vertical="top"/>
    </xf>
    <xf numFmtId="0" fontId="28" fillId="0" borderId="48" xfId="0" applyFont="1" applyBorder="1" applyAlignment="1">
      <alignment vertical="top"/>
    </xf>
    <xf numFmtId="0" fontId="45" fillId="0" borderId="48" xfId="0" applyFont="1" applyBorder="1" applyAlignment="1">
      <alignment vertical="top" wrapText="1"/>
    </xf>
    <xf numFmtId="0" fontId="17" fillId="0" borderId="2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52" xfId="0" applyBorder="1" applyAlignment="1">
      <alignment vertical="top" wrapText="1"/>
    </xf>
    <xf numFmtId="0" fontId="0" fillId="0" borderId="54" xfId="0" applyBorder="1" applyAlignment="1">
      <alignment vertical="top" wrapText="1"/>
    </xf>
    <xf numFmtId="0" fontId="0" fillId="0" borderId="44" xfId="0" applyBorder="1" applyAlignment="1">
      <alignment vertical="top" wrapText="1"/>
    </xf>
    <xf numFmtId="0" fontId="0" fillId="0" borderId="45" xfId="0" applyBorder="1" applyAlignment="1">
      <alignment vertical="top" wrapText="1"/>
    </xf>
    <xf numFmtId="0" fontId="0" fillId="0" borderId="50" xfId="0" applyBorder="1" applyAlignment="1">
      <alignment vertical="top" wrapText="1"/>
    </xf>
    <xf numFmtId="0" fontId="0" fillId="0" borderId="51" xfId="0" applyBorder="1" applyAlignment="1">
      <alignment vertical="top" wrapText="1"/>
    </xf>
    <xf numFmtId="0" fontId="0" fillId="0" borderId="55" xfId="0" applyBorder="1" applyAlignment="1">
      <alignment vertical="top" wrapText="1"/>
    </xf>
    <xf numFmtId="0" fontId="0" fillId="0" borderId="56" xfId="0" applyBorder="1" applyAlignment="1">
      <alignment vertical="top" wrapText="1"/>
    </xf>
    <xf numFmtId="0" fontId="0" fillId="0" borderId="49" xfId="0" applyBorder="1" applyAlignment="1">
      <alignment vertical="top" wrapText="1"/>
    </xf>
    <xf numFmtId="0" fontId="0" fillId="0" borderId="45" xfId="0" applyBorder="1" applyAlignment="1">
      <alignment wrapText="1"/>
    </xf>
    <xf numFmtId="0" fontId="0" fillId="0" borderId="46" xfId="0" applyBorder="1" applyAlignment="1">
      <alignment vertical="top" wrapText="1"/>
    </xf>
    <xf numFmtId="0" fontId="0" fillId="0" borderId="48" xfId="0" applyBorder="1" applyAlignment="1">
      <alignment vertical="top" wrapText="1"/>
    </xf>
    <xf numFmtId="0" fontId="0" fillId="0" borderId="43" xfId="0" applyBorder="1" applyAlignment="1">
      <alignment vertical="top" wrapText="1"/>
    </xf>
    <xf numFmtId="0" fontId="0" fillId="0" borderId="54" xfId="0" applyBorder="1" applyAlignment="1">
      <alignment wrapText="1"/>
    </xf>
    <xf numFmtId="0" fontId="0" fillId="0" borderId="52" xfId="0" applyBorder="1" applyAlignment="1">
      <alignment vertical="top"/>
    </xf>
    <xf numFmtId="0" fontId="0" fillId="0" borderId="54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48" xfId="0" applyBorder="1" applyAlignment="1">
      <alignment vertical="top"/>
    </xf>
    <xf numFmtId="0" fontId="28" fillId="0" borderId="52" xfId="0" applyFont="1" applyBorder="1" applyAlignment="1">
      <alignment vertical="top"/>
    </xf>
    <xf numFmtId="0" fontId="28" fillId="0" borderId="54" xfId="0" applyFont="1" applyBorder="1" applyAlignment="1">
      <alignment vertical="top"/>
    </xf>
    <xf numFmtId="0" fontId="0" fillId="0" borderId="40" xfId="0" applyBorder="1" applyAlignment="1">
      <alignment vertical="top"/>
    </xf>
    <xf numFmtId="0" fontId="0" fillId="0" borderId="42" xfId="0" applyBorder="1" applyAlignment="1">
      <alignment vertical="top"/>
    </xf>
    <xf numFmtId="0" fontId="28" fillId="0" borderId="40" xfId="0" applyFont="1" applyBorder="1" applyAlignment="1">
      <alignment vertical="top"/>
    </xf>
    <xf numFmtId="0" fontId="28" fillId="0" borderId="42" xfId="0" applyFont="1" applyBorder="1" applyAlignment="1">
      <alignment vertical="top"/>
    </xf>
    <xf numFmtId="0" fontId="0" fillId="0" borderId="47" xfId="0" applyBorder="1" applyAlignment="1">
      <alignment vertical="top" wrapText="1"/>
    </xf>
    <xf numFmtId="0" fontId="0" fillId="0" borderId="41" xfId="0" applyBorder="1" applyAlignment="1">
      <alignment vertical="top"/>
    </xf>
    <xf numFmtId="0" fontId="0" fillId="0" borderId="40" xfId="0" applyBorder="1" applyAlignment="1">
      <alignment vertical="top" wrapText="1"/>
    </xf>
    <xf numFmtId="0" fontId="0" fillId="0" borderId="41" xfId="0" applyBorder="1" applyAlignment="1">
      <alignment vertical="top" wrapText="1"/>
    </xf>
    <xf numFmtId="0" fontId="0" fillId="0" borderId="42" xfId="0" applyBorder="1" applyAlignment="1">
      <alignment vertical="top" wrapText="1"/>
    </xf>
    <xf numFmtId="0" fontId="46" fillId="0" borderId="40" xfId="0" applyFont="1" applyBorder="1" applyAlignment="1">
      <alignment horizontal="center" vertical="top"/>
    </xf>
    <xf numFmtId="0" fontId="46" fillId="0" borderId="41" xfId="0" applyFont="1" applyBorder="1" applyAlignment="1">
      <alignment horizontal="center" vertical="top"/>
    </xf>
    <xf numFmtId="0" fontId="46" fillId="0" borderId="42" xfId="0" applyFont="1" applyBorder="1" applyAlignment="1">
      <alignment horizontal="center" vertical="top"/>
    </xf>
    <xf numFmtId="0" fontId="0" fillId="0" borderId="5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2" fontId="11" fillId="0" borderId="0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37" fillId="2" borderId="2" xfId="0" applyFont="1" applyFill="1" applyBorder="1" applyAlignment="1">
      <alignment horizontal="center" vertical="center"/>
    </xf>
    <xf numFmtId="0" fontId="37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38" fillId="0" borderId="37" xfId="0" applyFont="1" applyBorder="1" applyAlignment="1">
      <alignment vertical="center" wrapText="1"/>
    </xf>
    <xf numFmtId="0" fontId="38" fillId="0" borderId="0" xfId="0" applyFont="1" applyBorder="1" applyAlignment="1">
      <alignment vertical="center" wrapText="1"/>
    </xf>
    <xf numFmtId="0" fontId="38" fillId="0" borderId="1" xfId="0" applyFont="1" applyBorder="1" applyAlignment="1">
      <alignment horizontal="center" wrapText="1"/>
    </xf>
    <xf numFmtId="0" fontId="39" fillId="0" borderId="1" xfId="0" applyFont="1" applyBorder="1" applyAlignment="1">
      <alignment horizontal="left" wrapText="1"/>
    </xf>
    <xf numFmtId="0" fontId="39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wrapText="1"/>
    </xf>
    <xf numFmtId="0" fontId="26" fillId="0" borderId="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43" fillId="0" borderId="11" xfId="0" applyFont="1" applyBorder="1" applyAlignment="1">
      <alignment horizontal="center" vertical="center" wrapText="1"/>
    </xf>
    <xf numFmtId="0" fontId="43" fillId="0" borderId="11" xfId="0" applyFont="1" applyBorder="1" applyAlignment="1">
      <alignment horizontal="left" vertical="center" wrapText="1"/>
    </xf>
    <xf numFmtId="0" fontId="44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5" fillId="0" borderId="40" xfId="0" applyFont="1" applyBorder="1" applyAlignment="1">
      <alignment horizontal="center" vertical="top"/>
    </xf>
    <xf numFmtId="0" fontId="45" fillId="0" borderId="41" xfId="0" applyFont="1" applyBorder="1" applyAlignment="1">
      <alignment horizontal="center" vertical="top"/>
    </xf>
    <xf numFmtId="0" fontId="45" fillId="0" borderId="42" xfId="0" applyFont="1" applyBorder="1" applyAlignment="1">
      <alignment horizontal="center" vertical="top"/>
    </xf>
    <xf numFmtId="0" fontId="45" fillId="0" borderId="55" xfId="0" applyFont="1" applyBorder="1" applyAlignment="1">
      <alignment horizontal="center" vertical="top" wrapText="1"/>
    </xf>
    <xf numFmtId="0" fontId="45" fillId="0" borderId="43" xfId="0" applyFont="1" applyBorder="1" applyAlignment="1">
      <alignment horizontal="center" vertical="top" wrapText="1"/>
    </xf>
    <xf numFmtId="0" fontId="45" fillId="0" borderId="52" xfId="0" applyFont="1" applyBorder="1" applyAlignment="1">
      <alignment horizontal="center" vertical="top" wrapText="1"/>
    </xf>
    <xf numFmtId="0" fontId="45" fillId="0" borderId="53" xfId="0" applyFont="1" applyBorder="1" applyAlignment="1">
      <alignment horizontal="center" vertical="top" wrapText="1"/>
    </xf>
    <xf numFmtId="0" fontId="45" fillId="0" borderId="54" xfId="0" applyFont="1" applyBorder="1" applyAlignment="1">
      <alignment horizontal="center" vertical="top" wrapText="1"/>
    </xf>
    <xf numFmtId="0" fontId="45" fillId="0" borderId="44" xfId="0" applyFont="1" applyBorder="1" applyAlignment="1">
      <alignment vertical="top" wrapText="1"/>
    </xf>
    <xf numFmtId="0" fontId="45" fillId="0" borderId="0" xfId="0" applyFont="1" applyBorder="1" applyAlignment="1">
      <alignment vertical="top" wrapText="1"/>
    </xf>
    <xf numFmtId="0" fontId="45" fillId="0" borderId="45" xfId="0" applyFont="1" applyBorder="1" applyAlignment="1">
      <alignment vertical="top" wrapText="1"/>
    </xf>
    <xf numFmtId="0" fontId="45" fillId="0" borderId="46" xfId="0" applyFont="1" applyBorder="1" applyAlignment="1">
      <alignment vertical="top" wrapText="1"/>
    </xf>
    <xf numFmtId="0" fontId="45" fillId="0" borderId="47" xfId="0" applyFont="1" applyBorder="1" applyAlignment="1">
      <alignment vertical="top" wrapText="1"/>
    </xf>
    <xf numFmtId="0" fontId="45" fillId="0" borderId="48" xfId="0" applyFont="1" applyBorder="1" applyAlignment="1">
      <alignment vertical="top" wrapText="1"/>
    </xf>
    <xf numFmtId="0" fontId="45" fillId="0" borderId="56" xfId="0" applyFont="1" applyBorder="1" applyAlignment="1">
      <alignment horizontal="center" vertical="top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T167"/>
  <sheetViews>
    <sheetView topLeftCell="A139" workbookViewId="0">
      <selection activeCell="P153" sqref="P153"/>
    </sheetView>
  </sheetViews>
  <sheetFormatPr defaultRowHeight="15"/>
  <cols>
    <col min="1" max="16384" width="9.140625" style="369"/>
  </cols>
  <sheetData>
    <row r="1" spans="1:20" ht="15.75" thickBot="1">
      <c r="A1" s="431" t="s">
        <v>0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2"/>
      <c r="S1" s="432"/>
      <c r="T1" s="433"/>
    </row>
    <row r="2" spans="1:20" ht="15" customHeight="1">
      <c r="A2" s="402" t="s">
        <v>1763</v>
      </c>
      <c r="B2" s="434"/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434"/>
      <c r="P2" s="403"/>
      <c r="Q2" s="402" t="s">
        <v>1766</v>
      </c>
      <c r="R2" s="434"/>
      <c r="S2" s="434"/>
      <c r="T2" s="403"/>
    </row>
    <row r="3" spans="1:20" ht="15" customHeight="1">
      <c r="A3" s="404"/>
      <c r="B3" s="435"/>
      <c r="C3" s="435"/>
      <c r="D3" s="435"/>
      <c r="E3" s="435"/>
      <c r="F3" s="435"/>
      <c r="G3" s="435"/>
      <c r="H3" s="435"/>
      <c r="I3" s="435"/>
      <c r="J3" s="435"/>
      <c r="K3" s="435"/>
      <c r="L3" s="435"/>
      <c r="M3" s="435"/>
      <c r="N3" s="435"/>
      <c r="O3" s="435"/>
      <c r="P3" s="405"/>
      <c r="Q3" s="404" t="s">
        <v>1767</v>
      </c>
      <c r="R3" s="436"/>
      <c r="S3" s="436"/>
      <c r="T3" s="405"/>
    </row>
    <row r="4" spans="1:20" ht="15" customHeight="1">
      <c r="A4" s="404">
        <v>9866608697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05"/>
      <c r="Q4" s="404"/>
      <c r="R4" s="436"/>
      <c r="S4" s="436"/>
      <c r="T4" s="405"/>
    </row>
    <row r="5" spans="1:20" ht="30" customHeight="1">
      <c r="A5" s="404" t="s">
        <v>1764</v>
      </c>
      <c r="B5" s="435"/>
      <c r="C5" s="435"/>
      <c r="D5" s="435"/>
      <c r="E5" s="435"/>
      <c r="F5" s="435"/>
      <c r="G5" s="435"/>
      <c r="H5" s="435"/>
      <c r="I5" s="435"/>
      <c r="J5" s="435"/>
      <c r="K5" s="435"/>
      <c r="L5" s="435"/>
      <c r="M5" s="435"/>
      <c r="N5" s="435"/>
      <c r="O5" s="435"/>
      <c r="P5" s="405"/>
      <c r="Q5" s="404"/>
      <c r="R5" s="436"/>
      <c r="S5" s="436"/>
      <c r="T5" s="405"/>
    </row>
    <row r="6" spans="1:20" ht="15" customHeight="1" thickBot="1">
      <c r="A6" s="412" t="s">
        <v>1765</v>
      </c>
      <c r="B6" s="426"/>
      <c r="C6" s="426"/>
      <c r="D6" s="426"/>
      <c r="E6" s="426"/>
      <c r="F6" s="426"/>
      <c r="G6" s="426"/>
      <c r="H6" s="426"/>
      <c r="I6" s="426"/>
      <c r="J6" s="426"/>
      <c r="K6" s="426"/>
      <c r="L6" s="426"/>
      <c r="M6" s="426"/>
      <c r="N6" s="426"/>
      <c r="O6" s="426"/>
      <c r="P6" s="413"/>
      <c r="Q6" s="412"/>
      <c r="R6" s="426"/>
      <c r="S6" s="426"/>
      <c r="T6" s="413"/>
    </row>
    <row r="7" spans="1:20" ht="15.75" thickBot="1">
      <c r="A7" s="402" t="s">
        <v>642</v>
      </c>
      <c r="B7" s="403"/>
      <c r="C7" s="402" t="s">
        <v>3</v>
      </c>
      <c r="D7" s="403"/>
      <c r="E7" s="402" t="s">
        <v>4</v>
      </c>
      <c r="F7" s="403"/>
      <c r="G7" s="422" t="s">
        <v>2</v>
      </c>
      <c r="H7" s="427"/>
      <c r="I7" s="427"/>
      <c r="J7" s="427"/>
      <c r="K7" s="427"/>
      <c r="L7" s="427"/>
      <c r="M7" s="427"/>
      <c r="N7" s="427"/>
      <c r="O7" s="427"/>
      <c r="P7" s="423"/>
      <c r="Q7" s="428"/>
      <c r="R7" s="429"/>
      <c r="S7" s="429"/>
      <c r="T7" s="430"/>
    </row>
    <row r="8" spans="1:20" ht="45" customHeight="1">
      <c r="A8" s="404"/>
      <c r="B8" s="405"/>
      <c r="C8" s="404"/>
      <c r="D8" s="405"/>
      <c r="E8" s="404"/>
      <c r="F8" s="405"/>
      <c r="G8" s="402" t="s">
        <v>5</v>
      </c>
      <c r="H8" s="403"/>
      <c r="I8" s="402" t="s">
        <v>6</v>
      </c>
      <c r="J8" s="403"/>
      <c r="K8" s="402" t="s">
        <v>1768</v>
      </c>
      <c r="L8" s="403"/>
      <c r="M8" s="402" t="s">
        <v>8</v>
      </c>
      <c r="N8" s="403"/>
      <c r="O8" s="402" t="s">
        <v>1769</v>
      </c>
      <c r="P8" s="403"/>
      <c r="Q8" s="402" t="s">
        <v>9</v>
      </c>
      <c r="R8" s="403"/>
      <c r="S8" s="402"/>
      <c r="T8" s="403"/>
    </row>
    <row r="9" spans="1:20" ht="15" customHeight="1" thickBot="1">
      <c r="A9" s="412"/>
      <c r="B9" s="413"/>
      <c r="C9" s="412"/>
      <c r="D9" s="413"/>
      <c r="E9" s="412"/>
      <c r="F9" s="413"/>
      <c r="G9" s="412"/>
      <c r="H9" s="413"/>
      <c r="I9" s="412"/>
      <c r="J9" s="413"/>
      <c r="K9" s="412" t="s">
        <v>421</v>
      </c>
      <c r="L9" s="413"/>
      <c r="M9" s="412"/>
      <c r="N9" s="413"/>
      <c r="O9" s="412" t="s">
        <v>1770</v>
      </c>
      <c r="P9" s="413"/>
      <c r="Q9" s="412" t="s">
        <v>1770</v>
      </c>
      <c r="R9" s="413"/>
      <c r="S9" s="412"/>
      <c r="T9" s="413"/>
    </row>
    <row r="10" spans="1:20" ht="15" customHeight="1" thickBot="1">
      <c r="A10" s="422">
        <v>1</v>
      </c>
      <c r="B10" s="423"/>
      <c r="C10" s="422" t="s">
        <v>1771</v>
      </c>
      <c r="D10" s="423"/>
      <c r="E10" s="422" t="s">
        <v>1772</v>
      </c>
      <c r="F10" s="423"/>
      <c r="G10" s="422" t="s">
        <v>627</v>
      </c>
      <c r="H10" s="423"/>
      <c r="I10" s="422" t="s">
        <v>1773</v>
      </c>
      <c r="J10" s="423"/>
      <c r="K10" s="422" t="s">
        <v>14</v>
      </c>
      <c r="L10" s="423"/>
      <c r="M10" s="422" t="s">
        <v>816</v>
      </c>
      <c r="N10" s="423"/>
      <c r="O10" s="422">
        <v>0.48</v>
      </c>
      <c r="P10" s="423"/>
      <c r="Q10" s="422">
        <v>0.19</v>
      </c>
      <c r="R10" s="423"/>
      <c r="S10" s="402"/>
      <c r="T10" s="403"/>
    </row>
    <row r="11" spans="1:20" ht="30" customHeight="1" thickBot="1">
      <c r="A11" s="422">
        <v>2</v>
      </c>
      <c r="B11" s="423"/>
      <c r="C11" s="422" t="s">
        <v>1771</v>
      </c>
      <c r="D11" s="423"/>
      <c r="E11" s="422" t="s">
        <v>1772</v>
      </c>
      <c r="F11" s="423"/>
      <c r="G11" s="422" t="s">
        <v>1774</v>
      </c>
      <c r="H11" s="423"/>
      <c r="I11" s="424" t="s">
        <v>1775</v>
      </c>
      <c r="J11" s="425"/>
      <c r="K11" s="422" t="s">
        <v>14</v>
      </c>
      <c r="L11" s="423"/>
      <c r="M11" s="422" t="s">
        <v>816</v>
      </c>
      <c r="N11" s="423"/>
      <c r="O11" s="422">
        <v>2</v>
      </c>
      <c r="P11" s="423"/>
      <c r="Q11" s="422">
        <v>0.8</v>
      </c>
      <c r="R11" s="423"/>
      <c r="S11" s="412" t="s">
        <v>1645</v>
      </c>
      <c r="T11" s="413"/>
    </row>
    <row r="12" spans="1:20" ht="30" customHeight="1" thickBot="1">
      <c r="A12" s="422">
        <v>3</v>
      </c>
      <c r="B12" s="423"/>
      <c r="C12" s="422" t="s">
        <v>1771</v>
      </c>
      <c r="D12" s="423"/>
      <c r="E12" s="422" t="s">
        <v>1772</v>
      </c>
      <c r="F12" s="423"/>
      <c r="G12" s="422" t="s">
        <v>1776</v>
      </c>
      <c r="H12" s="423"/>
      <c r="I12" s="422" t="s">
        <v>540</v>
      </c>
      <c r="J12" s="423"/>
      <c r="K12" s="422" t="s">
        <v>14</v>
      </c>
      <c r="L12" s="423"/>
      <c r="M12" s="422" t="s">
        <v>816</v>
      </c>
      <c r="N12" s="423"/>
      <c r="O12" s="422">
        <v>1.41</v>
      </c>
      <c r="P12" s="423"/>
      <c r="Q12" s="422">
        <v>0.56000000000000005</v>
      </c>
      <c r="R12" s="423"/>
      <c r="S12" s="402" t="s">
        <v>1646</v>
      </c>
      <c r="T12" s="403"/>
    </row>
    <row r="13" spans="1:20" ht="30" customHeight="1">
      <c r="A13" s="416">
        <v>4</v>
      </c>
      <c r="B13" s="417"/>
      <c r="C13" s="416" t="s">
        <v>1777</v>
      </c>
      <c r="D13" s="417"/>
      <c r="E13" s="416" t="s">
        <v>1778</v>
      </c>
      <c r="F13" s="417"/>
      <c r="G13" s="416" t="s">
        <v>1779</v>
      </c>
      <c r="H13" s="417"/>
      <c r="I13" s="420"/>
      <c r="J13" s="421"/>
      <c r="K13" s="416" t="s">
        <v>14</v>
      </c>
      <c r="L13" s="417"/>
      <c r="M13" s="416" t="s">
        <v>816</v>
      </c>
      <c r="N13" s="417"/>
      <c r="O13" s="416">
        <v>0.64</v>
      </c>
      <c r="P13" s="417"/>
      <c r="Q13" s="416">
        <v>0.25</v>
      </c>
      <c r="R13" s="417"/>
      <c r="S13" s="404"/>
      <c r="T13" s="405"/>
    </row>
    <row r="14" spans="1:20" ht="30" customHeight="1" thickBot="1">
      <c r="A14" s="418"/>
      <c r="B14" s="419"/>
      <c r="C14" s="418"/>
      <c r="D14" s="419"/>
      <c r="E14" s="418"/>
      <c r="F14" s="419"/>
      <c r="G14" s="418"/>
      <c r="H14" s="419"/>
      <c r="I14" s="418" t="s">
        <v>1780</v>
      </c>
      <c r="J14" s="419"/>
      <c r="K14" s="418"/>
      <c r="L14" s="419"/>
      <c r="M14" s="418"/>
      <c r="N14" s="419"/>
      <c r="O14" s="418"/>
      <c r="P14" s="419"/>
      <c r="Q14" s="418"/>
      <c r="R14" s="419"/>
      <c r="S14" s="412"/>
      <c r="T14" s="413"/>
    </row>
    <row r="15" spans="1:20" ht="15" customHeight="1">
      <c r="A15" s="402">
        <v>5</v>
      </c>
      <c r="B15" s="403"/>
      <c r="C15" s="402" t="s">
        <v>1781</v>
      </c>
      <c r="D15" s="403"/>
      <c r="E15" s="402" t="s">
        <v>1778</v>
      </c>
      <c r="F15" s="403"/>
      <c r="G15" s="402" t="s">
        <v>1782</v>
      </c>
      <c r="H15" s="403"/>
      <c r="I15" s="402" t="s">
        <v>1093</v>
      </c>
      <c r="J15" s="403"/>
      <c r="K15" s="402" t="s">
        <v>1783</v>
      </c>
      <c r="L15" s="403"/>
      <c r="M15" s="402" t="s">
        <v>816</v>
      </c>
      <c r="N15" s="403"/>
      <c r="O15" s="402">
        <v>0.36</v>
      </c>
      <c r="P15" s="403"/>
      <c r="Q15" s="402">
        <v>0.14000000000000001</v>
      </c>
      <c r="R15" s="403"/>
      <c r="S15" s="402" t="s">
        <v>1647</v>
      </c>
      <c r="T15" s="403"/>
    </row>
    <row r="16" spans="1:20" ht="15" customHeight="1" thickBot="1">
      <c r="A16" s="412"/>
      <c r="B16" s="413"/>
      <c r="C16" s="412"/>
      <c r="D16" s="413"/>
      <c r="E16" s="412"/>
      <c r="F16" s="413"/>
      <c r="G16" s="412"/>
      <c r="H16" s="413"/>
      <c r="I16" s="412"/>
      <c r="J16" s="413"/>
      <c r="K16" s="412"/>
      <c r="L16" s="413"/>
      <c r="M16" s="412"/>
      <c r="N16" s="413"/>
      <c r="O16" s="412"/>
      <c r="P16" s="413"/>
      <c r="Q16" s="412"/>
      <c r="R16" s="413"/>
      <c r="S16" s="412"/>
      <c r="T16" s="413"/>
    </row>
    <row r="17" spans="1:20" ht="15" customHeight="1">
      <c r="A17" s="402">
        <v>6</v>
      </c>
      <c r="B17" s="403"/>
      <c r="C17" s="402" t="s">
        <v>1771</v>
      </c>
      <c r="D17" s="403"/>
      <c r="E17" s="402" t="s">
        <v>1778</v>
      </c>
      <c r="F17" s="403"/>
      <c r="G17" s="402" t="s">
        <v>1774</v>
      </c>
      <c r="H17" s="403"/>
      <c r="I17" s="402" t="s">
        <v>1093</v>
      </c>
      <c r="J17" s="403"/>
      <c r="K17" s="402" t="s">
        <v>1783</v>
      </c>
      <c r="L17" s="403"/>
      <c r="M17" s="402" t="s">
        <v>816</v>
      </c>
      <c r="N17" s="403"/>
      <c r="O17" s="402">
        <v>0.32</v>
      </c>
      <c r="P17" s="403"/>
      <c r="Q17" s="402">
        <v>0.12</v>
      </c>
      <c r="R17" s="403"/>
      <c r="S17" s="402" t="s">
        <v>1647</v>
      </c>
      <c r="T17" s="403"/>
    </row>
    <row r="18" spans="1:20" ht="15" customHeight="1" thickBot="1">
      <c r="A18" s="412"/>
      <c r="B18" s="413"/>
      <c r="C18" s="412"/>
      <c r="D18" s="413"/>
      <c r="E18" s="412"/>
      <c r="F18" s="413"/>
      <c r="G18" s="412"/>
      <c r="H18" s="413"/>
      <c r="I18" s="412"/>
      <c r="J18" s="413"/>
      <c r="K18" s="412"/>
      <c r="L18" s="413"/>
      <c r="M18" s="412"/>
      <c r="N18" s="413"/>
      <c r="O18" s="412"/>
      <c r="P18" s="413"/>
      <c r="Q18" s="412"/>
      <c r="R18" s="413"/>
      <c r="S18" s="412"/>
      <c r="T18" s="413"/>
    </row>
    <row r="19" spans="1:20" ht="15" customHeight="1">
      <c r="A19" s="402">
        <v>7</v>
      </c>
      <c r="B19" s="403"/>
      <c r="C19" s="402" t="s">
        <v>1784</v>
      </c>
      <c r="D19" s="403"/>
      <c r="E19" s="402" t="s">
        <v>1778</v>
      </c>
      <c r="F19" s="403"/>
      <c r="G19" s="402" t="s">
        <v>604</v>
      </c>
      <c r="H19" s="403"/>
      <c r="I19" s="402" t="s">
        <v>1093</v>
      </c>
      <c r="J19" s="403"/>
      <c r="K19" s="402" t="s">
        <v>1783</v>
      </c>
      <c r="L19" s="403"/>
      <c r="M19" s="402" t="s">
        <v>816</v>
      </c>
      <c r="N19" s="403"/>
      <c r="O19" s="402">
        <v>0.88</v>
      </c>
      <c r="P19" s="403"/>
      <c r="Q19" s="402">
        <v>0.35</v>
      </c>
      <c r="R19" s="403"/>
      <c r="S19" s="402" t="s">
        <v>1647</v>
      </c>
      <c r="T19" s="403"/>
    </row>
    <row r="20" spans="1:20" ht="15" customHeight="1" thickBot="1">
      <c r="A20" s="412"/>
      <c r="B20" s="413"/>
      <c r="C20" s="412"/>
      <c r="D20" s="413"/>
      <c r="E20" s="412"/>
      <c r="F20" s="413"/>
      <c r="G20" s="412"/>
      <c r="H20" s="413"/>
      <c r="I20" s="412"/>
      <c r="J20" s="413"/>
      <c r="K20" s="412"/>
      <c r="L20" s="413"/>
      <c r="M20" s="412"/>
      <c r="N20" s="413"/>
      <c r="O20" s="412"/>
      <c r="P20" s="413"/>
      <c r="Q20" s="412"/>
      <c r="R20" s="413"/>
      <c r="S20" s="412"/>
      <c r="T20" s="413"/>
    </row>
    <row r="21" spans="1:20" ht="15" customHeight="1">
      <c r="A21" s="402">
        <v>8</v>
      </c>
      <c r="B21" s="403"/>
      <c r="C21" s="402" t="s">
        <v>1781</v>
      </c>
      <c r="D21" s="403"/>
      <c r="E21" s="402" t="s">
        <v>1785</v>
      </c>
      <c r="F21" s="403"/>
      <c r="G21" s="402" t="s">
        <v>1786</v>
      </c>
      <c r="H21" s="403"/>
      <c r="I21" s="402" t="s">
        <v>1787</v>
      </c>
      <c r="J21" s="403"/>
      <c r="K21" s="402" t="s">
        <v>1783</v>
      </c>
      <c r="L21" s="403"/>
      <c r="M21" s="402" t="s">
        <v>816</v>
      </c>
      <c r="N21" s="403"/>
      <c r="O21" s="402">
        <v>2.29</v>
      </c>
      <c r="P21" s="403"/>
      <c r="Q21" s="402">
        <v>0.91</v>
      </c>
      <c r="R21" s="403"/>
      <c r="S21" s="402" t="s">
        <v>1648</v>
      </c>
      <c r="T21" s="403"/>
    </row>
    <row r="22" spans="1:20" ht="15" customHeight="1" thickBot="1">
      <c r="A22" s="412"/>
      <c r="B22" s="413"/>
      <c r="C22" s="412"/>
      <c r="D22" s="413"/>
      <c r="E22" s="412"/>
      <c r="F22" s="413"/>
      <c r="G22" s="412"/>
      <c r="H22" s="413"/>
      <c r="I22" s="412"/>
      <c r="J22" s="413"/>
      <c r="K22" s="412"/>
      <c r="L22" s="413"/>
      <c r="M22" s="412"/>
      <c r="N22" s="413"/>
      <c r="O22" s="412"/>
      <c r="P22" s="413"/>
      <c r="Q22" s="412"/>
      <c r="R22" s="413"/>
      <c r="S22" s="412"/>
      <c r="T22" s="413"/>
    </row>
    <row r="23" spans="1:20" ht="15" customHeight="1">
      <c r="A23" s="402">
        <v>9</v>
      </c>
      <c r="B23" s="403"/>
      <c r="C23" s="402" t="s">
        <v>1771</v>
      </c>
      <c r="D23" s="403"/>
      <c r="E23" s="402" t="s">
        <v>1788</v>
      </c>
      <c r="F23" s="403"/>
      <c r="G23" s="402" t="s">
        <v>1789</v>
      </c>
      <c r="H23" s="403"/>
      <c r="I23" s="402" t="s">
        <v>1787</v>
      </c>
      <c r="J23" s="403"/>
      <c r="K23" s="402" t="s">
        <v>1783</v>
      </c>
      <c r="L23" s="403"/>
      <c r="M23" s="402" t="s">
        <v>816</v>
      </c>
      <c r="N23" s="403"/>
      <c r="O23" s="402">
        <v>0.52</v>
      </c>
      <c r="P23" s="403"/>
      <c r="Q23" s="402">
        <v>0.2</v>
      </c>
      <c r="R23" s="403"/>
      <c r="S23" s="402" t="s">
        <v>1648</v>
      </c>
      <c r="T23" s="403"/>
    </row>
    <row r="24" spans="1:20">
      <c r="A24" s="404"/>
      <c r="B24" s="405"/>
      <c r="C24" s="404"/>
      <c r="D24" s="405"/>
      <c r="E24" s="404"/>
      <c r="F24" s="405"/>
      <c r="G24" s="404"/>
      <c r="H24" s="405"/>
      <c r="I24" s="404"/>
      <c r="J24" s="405"/>
      <c r="K24" s="404"/>
      <c r="L24" s="405"/>
      <c r="M24" s="404"/>
      <c r="N24" s="405"/>
      <c r="O24" s="404"/>
      <c r="P24" s="405"/>
      <c r="Q24" s="404"/>
      <c r="R24" s="405"/>
      <c r="S24" s="404"/>
      <c r="T24" s="405"/>
    </row>
    <row r="25" spans="1:20" ht="30" customHeight="1" thickBot="1">
      <c r="A25" s="412"/>
      <c r="B25" s="413"/>
      <c r="C25" s="412"/>
      <c r="D25" s="413"/>
      <c r="E25" s="412"/>
      <c r="F25" s="413"/>
      <c r="G25" s="412"/>
      <c r="H25" s="413"/>
      <c r="I25" s="412"/>
      <c r="J25" s="413"/>
      <c r="K25" s="412"/>
      <c r="L25" s="413"/>
      <c r="M25" s="412"/>
      <c r="N25" s="413"/>
      <c r="O25" s="412"/>
      <c r="P25" s="413"/>
      <c r="Q25" s="412"/>
      <c r="R25" s="413"/>
      <c r="S25" s="412"/>
      <c r="T25" s="413"/>
    </row>
    <row r="26" spans="1:20">
      <c r="A26" s="402">
        <v>10</v>
      </c>
      <c r="B26" s="403"/>
      <c r="C26" s="402" t="s">
        <v>1771</v>
      </c>
      <c r="D26" s="403"/>
      <c r="E26" s="402" t="s">
        <v>1790</v>
      </c>
      <c r="F26" s="403"/>
      <c r="G26" s="402" t="s">
        <v>604</v>
      </c>
      <c r="H26" s="403"/>
      <c r="I26" s="402" t="s">
        <v>1791</v>
      </c>
      <c r="J26" s="403"/>
      <c r="K26" s="402" t="s">
        <v>1783</v>
      </c>
      <c r="L26" s="403"/>
      <c r="M26" s="402" t="s">
        <v>816</v>
      </c>
      <c r="N26" s="403"/>
      <c r="O26" s="402">
        <v>0.2</v>
      </c>
      <c r="P26" s="403"/>
      <c r="Q26" s="402">
        <v>0.08</v>
      </c>
      <c r="R26" s="403"/>
      <c r="S26" s="402" t="s">
        <v>1648</v>
      </c>
      <c r="T26" s="403"/>
    </row>
    <row r="27" spans="1:20" ht="30" customHeight="1" thickBot="1">
      <c r="A27" s="412"/>
      <c r="B27" s="413"/>
      <c r="C27" s="412"/>
      <c r="D27" s="413"/>
      <c r="E27" s="412"/>
      <c r="F27" s="413"/>
      <c r="G27" s="412"/>
      <c r="H27" s="413"/>
      <c r="I27" s="412"/>
      <c r="J27" s="413"/>
      <c r="K27" s="412"/>
      <c r="L27" s="413"/>
      <c r="M27" s="412"/>
      <c r="N27" s="413"/>
      <c r="O27" s="412"/>
      <c r="P27" s="413"/>
      <c r="Q27" s="412"/>
      <c r="R27" s="413"/>
      <c r="S27" s="412"/>
      <c r="T27" s="413"/>
    </row>
    <row r="28" spans="1:20">
      <c r="A28" s="402">
        <v>11</v>
      </c>
      <c r="B28" s="403"/>
      <c r="C28" s="402" t="s">
        <v>1771</v>
      </c>
      <c r="D28" s="403"/>
      <c r="E28" s="402" t="s">
        <v>1790</v>
      </c>
      <c r="F28" s="403"/>
      <c r="G28" s="402" t="s">
        <v>604</v>
      </c>
      <c r="H28" s="403"/>
      <c r="I28" s="402" t="s">
        <v>1787</v>
      </c>
      <c r="J28" s="403"/>
      <c r="K28" s="402" t="s">
        <v>1783</v>
      </c>
      <c r="L28" s="403"/>
      <c r="M28" s="402" t="s">
        <v>816</v>
      </c>
      <c r="N28" s="403"/>
      <c r="O28" s="402">
        <v>0.04</v>
      </c>
      <c r="P28" s="403"/>
      <c r="Q28" s="402">
        <v>0.01</v>
      </c>
      <c r="R28" s="403"/>
      <c r="S28" s="402" t="s">
        <v>1648</v>
      </c>
      <c r="T28" s="403"/>
    </row>
    <row r="29" spans="1:20" ht="30" customHeight="1" thickBot="1">
      <c r="A29" s="412"/>
      <c r="B29" s="413"/>
      <c r="C29" s="412"/>
      <c r="D29" s="413"/>
      <c r="E29" s="412"/>
      <c r="F29" s="413"/>
      <c r="G29" s="412"/>
      <c r="H29" s="413"/>
      <c r="I29" s="412"/>
      <c r="J29" s="413"/>
      <c r="K29" s="412"/>
      <c r="L29" s="413"/>
      <c r="M29" s="412"/>
      <c r="N29" s="413"/>
      <c r="O29" s="412"/>
      <c r="P29" s="413"/>
      <c r="Q29" s="412"/>
      <c r="R29" s="413"/>
      <c r="S29" s="412"/>
      <c r="T29" s="413"/>
    </row>
    <row r="30" spans="1:20">
      <c r="A30" s="402">
        <v>12</v>
      </c>
      <c r="B30" s="403"/>
      <c r="C30" s="402" t="s">
        <v>1771</v>
      </c>
      <c r="D30" s="403"/>
      <c r="E30" s="402" t="s">
        <v>1792</v>
      </c>
      <c r="F30" s="403"/>
      <c r="G30" s="402" t="s">
        <v>604</v>
      </c>
      <c r="H30" s="403"/>
      <c r="I30" s="402" t="s">
        <v>1787</v>
      </c>
      <c r="J30" s="403"/>
      <c r="K30" s="402" t="s">
        <v>1783</v>
      </c>
      <c r="L30" s="403"/>
      <c r="M30" s="402" t="s">
        <v>816</v>
      </c>
      <c r="N30" s="403"/>
      <c r="O30" s="402">
        <v>0.96</v>
      </c>
      <c r="P30" s="403"/>
      <c r="Q30" s="402">
        <v>0.38</v>
      </c>
      <c r="R30" s="403"/>
      <c r="S30" s="402" t="s">
        <v>1649</v>
      </c>
      <c r="T30" s="403"/>
    </row>
    <row r="31" spans="1:20" ht="30" customHeight="1" thickBot="1">
      <c r="A31" s="412"/>
      <c r="B31" s="413"/>
      <c r="C31" s="412"/>
      <c r="D31" s="413"/>
      <c r="E31" s="412"/>
      <c r="F31" s="413"/>
      <c r="G31" s="412"/>
      <c r="H31" s="413"/>
      <c r="I31" s="412"/>
      <c r="J31" s="413"/>
      <c r="K31" s="412"/>
      <c r="L31" s="413"/>
      <c r="M31" s="412"/>
      <c r="N31" s="413"/>
      <c r="O31" s="412"/>
      <c r="P31" s="413"/>
      <c r="Q31" s="412"/>
      <c r="R31" s="413"/>
      <c r="S31" s="412"/>
      <c r="T31" s="413"/>
    </row>
    <row r="32" spans="1:20">
      <c r="A32" s="402">
        <v>13</v>
      </c>
      <c r="B32" s="403"/>
      <c r="C32" s="402" t="s">
        <v>1771</v>
      </c>
      <c r="D32" s="403"/>
      <c r="E32" s="402" t="s">
        <v>1792</v>
      </c>
      <c r="F32" s="403"/>
      <c r="G32" s="402" t="s">
        <v>1793</v>
      </c>
      <c r="H32" s="403"/>
      <c r="I32" s="402" t="s">
        <v>1791</v>
      </c>
      <c r="J32" s="403"/>
      <c r="K32" s="402" t="s">
        <v>1783</v>
      </c>
      <c r="L32" s="403"/>
      <c r="M32" s="402" t="s">
        <v>816</v>
      </c>
      <c r="N32" s="403"/>
      <c r="O32" s="402">
        <v>0.16</v>
      </c>
      <c r="P32" s="403"/>
      <c r="Q32" s="402">
        <v>0.06</v>
      </c>
      <c r="R32" s="403"/>
      <c r="S32" s="402" t="s">
        <v>1649</v>
      </c>
      <c r="T32" s="403"/>
    </row>
    <row r="33" spans="1:20" ht="30" customHeight="1" thickBot="1">
      <c r="A33" s="412"/>
      <c r="B33" s="413"/>
      <c r="C33" s="412"/>
      <c r="D33" s="413"/>
      <c r="E33" s="412"/>
      <c r="F33" s="413"/>
      <c r="G33" s="412"/>
      <c r="H33" s="413"/>
      <c r="I33" s="412"/>
      <c r="J33" s="413"/>
      <c r="K33" s="412"/>
      <c r="L33" s="413"/>
      <c r="M33" s="412"/>
      <c r="N33" s="413"/>
      <c r="O33" s="412"/>
      <c r="P33" s="413"/>
      <c r="Q33" s="412"/>
      <c r="R33" s="413"/>
      <c r="S33" s="412"/>
      <c r="T33" s="413"/>
    </row>
    <row r="34" spans="1:20">
      <c r="A34" s="402">
        <v>14</v>
      </c>
      <c r="B34" s="403"/>
      <c r="C34" s="402" t="s">
        <v>1771</v>
      </c>
      <c r="D34" s="403"/>
      <c r="E34" s="402" t="s">
        <v>1792</v>
      </c>
      <c r="F34" s="403"/>
      <c r="G34" s="402" t="s">
        <v>1794</v>
      </c>
      <c r="H34" s="403"/>
      <c r="I34" s="402" t="s">
        <v>1791</v>
      </c>
      <c r="J34" s="403"/>
      <c r="K34" s="402" t="s">
        <v>1783</v>
      </c>
      <c r="L34" s="403"/>
      <c r="M34" s="402" t="s">
        <v>816</v>
      </c>
      <c r="N34" s="403"/>
      <c r="O34" s="402">
        <v>0.35</v>
      </c>
      <c r="P34" s="403"/>
      <c r="Q34" s="402">
        <v>0.14000000000000001</v>
      </c>
      <c r="R34" s="403"/>
      <c r="S34" s="402" t="s">
        <v>1649</v>
      </c>
      <c r="T34" s="403"/>
    </row>
    <row r="35" spans="1:20" ht="30" customHeight="1" thickBot="1">
      <c r="A35" s="412"/>
      <c r="B35" s="413"/>
      <c r="C35" s="412"/>
      <c r="D35" s="413"/>
      <c r="E35" s="412"/>
      <c r="F35" s="413"/>
      <c r="G35" s="412"/>
      <c r="H35" s="413"/>
      <c r="I35" s="412"/>
      <c r="J35" s="413"/>
      <c r="K35" s="412"/>
      <c r="L35" s="413"/>
      <c r="M35" s="412"/>
      <c r="N35" s="413"/>
      <c r="O35" s="412"/>
      <c r="P35" s="413"/>
      <c r="Q35" s="412"/>
      <c r="R35" s="413"/>
      <c r="S35" s="412"/>
      <c r="T35" s="413"/>
    </row>
    <row r="36" spans="1:20" ht="30" customHeight="1">
      <c r="A36" s="402">
        <v>15</v>
      </c>
      <c r="B36" s="403"/>
      <c r="C36" s="402" t="s">
        <v>1771</v>
      </c>
      <c r="D36" s="403"/>
      <c r="E36" s="402" t="s">
        <v>1792</v>
      </c>
      <c r="F36" s="403"/>
      <c r="G36" s="402" t="s">
        <v>611</v>
      </c>
      <c r="H36" s="403"/>
      <c r="I36" s="402" t="s">
        <v>1093</v>
      </c>
      <c r="J36" s="403"/>
      <c r="K36" s="402" t="s">
        <v>1783</v>
      </c>
      <c r="L36" s="403"/>
      <c r="M36" s="402" t="s">
        <v>816</v>
      </c>
      <c r="N36" s="403"/>
      <c r="O36" s="402">
        <v>0.25</v>
      </c>
      <c r="P36" s="403"/>
      <c r="Q36" s="402">
        <v>0.1</v>
      </c>
      <c r="R36" s="403"/>
      <c r="S36" s="402" t="s">
        <v>1649</v>
      </c>
      <c r="T36" s="403"/>
    </row>
    <row r="37" spans="1:20" ht="15" customHeight="1" thickBot="1">
      <c r="A37" s="412"/>
      <c r="B37" s="413"/>
      <c r="C37" s="412"/>
      <c r="D37" s="413"/>
      <c r="E37" s="412"/>
      <c r="F37" s="413"/>
      <c r="G37" s="412"/>
      <c r="H37" s="413"/>
      <c r="I37" s="412"/>
      <c r="J37" s="413"/>
      <c r="K37" s="412"/>
      <c r="L37" s="413"/>
      <c r="M37" s="412"/>
      <c r="N37" s="413"/>
      <c r="O37" s="412"/>
      <c r="P37" s="413"/>
      <c r="Q37" s="412"/>
      <c r="R37" s="413"/>
      <c r="S37" s="412"/>
      <c r="T37" s="413"/>
    </row>
    <row r="38" spans="1:20" ht="30" customHeight="1">
      <c r="A38" s="402">
        <v>16</v>
      </c>
      <c r="B38" s="403"/>
      <c r="C38" s="402" t="s">
        <v>1771</v>
      </c>
      <c r="D38" s="403"/>
      <c r="E38" s="402" t="s">
        <v>1795</v>
      </c>
      <c r="F38" s="403"/>
      <c r="G38" s="402" t="s">
        <v>627</v>
      </c>
      <c r="H38" s="403"/>
      <c r="I38" s="402" t="s">
        <v>1787</v>
      </c>
      <c r="J38" s="403"/>
      <c r="K38" s="402" t="s">
        <v>1783</v>
      </c>
      <c r="L38" s="403"/>
      <c r="M38" s="402" t="s">
        <v>816</v>
      </c>
      <c r="N38" s="403"/>
      <c r="O38" s="402">
        <v>0.16</v>
      </c>
      <c r="P38" s="403"/>
      <c r="Q38" s="402">
        <v>0.06</v>
      </c>
      <c r="R38" s="403"/>
      <c r="S38" s="402" t="s">
        <v>1649</v>
      </c>
      <c r="T38" s="403"/>
    </row>
    <row r="39" spans="1:20" ht="30" customHeight="1" thickBot="1">
      <c r="A39" s="412"/>
      <c r="B39" s="413"/>
      <c r="C39" s="412"/>
      <c r="D39" s="413"/>
      <c r="E39" s="412"/>
      <c r="F39" s="413"/>
      <c r="G39" s="412"/>
      <c r="H39" s="413"/>
      <c r="I39" s="412"/>
      <c r="J39" s="413"/>
      <c r="K39" s="412"/>
      <c r="L39" s="413"/>
      <c r="M39" s="412"/>
      <c r="N39" s="413"/>
      <c r="O39" s="412"/>
      <c r="P39" s="413"/>
      <c r="Q39" s="412"/>
      <c r="R39" s="413"/>
      <c r="S39" s="412"/>
      <c r="T39" s="413"/>
    </row>
    <row r="40" spans="1:20" ht="30" customHeight="1">
      <c r="A40" s="402">
        <v>17</v>
      </c>
      <c r="B40" s="403"/>
      <c r="C40" s="402" t="s">
        <v>1771</v>
      </c>
      <c r="D40" s="403"/>
      <c r="E40" s="402" t="s">
        <v>1792</v>
      </c>
      <c r="F40" s="403"/>
      <c r="G40" s="402" t="s">
        <v>1796</v>
      </c>
      <c r="H40" s="403"/>
      <c r="I40" s="402" t="s">
        <v>1791</v>
      </c>
      <c r="J40" s="403"/>
      <c r="K40" s="402" t="s">
        <v>1783</v>
      </c>
      <c r="L40" s="403"/>
      <c r="M40" s="402" t="s">
        <v>816</v>
      </c>
      <c r="N40" s="403"/>
      <c r="O40" s="402">
        <v>0.96</v>
      </c>
      <c r="P40" s="403"/>
      <c r="Q40" s="402">
        <v>0.38</v>
      </c>
      <c r="R40" s="403"/>
      <c r="S40" s="402" t="s">
        <v>1649</v>
      </c>
      <c r="T40" s="403"/>
    </row>
    <row r="41" spans="1:20" ht="30" customHeight="1" thickBot="1">
      <c r="A41" s="412"/>
      <c r="B41" s="413"/>
      <c r="C41" s="412"/>
      <c r="D41" s="413"/>
      <c r="E41" s="412"/>
      <c r="F41" s="413"/>
      <c r="G41" s="412"/>
      <c r="H41" s="413"/>
      <c r="I41" s="412"/>
      <c r="J41" s="413"/>
      <c r="K41" s="412"/>
      <c r="L41" s="413"/>
      <c r="M41" s="412"/>
      <c r="N41" s="413"/>
      <c r="O41" s="412"/>
      <c r="P41" s="413"/>
      <c r="Q41" s="412"/>
      <c r="R41" s="413"/>
      <c r="S41" s="412"/>
      <c r="T41" s="413"/>
    </row>
    <row r="42" spans="1:20" ht="30" customHeight="1">
      <c r="A42" s="402">
        <v>18</v>
      </c>
      <c r="B42" s="403"/>
      <c r="C42" s="402" t="s">
        <v>1771</v>
      </c>
      <c r="D42" s="403"/>
      <c r="E42" s="402" t="s">
        <v>1795</v>
      </c>
      <c r="F42" s="403"/>
      <c r="G42" s="402" t="s">
        <v>1797</v>
      </c>
      <c r="H42" s="403"/>
      <c r="I42" s="402" t="s">
        <v>1787</v>
      </c>
      <c r="J42" s="403"/>
      <c r="K42" s="402" t="s">
        <v>1783</v>
      </c>
      <c r="L42" s="403"/>
      <c r="M42" s="402" t="s">
        <v>816</v>
      </c>
      <c r="N42" s="403"/>
      <c r="O42" s="402">
        <v>0.31</v>
      </c>
      <c r="P42" s="403"/>
      <c r="Q42" s="402">
        <v>0.12</v>
      </c>
      <c r="R42" s="403"/>
      <c r="S42" s="402" t="s">
        <v>1649</v>
      </c>
      <c r="T42" s="403"/>
    </row>
    <row r="43" spans="1:20" ht="30" customHeight="1" thickBot="1">
      <c r="A43" s="412"/>
      <c r="B43" s="413"/>
      <c r="C43" s="412"/>
      <c r="D43" s="413"/>
      <c r="E43" s="412"/>
      <c r="F43" s="413"/>
      <c r="G43" s="412"/>
      <c r="H43" s="413"/>
      <c r="I43" s="412"/>
      <c r="J43" s="413"/>
      <c r="K43" s="412"/>
      <c r="L43" s="413"/>
      <c r="M43" s="412"/>
      <c r="N43" s="413"/>
      <c r="O43" s="412"/>
      <c r="P43" s="413"/>
      <c r="Q43" s="412"/>
      <c r="R43" s="413"/>
      <c r="S43" s="412"/>
      <c r="T43" s="413"/>
    </row>
    <row r="44" spans="1:20" ht="30" customHeight="1">
      <c r="A44" s="402">
        <v>19</v>
      </c>
      <c r="B44" s="403"/>
      <c r="C44" s="402" t="s">
        <v>1771</v>
      </c>
      <c r="D44" s="403"/>
      <c r="E44" s="402" t="s">
        <v>1792</v>
      </c>
      <c r="F44" s="403"/>
      <c r="G44" s="402" t="s">
        <v>1798</v>
      </c>
      <c r="H44" s="403"/>
      <c r="I44" s="402" t="s">
        <v>1791</v>
      </c>
      <c r="J44" s="403"/>
      <c r="K44" s="402" t="s">
        <v>1783</v>
      </c>
      <c r="L44" s="403"/>
      <c r="M44" s="402" t="s">
        <v>816</v>
      </c>
      <c r="N44" s="403"/>
      <c r="O44" s="402">
        <v>0.26</v>
      </c>
      <c r="P44" s="403"/>
      <c r="Q44" s="402">
        <v>0.1</v>
      </c>
      <c r="R44" s="403"/>
      <c r="S44" s="402" t="s">
        <v>1649</v>
      </c>
      <c r="T44" s="403"/>
    </row>
    <row r="45" spans="1:20" ht="30" customHeight="1" thickBot="1">
      <c r="A45" s="412"/>
      <c r="B45" s="413"/>
      <c r="C45" s="412"/>
      <c r="D45" s="413"/>
      <c r="E45" s="412"/>
      <c r="F45" s="413"/>
      <c r="G45" s="412"/>
      <c r="H45" s="413"/>
      <c r="I45" s="412"/>
      <c r="J45" s="413"/>
      <c r="K45" s="412"/>
      <c r="L45" s="413"/>
      <c r="M45" s="412"/>
      <c r="N45" s="413"/>
      <c r="O45" s="412"/>
      <c r="P45" s="413"/>
      <c r="Q45" s="412"/>
      <c r="R45" s="413"/>
      <c r="S45" s="412"/>
      <c r="T45" s="413"/>
    </row>
    <row r="46" spans="1:20" ht="30" customHeight="1">
      <c r="A46" s="402">
        <v>20</v>
      </c>
      <c r="B46" s="403"/>
      <c r="C46" s="402" t="s">
        <v>1771</v>
      </c>
      <c r="D46" s="403"/>
      <c r="E46" s="402" t="s">
        <v>1795</v>
      </c>
      <c r="F46" s="403"/>
      <c r="G46" s="402" t="s">
        <v>627</v>
      </c>
      <c r="H46" s="403"/>
      <c r="I46" s="402" t="s">
        <v>1791</v>
      </c>
      <c r="J46" s="403"/>
      <c r="K46" s="402" t="s">
        <v>1783</v>
      </c>
      <c r="L46" s="403"/>
      <c r="M46" s="402" t="s">
        <v>816</v>
      </c>
      <c r="N46" s="403"/>
      <c r="O46" s="402">
        <v>0.12</v>
      </c>
      <c r="P46" s="403"/>
      <c r="Q46" s="402">
        <v>0.01</v>
      </c>
      <c r="R46" s="403"/>
      <c r="S46" s="402" t="s">
        <v>1649</v>
      </c>
      <c r="T46" s="403"/>
    </row>
    <row r="47" spans="1:20" ht="30" customHeight="1" thickBot="1">
      <c r="A47" s="412"/>
      <c r="B47" s="413"/>
      <c r="C47" s="412"/>
      <c r="D47" s="413"/>
      <c r="E47" s="412"/>
      <c r="F47" s="413"/>
      <c r="G47" s="412"/>
      <c r="H47" s="413"/>
      <c r="I47" s="412"/>
      <c r="J47" s="413"/>
      <c r="K47" s="412"/>
      <c r="L47" s="413"/>
      <c r="M47" s="412"/>
      <c r="N47" s="413"/>
      <c r="O47" s="412"/>
      <c r="P47" s="413"/>
      <c r="Q47" s="412"/>
      <c r="R47" s="413"/>
      <c r="S47" s="412"/>
      <c r="T47" s="413"/>
    </row>
    <row r="48" spans="1:20" ht="30" customHeight="1">
      <c r="A48" s="402">
        <v>21</v>
      </c>
      <c r="B48" s="403"/>
      <c r="C48" s="402" t="s">
        <v>1771</v>
      </c>
      <c r="D48" s="403"/>
      <c r="E48" s="402" t="s">
        <v>1799</v>
      </c>
      <c r="F48" s="403"/>
      <c r="G48" s="402" t="s">
        <v>1800</v>
      </c>
      <c r="H48" s="403"/>
      <c r="I48" s="402" t="s">
        <v>1093</v>
      </c>
      <c r="J48" s="403"/>
      <c r="K48" s="402" t="s">
        <v>1783</v>
      </c>
      <c r="L48" s="403"/>
      <c r="M48" s="402" t="s">
        <v>816</v>
      </c>
      <c r="N48" s="403"/>
      <c r="O48" s="402">
        <v>0.41</v>
      </c>
      <c r="P48" s="403"/>
      <c r="Q48" s="402">
        <v>0.16</v>
      </c>
      <c r="R48" s="403"/>
      <c r="S48" s="402"/>
      <c r="T48" s="403"/>
    </row>
    <row r="49" spans="1:20" ht="30" customHeight="1" thickBot="1">
      <c r="A49" s="412"/>
      <c r="B49" s="413"/>
      <c r="C49" s="412"/>
      <c r="D49" s="413"/>
      <c r="E49" s="412"/>
      <c r="F49" s="413"/>
      <c r="G49" s="412"/>
      <c r="H49" s="413"/>
      <c r="I49" s="412"/>
      <c r="J49" s="413"/>
      <c r="K49" s="412"/>
      <c r="L49" s="413"/>
      <c r="M49" s="412"/>
      <c r="N49" s="413"/>
      <c r="O49" s="412"/>
      <c r="P49" s="413"/>
      <c r="Q49" s="412"/>
      <c r="R49" s="413"/>
      <c r="S49" s="412" t="s">
        <v>1645</v>
      </c>
      <c r="T49" s="413"/>
    </row>
    <row r="50" spans="1:20" ht="30" customHeight="1">
      <c r="A50" s="402">
        <v>22</v>
      </c>
      <c r="B50" s="403"/>
      <c r="C50" s="402" t="s">
        <v>1771</v>
      </c>
      <c r="D50" s="403"/>
      <c r="E50" s="402" t="s">
        <v>1799</v>
      </c>
      <c r="F50" s="403"/>
      <c r="G50" s="402" t="s">
        <v>373</v>
      </c>
      <c r="H50" s="403"/>
      <c r="I50" s="402" t="s">
        <v>1801</v>
      </c>
      <c r="J50" s="403"/>
      <c r="K50" s="402" t="s">
        <v>1783</v>
      </c>
      <c r="L50" s="403"/>
      <c r="M50" s="402" t="s">
        <v>816</v>
      </c>
      <c r="N50" s="403"/>
      <c r="O50" s="402">
        <v>0.19</v>
      </c>
      <c r="P50" s="403"/>
      <c r="Q50" s="402">
        <v>7.0000000000000007E-2</v>
      </c>
      <c r="R50" s="403"/>
      <c r="S50" s="402"/>
      <c r="T50" s="403"/>
    </row>
    <row r="51" spans="1:20" ht="30" customHeight="1" thickBot="1">
      <c r="A51" s="412"/>
      <c r="B51" s="413"/>
      <c r="C51" s="412"/>
      <c r="D51" s="413"/>
      <c r="E51" s="412"/>
      <c r="F51" s="413"/>
      <c r="G51" s="412"/>
      <c r="H51" s="413"/>
      <c r="I51" s="412"/>
      <c r="J51" s="413"/>
      <c r="K51" s="412"/>
      <c r="L51" s="413"/>
      <c r="M51" s="412"/>
      <c r="N51" s="413"/>
      <c r="O51" s="412"/>
      <c r="P51" s="413"/>
      <c r="Q51" s="412"/>
      <c r="R51" s="413"/>
      <c r="S51" s="412" t="s">
        <v>1645</v>
      </c>
      <c r="T51" s="413"/>
    </row>
    <row r="52" spans="1:20" ht="30" customHeight="1">
      <c r="A52" s="402">
        <v>23</v>
      </c>
      <c r="B52" s="403"/>
      <c r="C52" s="402" t="s">
        <v>1771</v>
      </c>
      <c r="D52" s="403"/>
      <c r="E52" s="402" t="s">
        <v>1799</v>
      </c>
      <c r="F52" s="403"/>
      <c r="G52" s="402" t="s">
        <v>1802</v>
      </c>
      <c r="H52" s="403"/>
      <c r="I52" s="402" t="s">
        <v>540</v>
      </c>
      <c r="J52" s="403"/>
      <c r="K52" s="402" t="s">
        <v>1783</v>
      </c>
      <c r="L52" s="403"/>
      <c r="M52" s="402" t="s">
        <v>816</v>
      </c>
      <c r="N52" s="403"/>
      <c r="O52" s="402">
        <v>0.22</v>
      </c>
      <c r="P52" s="403"/>
      <c r="Q52" s="402">
        <v>0.08</v>
      </c>
      <c r="R52" s="403"/>
      <c r="S52" s="402"/>
      <c r="T52" s="403"/>
    </row>
    <row r="53" spans="1:20" ht="30" customHeight="1" thickBot="1">
      <c r="A53" s="412"/>
      <c r="B53" s="413"/>
      <c r="C53" s="412"/>
      <c r="D53" s="413"/>
      <c r="E53" s="412"/>
      <c r="F53" s="413"/>
      <c r="G53" s="412"/>
      <c r="H53" s="413"/>
      <c r="I53" s="412"/>
      <c r="J53" s="413"/>
      <c r="K53" s="412"/>
      <c r="L53" s="413"/>
      <c r="M53" s="412"/>
      <c r="N53" s="413"/>
      <c r="O53" s="412"/>
      <c r="P53" s="413"/>
      <c r="Q53" s="412"/>
      <c r="R53" s="413"/>
      <c r="S53" s="412" t="s">
        <v>1645</v>
      </c>
      <c r="T53" s="413"/>
    </row>
    <row r="54" spans="1:20" ht="30" customHeight="1">
      <c r="A54" s="402">
        <v>24</v>
      </c>
      <c r="B54" s="403"/>
      <c r="C54" s="402" t="s">
        <v>1771</v>
      </c>
      <c r="D54" s="403"/>
      <c r="E54" s="402" t="s">
        <v>1799</v>
      </c>
      <c r="F54" s="403"/>
      <c r="G54" s="402" t="s">
        <v>1803</v>
      </c>
      <c r="H54" s="403"/>
      <c r="I54" s="402" t="s">
        <v>1093</v>
      </c>
      <c r="J54" s="403"/>
      <c r="K54" s="402" t="s">
        <v>1783</v>
      </c>
      <c r="L54" s="403"/>
      <c r="M54" s="402" t="s">
        <v>816</v>
      </c>
      <c r="N54" s="403"/>
      <c r="O54" s="402">
        <v>1.0900000000000001</v>
      </c>
      <c r="P54" s="403"/>
      <c r="Q54" s="402">
        <v>0.43</v>
      </c>
      <c r="R54" s="403"/>
      <c r="S54" s="402"/>
      <c r="T54" s="403"/>
    </row>
    <row r="55" spans="1:20" ht="30" customHeight="1" thickBot="1">
      <c r="A55" s="412"/>
      <c r="B55" s="413"/>
      <c r="C55" s="412"/>
      <c r="D55" s="413"/>
      <c r="E55" s="412"/>
      <c r="F55" s="413"/>
      <c r="G55" s="412"/>
      <c r="H55" s="413"/>
      <c r="I55" s="412"/>
      <c r="J55" s="413"/>
      <c r="K55" s="412"/>
      <c r="L55" s="413"/>
      <c r="M55" s="412"/>
      <c r="N55" s="413"/>
      <c r="O55" s="412"/>
      <c r="P55" s="413"/>
      <c r="Q55" s="412"/>
      <c r="R55" s="413"/>
      <c r="S55" s="412" t="s">
        <v>1645</v>
      </c>
      <c r="T55" s="413"/>
    </row>
    <row r="56" spans="1:20" ht="30" customHeight="1">
      <c r="A56" s="402">
        <v>25</v>
      </c>
      <c r="B56" s="403"/>
      <c r="C56" s="402" t="s">
        <v>1771</v>
      </c>
      <c r="D56" s="403"/>
      <c r="E56" s="402" t="s">
        <v>1804</v>
      </c>
      <c r="F56" s="403"/>
      <c r="G56" s="402" t="s">
        <v>1805</v>
      </c>
      <c r="H56" s="403"/>
      <c r="I56" s="402" t="s">
        <v>540</v>
      </c>
      <c r="J56" s="403"/>
      <c r="K56" s="402" t="s">
        <v>1783</v>
      </c>
      <c r="L56" s="403"/>
      <c r="M56" s="402" t="s">
        <v>816</v>
      </c>
      <c r="N56" s="403"/>
      <c r="O56" s="402">
        <v>2.93</v>
      </c>
      <c r="P56" s="403"/>
      <c r="Q56" s="402">
        <v>1.17</v>
      </c>
      <c r="R56" s="403"/>
      <c r="S56" s="402"/>
      <c r="T56" s="403"/>
    </row>
    <row r="57" spans="1:20" ht="30" customHeight="1" thickBot="1">
      <c r="A57" s="412"/>
      <c r="B57" s="413"/>
      <c r="C57" s="412"/>
      <c r="D57" s="413"/>
      <c r="E57" s="412"/>
      <c r="F57" s="413"/>
      <c r="G57" s="412"/>
      <c r="H57" s="413"/>
      <c r="I57" s="412"/>
      <c r="J57" s="413"/>
      <c r="K57" s="412"/>
      <c r="L57" s="413"/>
      <c r="M57" s="412"/>
      <c r="N57" s="413"/>
      <c r="O57" s="412"/>
      <c r="P57" s="413"/>
      <c r="Q57" s="412"/>
      <c r="R57" s="413"/>
      <c r="S57" s="412" t="s">
        <v>1645</v>
      </c>
      <c r="T57" s="413"/>
    </row>
    <row r="58" spans="1:20" ht="29.25" customHeight="1">
      <c r="A58" s="402">
        <v>26</v>
      </c>
      <c r="B58" s="403"/>
      <c r="C58" s="402" t="s">
        <v>1771</v>
      </c>
      <c r="D58" s="403"/>
      <c r="E58" s="402" t="s">
        <v>1804</v>
      </c>
      <c r="F58" s="403"/>
      <c r="G58" s="402" t="s">
        <v>1806</v>
      </c>
      <c r="H58" s="403"/>
      <c r="I58" s="402" t="s">
        <v>1801</v>
      </c>
      <c r="J58" s="403"/>
      <c r="K58" s="402" t="s">
        <v>1783</v>
      </c>
      <c r="L58" s="403"/>
      <c r="M58" s="402" t="s">
        <v>816</v>
      </c>
      <c r="N58" s="403"/>
      <c r="O58" s="402">
        <v>1.1000000000000001</v>
      </c>
      <c r="P58" s="403"/>
      <c r="Q58" s="402">
        <v>0.44</v>
      </c>
      <c r="R58" s="403"/>
      <c r="S58" s="402"/>
      <c r="T58" s="403"/>
    </row>
    <row r="59" spans="1:20" ht="30" customHeight="1" thickBot="1">
      <c r="A59" s="412"/>
      <c r="B59" s="413"/>
      <c r="C59" s="412"/>
      <c r="D59" s="413"/>
      <c r="E59" s="412"/>
      <c r="F59" s="413"/>
      <c r="G59" s="412"/>
      <c r="H59" s="413"/>
      <c r="I59" s="412"/>
      <c r="J59" s="413"/>
      <c r="K59" s="412"/>
      <c r="L59" s="413"/>
      <c r="M59" s="412"/>
      <c r="N59" s="413"/>
      <c r="O59" s="412"/>
      <c r="P59" s="413"/>
      <c r="Q59" s="412"/>
      <c r="R59" s="413"/>
      <c r="S59" s="412" t="s">
        <v>1645</v>
      </c>
      <c r="T59" s="413"/>
    </row>
    <row r="60" spans="1:20">
      <c r="A60" s="402">
        <v>27</v>
      </c>
      <c r="B60" s="403"/>
      <c r="C60" s="402" t="s">
        <v>1771</v>
      </c>
      <c r="D60" s="403"/>
      <c r="E60" s="402" t="s">
        <v>1807</v>
      </c>
      <c r="F60" s="403"/>
      <c r="G60" s="402" t="s">
        <v>607</v>
      </c>
      <c r="H60" s="403"/>
      <c r="I60" s="402" t="s">
        <v>1780</v>
      </c>
      <c r="J60" s="403"/>
      <c r="K60" s="402" t="s">
        <v>1783</v>
      </c>
      <c r="L60" s="403"/>
      <c r="M60" s="402" t="s">
        <v>816</v>
      </c>
      <c r="N60" s="403"/>
      <c r="O60" s="402">
        <v>0.28000000000000003</v>
      </c>
      <c r="P60" s="403"/>
      <c r="Q60" s="402">
        <v>0.11</v>
      </c>
      <c r="R60" s="403"/>
      <c r="S60" s="402" t="s">
        <v>1650</v>
      </c>
      <c r="T60" s="403"/>
    </row>
    <row r="61" spans="1:20" ht="15.75" thickBot="1">
      <c r="A61" s="412"/>
      <c r="B61" s="413"/>
      <c r="C61" s="412"/>
      <c r="D61" s="413"/>
      <c r="E61" s="412"/>
      <c r="F61" s="413"/>
      <c r="G61" s="412"/>
      <c r="H61" s="413"/>
      <c r="I61" s="412"/>
      <c r="J61" s="413"/>
      <c r="K61" s="412"/>
      <c r="L61" s="413"/>
      <c r="M61" s="412"/>
      <c r="N61" s="413"/>
      <c r="O61" s="412"/>
      <c r="P61" s="413"/>
      <c r="Q61" s="412"/>
      <c r="R61" s="413"/>
      <c r="S61" s="412"/>
      <c r="T61" s="413"/>
    </row>
    <row r="62" spans="1:20">
      <c r="A62" s="402">
        <v>28</v>
      </c>
      <c r="B62" s="403"/>
      <c r="C62" s="402" t="s">
        <v>1771</v>
      </c>
      <c r="D62" s="403"/>
      <c r="E62" s="402" t="s">
        <v>1808</v>
      </c>
      <c r="F62" s="403"/>
      <c r="G62" s="402" t="s">
        <v>604</v>
      </c>
      <c r="H62" s="403"/>
      <c r="I62" s="402" t="s">
        <v>1787</v>
      </c>
      <c r="J62" s="403"/>
      <c r="K62" s="402" t="s">
        <v>1783</v>
      </c>
      <c r="L62" s="403"/>
      <c r="M62" s="402" t="s">
        <v>816</v>
      </c>
      <c r="N62" s="403"/>
      <c r="O62" s="402">
        <v>1.64</v>
      </c>
      <c r="P62" s="403"/>
      <c r="Q62" s="402">
        <v>0.65</v>
      </c>
      <c r="R62" s="403"/>
      <c r="S62" s="402" t="s">
        <v>1649</v>
      </c>
      <c r="T62" s="403"/>
    </row>
    <row r="63" spans="1:20" ht="15.75" thickBot="1">
      <c r="A63" s="412"/>
      <c r="B63" s="413"/>
      <c r="C63" s="412"/>
      <c r="D63" s="413"/>
      <c r="E63" s="412"/>
      <c r="F63" s="413"/>
      <c r="G63" s="412"/>
      <c r="H63" s="413"/>
      <c r="I63" s="412"/>
      <c r="J63" s="413"/>
      <c r="K63" s="412"/>
      <c r="L63" s="413"/>
      <c r="M63" s="412"/>
      <c r="N63" s="413"/>
      <c r="O63" s="412"/>
      <c r="P63" s="413"/>
      <c r="Q63" s="412"/>
      <c r="R63" s="413"/>
      <c r="S63" s="412"/>
      <c r="T63" s="413"/>
    </row>
    <row r="64" spans="1:20">
      <c r="A64" s="402">
        <v>29</v>
      </c>
      <c r="B64" s="403"/>
      <c r="C64" s="402" t="s">
        <v>1771</v>
      </c>
      <c r="D64" s="403"/>
      <c r="E64" s="402" t="s">
        <v>1809</v>
      </c>
      <c r="F64" s="403"/>
      <c r="G64" s="402" t="s">
        <v>604</v>
      </c>
      <c r="H64" s="403"/>
      <c r="I64" s="402" t="s">
        <v>540</v>
      </c>
      <c r="J64" s="403"/>
      <c r="K64" s="402" t="s">
        <v>1783</v>
      </c>
      <c r="L64" s="403"/>
      <c r="M64" s="402" t="s">
        <v>816</v>
      </c>
      <c r="N64" s="403"/>
      <c r="O64" s="402">
        <v>1.88</v>
      </c>
      <c r="P64" s="403"/>
      <c r="Q64" s="402">
        <v>0.75</v>
      </c>
      <c r="R64" s="403"/>
      <c r="S64" s="402" t="s">
        <v>1648</v>
      </c>
      <c r="T64" s="403"/>
    </row>
    <row r="65" spans="1:20" ht="15.75" thickBot="1">
      <c r="A65" s="412"/>
      <c r="B65" s="413"/>
      <c r="C65" s="412"/>
      <c r="D65" s="413"/>
      <c r="E65" s="412"/>
      <c r="F65" s="413"/>
      <c r="G65" s="412"/>
      <c r="H65" s="413"/>
      <c r="I65" s="412"/>
      <c r="J65" s="413"/>
      <c r="K65" s="412"/>
      <c r="L65" s="413"/>
      <c r="M65" s="412"/>
      <c r="N65" s="413"/>
      <c r="O65" s="412"/>
      <c r="P65" s="413"/>
      <c r="Q65" s="412"/>
      <c r="R65" s="413"/>
      <c r="S65" s="412"/>
      <c r="T65" s="413"/>
    </row>
    <row r="66" spans="1:20" ht="29.25" customHeight="1">
      <c r="A66" s="402">
        <v>30</v>
      </c>
      <c r="B66" s="403"/>
      <c r="C66" s="402" t="s">
        <v>1771</v>
      </c>
      <c r="D66" s="403"/>
      <c r="E66" s="402" t="s">
        <v>1809</v>
      </c>
      <c r="F66" s="403"/>
      <c r="G66" s="402" t="s">
        <v>1810</v>
      </c>
      <c r="H66" s="403"/>
      <c r="I66" s="402" t="s">
        <v>540</v>
      </c>
      <c r="J66" s="403"/>
      <c r="K66" s="402" t="s">
        <v>1783</v>
      </c>
      <c r="L66" s="403"/>
      <c r="M66" s="402" t="s">
        <v>816</v>
      </c>
      <c r="N66" s="403"/>
      <c r="O66" s="402">
        <v>0.08</v>
      </c>
      <c r="P66" s="403"/>
      <c r="Q66" s="402">
        <v>0.03</v>
      </c>
      <c r="R66" s="403"/>
      <c r="S66" s="402" t="s">
        <v>1648</v>
      </c>
      <c r="T66" s="403"/>
    </row>
    <row r="67" spans="1:20" ht="15.75" thickBot="1">
      <c r="A67" s="412"/>
      <c r="B67" s="413"/>
      <c r="C67" s="412"/>
      <c r="D67" s="413"/>
      <c r="E67" s="412"/>
      <c r="F67" s="413"/>
      <c r="G67" s="412"/>
      <c r="H67" s="413"/>
      <c r="I67" s="412"/>
      <c r="J67" s="413"/>
      <c r="K67" s="412"/>
      <c r="L67" s="413"/>
      <c r="M67" s="412"/>
      <c r="N67" s="413"/>
      <c r="O67" s="412"/>
      <c r="P67" s="413"/>
      <c r="Q67" s="412"/>
      <c r="R67" s="413"/>
      <c r="S67" s="412"/>
      <c r="T67" s="413"/>
    </row>
    <row r="68" spans="1:20">
      <c r="A68" s="402">
        <v>31</v>
      </c>
      <c r="B68" s="403"/>
      <c r="C68" s="402" t="s">
        <v>1771</v>
      </c>
      <c r="D68" s="403"/>
      <c r="E68" s="402" t="s">
        <v>1809</v>
      </c>
      <c r="F68" s="403"/>
      <c r="G68" s="402" t="s">
        <v>1811</v>
      </c>
      <c r="H68" s="403"/>
      <c r="I68" s="402" t="s">
        <v>1787</v>
      </c>
      <c r="J68" s="403"/>
      <c r="K68" s="402" t="s">
        <v>1783</v>
      </c>
      <c r="L68" s="403"/>
      <c r="M68" s="402" t="s">
        <v>816</v>
      </c>
      <c r="N68" s="403"/>
      <c r="O68" s="402">
        <v>0.09</v>
      </c>
      <c r="P68" s="403"/>
      <c r="Q68" s="402">
        <v>0.03</v>
      </c>
      <c r="R68" s="403"/>
      <c r="S68" s="402" t="s">
        <v>1648</v>
      </c>
      <c r="T68" s="403"/>
    </row>
    <row r="69" spans="1:20">
      <c r="A69" s="404"/>
      <c r="B69" s="405"/>
      <c r="C69" s="404"/>
      <c r="D69" s="405"/>
      <c r="E69" s="404"/>
      <c r="F69" s="405"/>
      <c r="G69" s="404"/>
      <c r="H69" s="405"/>
      <c r="I69" s="404"/>
      <c r="J69" s="405"/>
      <c r="K69" s="404"/>
      <c r="L69" s="405"/>
      <c r="M69" s="404"/>
      <c r="N69" s="405"/>
      <c r="O69" s="404"/>
      <c r="P69" s="405"/>
      <c r="Q69" s="404"/>
      <c r="R69" s="405"/>
      <c r="S69" s="404"/>
      <c r="T69" s="405"/>
    </row>
    <row r="70" spans="1:20" ht="15.75" thickBot="1">
      <c r="A70" s="412"/>
      <c r="B70" s="413"/>
      <c r="C70" s="412"/>
      <c r="D70" s="413"/>
      <c r="E70" s="412"/>
      <c r="F70" s="413"/>
      <c r="G70" s="412"/>
      <c r="H70" s="413"/>
      <c r="I70" s="412"/>
      <c r="J70" s="413"/>
      <c r="K70" s="412"/>
      <c r="L70" s="413"/>
      <c r="M70" s="412"/>
      <c r="N70" s="413"/>
      <c r="O70" s="412"/>
      <c r="P70" s="413"/>
      <c r="Q70" s="412"/>
      <c r="R70" s="413"/>
      <c r="S70" s="412"/>
      <c r="T70" s="413"/>
    </row>
    <row r="71" spans="1:20">
      <c r="A71" s="402">
        <v>32</v>
      </c>
      <c r="B71" s="403"/>
      <c r="C71" s="402" t="s">
        <v>1771</v>
      </c>
      <c r="D71" s="403"/>
      <c r="E71" s="402" t="s">
        <v>1809</v>
      </c>
      <c r="F71" s="403"/>
      <c r="G71" s="402" t="s">
        <v>1812</v>
      </c>
      <c r="H71" s="403"/>
      <c r="I71" s="402" t="s">
        <v>1791</v>
      </c>
      <c r="J71" s="403"/>
      <c r="K71" s="402" t="s">
        <v>1783</v>
      </c>
      <c r="L71" s="403"/>
      <c r="M71" s="402" t="s">
        <v>816</v>
      </c>
      <c r="N71" s="403"/>
      <c r="O71" s="402">
        <v>0.16</v>
      </c>
      <c r="P71" s="403"/>
      <c r="Q71" s="402">
        <v>0.06</v>
      </c>
      <c r="R71" s="403"/>
      <c r="S71" s="402" t="s">
        <v>1648</v>
      </c>
      <c r="T71" s="403"/>
    </row>
    <row r="72" spans="1:20" ht="15.75" thickBot="1">
      <c r="A72" s="412"/>
      <c r="B72" s="413"/>
      <c r="C72" s="412"/>
      <c r="D72" s="413"/>
      <c r="E72" s="412"/>
      <c r="F72" s="413"/>
      <c r="G72" s="412"/>
      <c r="H72" s="413"/>
      <c r="I72" s="412"/>
      <c r="J72" s="413"/>
      <c r="K72" s="412"/>
      <c r="L72" s="413"/>
      <c r="M72" s="412"/>
      <c r="N72" s="413"/>
      <c r="O72" s="412"/>
      <c r="P72" s="413"/>
      <c r="Q72" s="412"/>
      <c r="R72" s="413"/>
      <c r="S72" s="412"/>
      <c r="T72" s="413"/>
    </row>
    <row r="73" spans="1:20">
      <c r="A73" s="402">
        <v>33</v>
      </c>
      <c r="B73" s="403"/>
      <c r="C73" s="402" t="s">
        <v>1771</v>
      </c>
      <c r="D73" s="403"/>
      <c r="E73" s="402" t="s">
        <v>1809</v>
      </c>
      <c r="F73" s="403"/>
      <c r="G73" s="402" t="s">
        <v>1813</v>
      </c>
      <c r="H73" s="403"/>
      <c r="I73" s="402" t="s">
        <v>1787</v>
      </c>
      <c r="J73" s="403"/>
      <c r="K73" s="402" t="s">
        <v>1783</v>
      </c>
      <c r="L73" s="403"/>
      <c r="M73" s="402" t="s">
        <v>816</v>
      </c>
      <c r="N73" s="403"/>
      <c r="O73" s="402">
        <v>0.24</v>
      </c>
      <c r="P73" s="403"/>
      <c r="Q73" s="402">
        <v>0.09</v>
      </c>
      <c r="R73" s="403"/>
      <c r="S73" s="402" t="s">
        <v>1648</v>
      </c>
      <c r="T73" s="403"/>
    </row>
    <row r="74" spans="1:20" ht="15.75" thickBot="1">
      <c r="A74" s="412"/>
      <c r="B74" s="413"/>
      <c r="C74" s="412"/>
      <c r="D74" s="413"/>
      <c r="E74" s="412"/>
      <c r="F74" s="413"/>
      <c r="G74" s="412"/>
      <c r="H74" s="413"/>
      <c r="I74" s="412"/>
      <c r="J74" s="413"/>
      <c r="K74" s="412"/>
      <c r="L74" s="413"/>
      <c r="M74" s="412"/>
      <c r="N74" s="413"/>
      <c r="O74" s="412"/>
      <c r="P74" s="413"/>
      <c r="Q74" s="412"/>
      <c r="R74" s="413"/>
      <c r="S74" s="412"/>
      <c r="T74" s="413"/>
    </row>
    <row r="75" spans="1:20">
      <c r="A75" s="402">
        <v>34</v>
      </c>
      <c r="B75" s="403"/>
      <c r="C75" s="402" t="s">
        <v>1771</v>
      </c>
      <c r="D75" s="403"/>
      <c r="E75" s="402" t="s">
        <v>1809</v>
      </c>
      <c r="F75" s="403"/>
      <c r="G75" s="402" t="s">
        <v>1814</v>
      </c>
      <c r="H75" s="403"/>
      <c r="I75" s="402" t="s">
        <v>1815</v>
      </c>
      <c r="J75" s="403"/>
      <c r="K75" s="402" t="s">
        <v>1783</v>
      </c>
      <c r="L75" s="403"/>
      <c r="M75" s="402" t="s">
        <v>816</v>
      </c>
      <c r="N75" s="403"/>
      <c r="O75" s="402">
        <v>0.25</v>
      </c>
      <c r="P75" s="403"/>
      <c r="Q75" s="402">
        <v>0.1</v>
      </c>
      <c r="R75" s="403"/>
      <c r="S75" s="402" t="s">
        <v>1648</v>
      </c>
      <c r="T75" s="403"/>
    </row>
    <row r="76" spans="1:20" ht="15.75" thickBot="1">
      <c r="A76" s="412"/>
      <c r="B76" s="413"/>
      <c r="C76" s="412"/>
      <c r="D76" s="413"/>
      <c r="E76" s="412"/>
      <c r="F76" s="413"/>
      <c r="G76" s="412"/>
      <c r="H76" s="413"/>
      <c r="I76" s="412"/>
      <c r="J76" s="413"/>
      <c r="K76" s="412"/>
      <c r="L76" s="413"/>
      <c r="M76" s="412"/>
      <c r="N76" s="413"/>
      <c r="O76" s="412"/>
      <c r="P76" s="413"/>
      <c r="Q76" s="412"/>
      <c r="R76" s="413"/>
      <c r="S76" s="412"/>
      <c r="T76" s="413"/>
    </row>
    <row r="77" spans="1:20">
      <c r="A77" s="402">
        <v>35</v>
      </c>
      <c r="B77" s="403"/>
      <c r="C77" s="402" t="s">
        <v>1771</v>
      </c>
      <c r="D77" s="403"/>
      <c r="E77" s="402" t="s">
        <v>1816</v>
      </c>
      <c r="F77" s="403"/>
      <c r="G77" s="402" t="s">
        <v>627</v>
      </c>
      <c r="H77" s="403"/>
      <c r="I77" s="402" t="s">
        <v>1815</v>
      </c>
      <c r="J77" s="403"/>
      <c r="K77" s="402" t="s">
        <v>1783</v>
      </c>
      <c r="L77" s="403"/>
      <c r="M77" s="402" t="s">
        <v>816</v>
      </c>
      <c r="N77" s="403"/>
      <c r="O77" s="402">
        <v>0.12</v>
      </c>
      <c r="P77" s="403"/>
      <c r="Q77" s="402">
        <v>0.04</v>
      </c>
      <c r="R77" s="403"/>
      <c r="S77" s="402" t="s">
        <v>1648</v>
      </c>
      <c r="T77" s="403"/>
    </row>
    <row r="78" spans="1:20" ht="15.75" thickBot="1">
      <c r="A78" s="412"/>
      <c r="B78" s="413"/>
      <c r="C78" s="412"/>
      <c r="D78" s="413"/>
      <c r="E78" s="412"/>
      <c r="F78" s="413"/>
      <c r="G78" s="412"/>
      <c r="H78" s="413"/>
      <c r="I78" s="412"/>
      <c r="J78" s="413"/>
      <c r="K78" s="412"/>
      <c r="L78" s="413"/>
      <c r="M78" s="412"/>
      <c r="N78" s="413"/>
      <c r="O78" s="412"/>
      <c r="P78" s="413"/>
      <c r="Q78" s="412"/>
      <c r="R78" s="413"/>
      <c r="S78" s="412"/>
      <c r="T78" s="413"/>
    </row>
    <row r="79" spans="1:20">
      <c r="A79" s="402">
        <v>36</v>
      </c>
      <c r="B79" s="403"/>
      <c r="C79" s="402" t="s">
        <v>1771</v>
      </c>
      <c r="D79" s="403"/>
      <c r="E79" s="402" t="s">
        <v>1817</v>
      </c>
      <c r="F79" s="403"/>
      <c r="G79" s="402" t="s">
        <v>1818</v>
      </c>
      <c r="H79" s="403"/>
      <c r="I79" s="402" t="s">
        <v>540</v>
      </c>
      <c r="J79" s="403"/>
      <c r="K79" s="402" t="s">
        <v>1783</v>
      </c>
      <c r="L79" s="403"/>
      <c r="M79" s="402" t="s">
        <v>816</v>
      </c>
      <c r="N79" s="403"/>
      <c r="O79" s="402">
        <v>0.57999999999999996</v>
      </c>
      <c r="P79" s="403"/>
      <c r="Q79" s="402">
        <v>0.23</v>
      </c>
      <c r="R79" s="403"/>
      <c r="S79" s="402" t="s">
        <v>1648</v>
      </c>
      <c r="T79" s="403"/>
    </row>
    <row r="80" spans="1:20" ht="15.75" thickBot="1">
      <c r="A80" s="412"/>
      <c r="B80" s="413"/>
      <c r="C80" s="412"/>
      <c r="D80" s="413"/>
      <c r="E80" s="412"/>
      <c r="F80" s="413"/>
      <c r="G80" s="412"/>
      <c r="H80" s="413"/>
      <c r="I80" s="412"/>
      <c r="J80" s="413"/>
      <c r="K80" s="412"/>
      <c r="L80" s="413"/>
      <c r="M80" s="412"/>
      <c r="N80" s="413"/>
      <c r="O80" s="412"/>
      <c r="P80" s="413"/>
      <c r="Q80" s="412"/>
      <c r="R80" s="413"/>
      <c r="S80" s="412"/>
      <c r="T80" s="413"/>
    </row>
    <row r="81" spans="1:20">
      <c r="A81" s="402">
        <v>37</v>
      </c>
      <c r="B81" s="403"/>
      <c r="C81" s="402" t="s">
        <v>1771</v>
      </c>
      <c r="D81" s="403"/>
      <c r="E81" s="402" t="s">
        <v>1817</v>
      </c>
      <c r="F81" s="403"/>
      <c r="G81" s="402" t="s">
        <v>1819</v>
      </c>
      <c r="H81" s="403"/>
      <c r="I81" s="402" t="s">
        <v>1791</v>
      </c>
      <c r="J81" s="403"/>
      <c r="K81" s="402" t="s">
        <v>1783</v>
      </c>
      <c r="L81" s="403"/>
      <c r="M81" s="402" t="s">
        <v>816</v>
      </c>
      <c r="N81" s="403"/>
      <c r="O81" s="402">
        <v>0.41</v>
      </c>
      <c r="P81" s="403"/>
      <c r="Q81" s="402">
        <v>0.16</v>
      </c>
      <c r="R81" s="403"/>
      <c r="S81" s="402" t="s">
        <v>1648</v>
      </c>
      <c r="T81" s="403"/>
    </row>
    <row r="82" spans="1:20" ht="15.75" thickBot="1">
      <c r="A82" s="412"/>
      <c r="B82" s="413"/>
      <c r="C82" s="412"/>
      <c r="D82" s="413"/>
      <c r="E82" s="412"/>
      <c r="F82" s="413"/>
      <c r="G82" s="412"/>
      <c r="H82" s="413"/>
      <c r="I82" s="412"/>
      <c r="J82" s="413"/>
      <c r="K82" s="412"/>
      <c r="L82" s="413"/>
      <c r="M82" s="412"/>
      <c r="N82" s="413"/>
      <c r="O82" s="412"/>
      <c r="P82" s="413"/>
      <c r="Q82" s="412"/>
      <c r="R82" s="413"/>
      <c r="S82" s="412"/>
      <c r="T82" s="413"/>
    </row>
    <row r="83" spans="1:20">
      <c r="A83" s="402">
        <v>38</v>
      </c>
      <c r="B83" s="403"/>
      <c r="C83" s="402" t="s">
        <v>1771</v>
      </c>
      <c r="D83" s="403"/>
      <c r="E83" s="402" t="s">
        <v>1817</v>
      </c>
      <c r="F83" s="403"/>
      <c r="G83" s="402" t="s">
        <v>1820</v>
      </c>
      <c r="H83" s="403"/>
      <c r="I83" s="402" t="s">
        <v>1780</v>
      </c>
      <c r="J83" s="403"/>
      <c r="K83" s="402" t="s">
        <v>1783</v>
      </c>
      <c r="L83" s="403"/>
      <c r="M83" s="402" t="s">
        <v>816</v>
      </c>
      <c r="N83" s="403"/>
      <c r="O83" s="402">
        <v>0.19</v>
      </c>
      <c r="P83" s="403"/>
      <c r="Q83" s="402">
        <v>7.0000000000000007E-2</v>
      </c>
      <c r="R83" s="403"/>
      <c r="S83" s="402" t="s">
        <v>1648</v>
      </c>
      <c r="T83" s="403"/>
    </row>
    <row r="84" spans="1:20" ht="15.75" thickBot="1">
      <c r="A84" s="412"/>
      <c r="B84" s="413"/>
      <c r="C84" s="412"/>
      <c r="D84" s="413"/>
      <c r="E84" s="412"/>
      <c r="F84" s="413"/>
      <c r="G84" s="412"/>
      <c r="H84" s="413"/>
      <c r="I84" s="412"/>
      <c r="J84" s="413"/>
      <c r="K84" s="412"/>
      <c r="L84" s="413"/>
      <c r="M84" s="412"/>
      <c r="N84" s="413"/>
      <c r="O84" s="412"/>
      <c r="P84" s="413"/>
      <c r="Q84" s="412"/>
      <c r="R84" s="413"/>
      <c r="S84" s="412"/>
      <c r="T84" s="413"/>
    </row>
    <row r="85" spans="1:20">
      <c r="A85" s="402">
        <v>39</v>
      </c>
      <c r="B85" s="403"/>
      <c r="C85" s="402" t="s">
        <v>1771</v>
      </c>
      <c r="D85" s="403"/>
      <c r="E85" s="402" t="s">
        <v>1817</v>
      </c>
      <c r="F85" s="403"/>
      <c r="G85" s="402" t="s">
        <v>627</v>
      </c>
      <c r="H85" s="403"/>
      <c r="I85" s="402" t="s">
        <v>1791</v>
      </c>
      <c r="J85" s="403"/>
      <c r="K85" s="402" t="s">
        <v>1783</v>
      </c>
      <c r="L85" s="403"/>
      <c r="M85" s="402" t="s">
        <v>816</v>
      </c>
      <c r="N85" s="403"/>
      <c r="O85" s="402">
        <v>0.14000000000000001</v>
      </c>
      <c r="P85" s="403"/>
      <c r="Q85" s="402">
        <v>0.05</v>
      </c>
      <c r="R85" s="403"/>
      <c r="S85" s="402" t="s">
        <v>1648</v>
      </c>
      <c r="T85" s="403"/>
    </row>
    <row r="86" spans="1:20" ht="15.75" thickBot="1">
      <c r="A86" s="412"/>
      <c r="B86" s="413"/>
      <c r="C86" s="412"/>
      <c r="D86" s="413"/>
      <c r="E86" s="412"/>
      <c r="F86" s="413"/>
      <c r="G86" s="412"/>
      <c r="H86" s="413"/>
      <c r="I86" s="412"/>
      <c r="J86" s="413"/>
      <c r="K86" s="412"/>
      <c r="L86" s="413"/>
      <c r="M86" s="412"/>
      <c r="N86" s="413"/>
      <c r="O86" s="412"/>
      <c r="P86" s="413"/>
      <c r="Q86" s="412"/>
      <c r="R86" s="413"/>
      <c r="S86" s="412"/>
      <c r="T86" s="413"/>
    </row>
    <row r="87" spans="1:20">
      <c r="A87" s="402">
        <v>40</v>
      </c>
      <c r="B87" s="403"/>
      <c r="C87" s="402" t="s">
        <v>1771</v>
      </c>
      <c r="D87" s="403"/>
      <c r="E87" s="402" t="s">
        <v>1821</v>
      </c>
      <c r="F87" s="403"/>
      <c r="G87" s="402" t="s">
        <v>1822</v>
      </c>
      <c r="H87" s="403"/>
      <c r="I87" s="402" t="s">
        <v>540</v>
      </c>
      <c r="J87" s="403"/>
      <c r="K87" s="402" t="s">
        <v>1783</v>
      </c>
      <c r="L87" s="403"/>
      <c r="M87" s="402" t="s">
        <v>816</v>
      </c>
      <c r="N87" s="403"/>
      <c r="O87" s="402">
        <v>0.8</v>
      </c>
      <c r="P87" s="403"/>
      <c r="Q87" s="402">
        <v>0.32</v>
      </c>
      <c r="R87" s="403"/>
      <c r="S87" s="402" t="s">
        <v>1651</v>
      </c>
      <c r="T87" s="403"/>
    </row>
    <row r="88" spans="1:20" ht="15.75" thickBot="1">
      <c r="A88" s="412"/>
      <c r="B88" s="413"/>
      <c r="C88" s="412"/>
      <c r="D88" s="413"/>
      <c r="E88" s="412"/>
      <c r="F88" s="413"/>
      <c r="G88" s="412"/>
      <c r="H88" s="413"/>
      <c r="I88" s="412"/>
      <c r="J88" s="413"/>
      <c r="K88" s="412"/>
      <c r="L88" s="413"/>
      <c r="M88" s="412"/>
      <c r="N88" s="413"/>
      <c r="O88" s="412"/>
      <c r="P88" s="413"/>
      <c r="Q88" s="412"/>
      <c r="R88" s="413"/>
      <c r="S88" s="412"/>
      <c r="T88" s="413"/>
    </row>
    <row r="89" spans="1:20">
      <c r="A89" s="402">
        <v>41</v>
      </c>
      <c r="B89" s="403"/>
      <c r="C89" s="402" t="s">
        <v>1771</v>
      </c>
      <c r="D89" s="403"/>
      <c r="E89" s="402" t="s">
        <v>1821</v>
      </c>
      <c r="F89" s="403"/>
      <c r="G89" s="402" t="s">
        <v>1823</v>
      </c>
      <c r="H89" s="403"/>
      <c r="I89" s="402" t="s">
        <v>1791</v>
      </c>
      <c r="J89" s="403"/>
      <c r="K89" s="402" t="s">
        <v>1783</v>
      </c>
      <c r="L89" s="403"/>
      <c r="M89" s="402" t="s">
        <v>816</v>
      </c>
      <c r="N89" s="403"/>
      <c r="O89" s="402">
        <v>0.64</v>
      </c>
      <c r="P89" s="403"/>
      <c r="Q89" s="402">
        <v>0.25</v>
      </c>
      <c r="R89" s="403"/>
      <c r="S89" s="402" t="s">
        <v>1651</v>
      </c>
      <c r="T89" s="403"/>
    </row>
    <row r="90" spans="1:20" ht="15.75" thickBot="1">
      <c r="A90" s="412"/>
      <c r="B90" s="413"/>
      <c r="C90" s="412"/>
      <c r="D90" s="413"/>
      <c r="E90" s="412"/>
      <c r="F90" s="413"/>
      <c r="G90" s="412"/>
      <c r="H90" s="413"/>
      <c r="I90" s="412"/>
      <c r="J90" s="413"/>
      <c r="K90" s="412"/>
      <c r="L90" s="413"/>
      <c r="M90" s="412"/>
      <c r="N90" s="413"/>
      <c r="O90" s="412"/>
      <c r="P90" s="413"/>
      <c r="Q90" s="412"/>
      <c r="R90" s="413"/>
      <c r="S90" s="412"/>
      <c r="T90" s="413"/>
    </row>
    <row r="91" spans="1:20">
      <c r="A91" s="402">
        <v>42</v>
      </c>
      <c r="B91" s="403"/>
      <c r="C91" s="402" t="s">
        <v>1771</v>
      </c>
      <c r="D91" s="403"/>
      <c r="E91" s="402" t="s">
        <v>1821</v>
      </c>
      <c r="F91" s="403"/>
      <c r="G91" s="402" t="s">
        <v>1824</v>
      </c>
      <c r="H91" s="403"/>
      <c r="I91" s="402" t="s">
        <v>1791</v>
      </c>
      <c r="J91" s="403"/>
      <c r="K91" s="402" t="s">
        <v>1783</v>
      </c>
      <c r="L91" s="403"/>
      <c r="M91" s="402" t="s">
        <v>816</v>
      </c>
      <c r="N91" s="403"/>
      <c r="O91" s="402">
        <v>1.22</v>
      </c>
      <c r="P91" s="403"/>
      <c r="Q91" s="402">
        <v>0.48</v>
      </c>
      <c r="R91" s="403"/>
      <c r="S91" s="402" t="s">
        <v>1651</v>
      </c>
      <c r="T91" s="403"/>
    </row>
    <row r="92" spans="1:20" ht="30" customHeight="1" thickBot="1">
      <c r="A92" s="412"/>
      <c r="B92" s="413"/>
      <c r="C92" s="412"/>
      <c r="D92" s="413"/>
      <c r="E92" s="412"/>
      <c r="F92" s="413"/>
      <c r="G92" s="412"/>
      <c r="H92" s="413"/>
      <c r="I92" s="412"/>
      <c r="J92" s="413"/>
      <c r="K92" s="412"/>
      <c r="L92" s="413"/>
      <c r="M92" s="412"/>
      <c r="N92" s="413"/>
      <c r="O92" s="412"/>
      <c r="P92" s="413"/>
      <c r="Q92" s="412"/>
      <c r="R92" s="413"/>
      <c r="S92" s="412"/>
      <c r="T92" s="413"/>
    </row>
    <row r="93" spans="1:20">
      <c r="A93" s="402">
        <v>43</v>
      </c>
      <c r="B93" s="403"/>
      <c r="C93" s="402" t="s">
        <v>1771</v>
      </c>
      <c r="D93" s="403"/>
      <c r="E93" s="402" t="s">
        <v>1825</v>
      </c>
      <c r="F93" s="403"/>
      <c r="G93" s="402" t="s">
        <v>1822</v>
      </c>
      <c r="H93" s="403"/>
      <c r="I93" s="402" t="s">
        <v>1826</v>
      </c>
      <c r="J93" s="403"/>
      <c r="K93" s="402" t="s">
        <v>1783</v>
      </c>
      <c r="L93" s="403"/>
      <c r="M93" s="402" t="s">
        <v>816</v>
      </c>
      <c r="N93" s="403"/>
      <c r="O93" s="402">
        <v>1.28</v>
      </c>
      <c r="P93" s="403"/>
      <c r="Q93" s="402">
        <v>0.51</v>
      </c>
      <c r="R93" s="403"/>
      <c r="S93" s="402" t="s">
        <v>1651</v>
      </c>
      <c r="T93" s="403"/>
    </row>
    <row r="94" spans="1:20" ht="15.75" thickBot="1">
      <c r="A94" s="412"/>
      <c r="B94" s="413"/>
      <c r="C94" s="412"/>
      <c r="D94" s="413"/>
      <c r="E94" s="412"/>
      <c r="F94" s="413"/>
      <c r="G94" s="412"/>
      <c r="H94" s="413"/>
      <c r="I94" s="412"/>
      <c r="J94" s="413"/>
      <c r="K94" s="412"/>
      <c r="L94" s="413"/>
      <c r="M94" s="412"/>
      <c r="N94" s="413"/>
      <c r="O94" s="412"/>
      <c r="P94" s="413"/>
      <c r="Q94" s="412"/>
      <c r="R94" s="413"/>
      <c r="S94" s="412"/>
      <c r="T94" s="413"/>
    </row>
    <row r="95" spans="1:20" ht="15" customHeight="1">
      <c r="A95" s="402">
        <v>44</v>
      </c>
      <c r="B95" s="403"/>
      <c r="C95" s="402" t="s">
        <v>1771</v>
      </c>
      <c r="D95" s="403"/>
      <c r="E95" s="402" t="s">
        <v>1827</v>
      </c>
      <c r="F95" s="403"/>
      <c r="G95" s="402" t="s">
        <v>1828</v>
      </c>
      <c r="H95" s="403"/>
      <c r="I95" s="402" t="s">
        <v>1791</v>
      </c>
      <c r="J95" s="403"/>
      <c r="K95" s="402" t="s">
        <v>1783</v>
      </c>
      <c r="L95" s="403"/>
      <c r="M95" s="402" t="s">
        <v>816</v>
      </c>
      <c r="N95" s="403"/>
      <c r="O95" s="402">
        <v>0.96</v>
      </c>
      <c r="P95" s="403"/>
      <c r="Q95" s="402">
        <v>0.38</v>
      </c>
      <c r="R95" s="403"/>
      <c r="S95" s="402" t="s">
        <v>1651</v>
      </c>
      <c r="T95" s="403"/>
    </row>
    <row r="96" spans="1:20" ht="15.75" thickBot="1">
      <c r="A96" s="412"/>
      <c r="B96" s="413"/>
      <c r="C96" s="412"/>
      <c r="D96" s="413"/>
      <c r="E96" s="412"/>
      <c r="F96" s="413"/>
      <c r="G96" s="412" t="s">
        <v>1829</v>
      </c>
      <c r="H96" s="413"/>
      <c r="I96" s="412"/>
      <c r="J96" s="413"/>
      <c r="K96" s="412"/>
      <c r="L96" s="413"/>
      <c r="M96" s="412"/>
      <c r="N96" s="413"/>
      <c r="O96" s="412"/>
      <c r="P96" s="413"/>
      <c r="Q96" s="412"/>
      <c r="R96" s="413"/>
      <c r="S96" s="412"/>
      <c r="T96" s="413"/>
    </row>
    <row r="97" spans="1:20">
      <c r="A97" s="402">
        <v>45</v>
      </c>
      <c r="B97" s="403"/>
      <c r="C97" s="402" t="s">
        <v>1771</v>
      </c>
      <c r="D97" s="403"/>
      <c r="E97" s="402" t="s">
        <v>1830</v>
      </c>
      <c r="F97" s="403"/>
      <c r="G97" s="402" t="s">
        <v>1831</v>
      </c>
      <c r="H97" s="403"/>
      <c r="I97" s="402" t="s">
        <v>1801</v>
      </c>
      <c r="J97" s="403"/>
      <c r="K97" s="402" t="s">
        <v>1783</v>
      </c>
      <c r="L97" s="403"/>
      <c r="M97" s="402" t="s">
        <v>615</v>
      </c>
      <c r="N97" s="403"/>
      <c r="O97" s="402">
        <v>0.96</v>
      </c>
      <c r="P97" s="403"/>
      <c r="Q97" s="402">
        <v>0.38</v>
      </c>
      <c r="R97" s="403"/>
      <c r="S97" s="402" t="s">
        <v>1652</v>
      </c>
      <c r="T97" s="403"/>
    </row>
    <row r="98" spans="1:20" ht="30" customHeight="1" thickBot="1">
      <c r="A98" s="412"/>
      <c r="B98" s="413"/>
      <c r="C98" s="412"/>
      <c r="D98" s="413"/>
      <c r="E98" s="412"/>
      <c r="F98" s="413"/>
      <c r="G98" s="412"/>
      <c r="H98" s="413"/>
      <c r="I98" s="412"/>
      <c r="J98" s="413"/>
      <c r="K98" s="412"/>
      <c r="L98" s="413"/>
      <c r="M98" s="412"/>
      <c r="N98" s="413"/>
      <c r="O98" s="412"/>
      <c r="P98" s="413"/>
      <c r="Q98" s="412"/>
      <c r="R98" s="413"/>
      <c r="S98" s="412"/>
      <c r="T98" s="413"/>
    </row>
    <row r="99" spans="1:20" ht="30" customHeight="1">
      <c r="A99" s="402">
        <v>46</v>
      </c>
      <c r="B99" s="403"/>
      <c r="C99" s="402" t="s">
        <v>1771</v>
      </c>
      <c r="D99" s="403"/>
      <c r="E99" s="402" t="s">
        <v>1832</v>
      </c>
      <c r="F99" s="403"/>
      <c r="G99" s="402" t="s">
        <v>1833</v>
      </c>
      <c r="H99" s="403"/>
      <c r="I99" s="402" t="s">
        <v>540</v>
      </c>
      <c r="J99" s="403"/>
      <c r="K99" s="402" t="s">
        <v>1783</v>
      </c>
      <c r="L99" s="403"/>
      <c r="M99" s="402" t="s">
        <v>615</v>
      </c>
      <c r="N99" s="403"/>
      <c r="O99" s="402">
        <v>0.32</v>
      </c>
      <c r="P99" s="403"/>
      <c r="Q99" s="402">
        <v>0.12</v>
      </c>
      <c r="R99" s="403"/>
      <c r="S99" s="402" t="s">
        <v>1652</v>
      </c>
      <c r="T99" s="403"/>
    </row>
    <row r="100" spans="1:20" ht="30" customHeight="1" thickBot="1">
      <c r="A100" s="412"/>
      <c r="B100" s="413"/>
      <c r="C100" s="412"/>
      <c r="D100" s="413"/>
      <c r="E100" s="412"/>
      <c r="F100" s="413"/>
      <c r="G100" s="412"/>
      <c r="H100" s="413"/>
      <c r="I100" s="412"/>
      <c r="J100" s="413"/>
      <c r="K100" s="412"/>
      <c r="L100" s="413"/>
      <c r="M100" s="412"/>
      <c r="N100" s="413"/>
      <c r="O100" s="412"/>
      <c r="P100" s="413"/>
      <c r="Q100" s="412"/>
      <c r="R100" s="413"/>
      <c r="S100" s="412"/>
      <c r="T100" s="413"/>
    </row>
    <row r="101" spans="1:20" ht="30" customHeight="1">
      <c r="A101" s="402">
        <v>47</v>
      </c>
      <c r="B101" s="403"/>
      <c r="C101" s="402" t="s">
        <v>1771</v>
      </c>
      <c r="D101" s="403"/>
      <c r="E101" s="402" t="s">
        <v>1832</v>
      </c>
      <c r="F101" s="403"/>
      <c r="G101" s="402" t="s">
        <v>1834</v>
      </c>
      <c r="H101" s="403"/>
      <c r="I101" s="402" t="s">
        <v>540</v>
      </c>
      <c r="J101" s="403"/>
      <c r="K101" s="402" t="s">
        <v>1783</v>
      </c>
      <c r="L101" s="403"/>
      <c r="M101" s="402" t="s">
        <v>615</v>
      </c>
      <c r="N101" s="403"/>
      <c r="O101" s="402">
        <v>0.48</v>
      </c>
      <c r="P101" s="403"/>
      <c r="Q101" s="402">
        <v>0.19</v>
      </c>
      <c r="R101" s="403"/>
      <c r="S101" s="402" t="s">
        <v>1652</v>
      </c>
      <c r="T101" s="403"/>
    </row>
    <row r="102" spans="1:20" ht="15.75" thickBot="1">
      <c r="A102" s="412"/>
      <c r="B102" s="413"/>
      <c r="C102" s="412"/>
      <c r="D102" s="413"/>
      <c r="E102" s="412"/>
      <c r="F102" s="413"/>
      <c r="G102" s="412"/>
      <c r="H102" s="413"/>
      <c r="I102" s="412"/>
      <c r="J102" s="413"/>
      <c r="K102" s="412"/>
      <c r="L102" s="413"/>
      <c r="M102" s="412"/>
      <c r="N102" s="413"/>
      <c r="O102" s="412"/>
      <c r="P102" s="413"/>
      <c r="Q102" s="412"/>
      <c r="R102" s="413"/>
      <c r="S102" s="412"/>
      <c r="T102" s="413"/>
    </row>
    <row r="103" spans="1:20">
      <c r="A103" s="402">
        <v>48</v>
      </c>
      <c r="B103" s="403"/>
      <c r="C103" s="402" t="s">
        <v>1771</v>
      </c>
      <c r="D103" s="403"/>
      <c r="E103" s="402" t="s">
        <v>1832</v>
      </c>
      <c r="F103" s="403"/>
      <c r="G103" s="402" t="s">
        <v>1835</v>
      </c>
      <c r="H103" s="403"/>
      <c r="I103" s="402" t="s">
        <v>1801</v>
      </c>
      <c r="J103" s="403"/>
      <c r="K103" s="402" t="s">
        <v>1783</v>
      </c>
      <c r="L103" s="403"/>
      <c r="M103" s="402" t="s">
        <v>816</v>
      </c>
      <c r="N103" s="403"/>
      <c r="O103" s="402">
        <v>0.8</v>
      </c>
      <c r="P103" s="403"/>
      <c r="Q103" s="402">
        <v>0.32</v>
      </c>
      <c r="R103" s="403"/>
      <c r="S103" s="402" t="s">
        <v>1652</v>
      </c>
      <c r="T103" s="403"/>
    </row>
    <row r="104" spans="1:20" ht="15.75" thickBot="1">
      <c r="A104" s="412"/>
      <c r="B104" s="413"/>
      <c r="C104" s="412"/>
      <c r="D104" s="413"/>
      <c r="E104" s="412"/>
      <c r="F104" s="413"/>
      <c r="G104" s="412"/>
      <c r="H104" s="413"/>
      <c r="I104" s="412"/>
      <c r="J104" s="413"/>
      <c r="K104" s="412"/>
      <c r="L104" s="413"/>
      <c r="M104" s="412"/>
      <c r="N104" s="413"/>
      <c r="O104" s="412"/>
      <c r="P104" s="413"/>
      <c r="Q104" s="412"/>
      <c r="R104" s="413"/>
      <c r="S104" s="412"/>
      <c r="T104" s="413"/>
    </row>
    <row r="105" spans="1:20" ht="44.25" customHeight="1">
      <c r="A105" s="415"/>
      <c r="B105" s="402">
        <v>49</v>
      </c>
      <c r="C105" s="403"/>
      <c r="D105" s="402" t="s">
        <v>1771</v>
      </c>
      <c r="E105" s="403"/>
      <c r="F105" s="402" t="s">
        <v>1836</v>
      </c>
      <c r="G105" s="403"/>
      <c r="H105" s="402" t="s">
        <v>1837</v>
      </c>
      <c r="I105" s="403"/>
      <c r="J105" s="402" t="s">
        <v>540</v>
      </c>
      <c r="K105" s="403"/>
      <c r="L105" s="402" t="s">
        <v>1783</v>
      </c>
      <c r="M105" s="403"/>
      <c r="N105" s="402" t="s">
        <v>816</v>
      </c>
      <c r="O105" s="403"/>
      <c r="P105" s="402">
        <v>1.1000000000000001</v>
      </c>
      <c r="Q105" s="403"/>
      <c r="R105" s="402">
        <v>0.44</v>
      </c>
      <c r="S105" s="403"/>
      <c r="T105" s="408" t="s">
        <v>1838</v>
      </c>
    </row>
    <row r="106" spans="1:20" ht="15.75" thickBot="1">
      <c r="A106" s="411"/>
      <c r="B106" s="412"/>
      <c r="C106" s="413"/>
      <c r="D106" s="412"/>
      <c r="E106" s="413"/>
      <c r="F106" s="412"/>
      <c r="G106" s="413"/>
      <c r="H106" s="412"/>
      <c r="I106" s="413"/>
      <c r="J106" s="412"/>
      <c r="K106" s="413"/>
      <c r="L106" s="412"/>
      <c r="M106" s="413"/>
      <c r="N106" s="412"/>
      <c r="O106" s="413"/>
      <c r="P106" s="412"/>
      <c r="Q106" s="413"/>
      <c r="R106" s="412"/>
      <c r="S106" s="413"/>
      <c r="T106" s="414"/>
    </row>
    <row r="107" spans="1:20" ht="44.25" customHeight="1">
      <c r="A107" s="411"/>
      <c r="B107" s="402">
        <v>50</v>
      </c>
      <c r="C107" s="403"/>
      <c r="D107" s="402" t="s">
        <v>1771</v>
      </c>
      <c r="E107" s="403"/>
      <c r="F107" s="402" t="s">
        <v>1839</v>
      </c>
      <c r="G107" s="403"/>
      <c r="H107" s="402" t="s">
        <v>1840</v>
      </c>
      <c r="I107" s="403"/>
      <c r="J107" s="402" t="s">
        <v>540</v>
      </c>
      <c r="K107" s="403"/>
      <c r="L107" s="402" t="s">
        <v>1783</v>
      </c>
      <c r="M107" s="403"/>
      <c r="N107" s="402" t="s">
        <v>816</v>
      </c>
      <c r="O107" s="403"/>
      <c r="P107" s="402">
        <v>0.76</v>
      </c>
      <c r="Q107" s="403"/>
      <c r="R107" s="402">
        <v>0.3</v>
      </c>
      <c r="S107" s="403"/>
      <c r="T107" s="408" t="s">
        <v>1838</v>
      </c>
    </row>
    <row r="108" spans="1:20" ht="15.75" thickBot="1">
      <c r="A108" s="411"/>
      <c r="B108" s="412"/>
      <c r="C108" s="413"/>
      <c r="D108" s="412"/>
      <c r="E108" s="413"/>
      <c r="F108" s="412"/>
      <c r="G108" s="413"/>
      <c r="H108" s="412"/>
      <c r="I108" s="413"/>
      <c r="J108" s="412"/>
      <c r="K108" s="413"/>
      <c r="L108" s="412"/>
      <c r="M108" s="413"/>
      <c r="N108" s="412"/>
      <c r="O108" s="413"/>
      <c r="P108" s="412"/>
      <c r="Q108" s="413"/>
      <c r="R108" s="412"/>
      <c r="S108" s="413"/>
      <c r="T108" s="414"/>
    </row>
    <row r="109" spans="1:20" ht="44.25" customHeight="1">
      <c r="A109" s="411"/>
      <c r="B109" s="402">
        <v>51</v>
      </c>
      <c r="C109" s="403"/>
      <c r="D109" s="402" t="s">
        <v>1771</v>
      </c>
      <c r="E109" s="403"/>
      <c r="F109" s="402" t="s">
        <v>1841</v>
      </c>
      <c r="G109" s="403"/>
      <c r="H109" s="402" t="s">
        <v>1842</v>
      </c>
      <c r="I109" s="403"/>
      <c r="J109" s="402" t="s">
        <v>540</v>
      </c>
      <c r="K109" s="403"/>
      <c r="L109" s="402" t="s">
        <v>1783</v>
      </c>
      <c r="M109" s="403"/>
      <c r="N109" s="402" t="s">
        <v>816</v>
      </c>
      <c r="O109" s="403"/>
      <c r="P109" s="402">
        <v>0.96</v>
      </c>
      <c r="Q109" s="403"/>
      <c r="R109" s="402">
        <v>0.38</v>
      </c>
      <c r="S109" s="403"/>
      <c r="T109" s="408" t="s">
        <v>1838</v>
      </c>
    </row>
    <row r="110" spans="1:20" ht="15.75" thickBot="1">
      <c r="A110" s="411"/>
      <c r="B110" s="412"/>
      <c r="C110" s="413"/>
      <c r="D110" s="412"/>
      <c r="E110" s="413"/>
      <c r="F110" s="412"/>
      <c r="G110" s="413"/>
      <c r="H110" s="412"/>
      <c r="I110" s="413"/>
      <c r="J110" s="412"/>
      <c r="K110" s="413"/>
      <c r="L110" s="412"/>
      <c r="M110" s="413"/>
      <c r="N110" s="412"/>
      <c r="O110" s="413"/>
      <c r="P110" s="412"/>
      <c r="Q110" s="413"/>
      <c r="R110" s="412"/>
      <c r="S110" s="413"/>
      <c r="T110" s="414"/>
    </row>
    <row r="111" spans="1:20">
      <c r="A111" s="411"/>
      <c r="B111" s="402">
        <v>52</v>
      </c>
      <c r="C111" s="403"/>
      <c r="D111" s="402" t="s">
        <v>1771</v>
      </c>
      <c r="E111" s="403"/>
      <c r="F111" s="402" t="s">
        <v>1841</v>
      </c>
      <c r="G111" s="403"/>
      <c r="H111" s="402" t="s">
        <v>1843</v>
      </c>
      <c r="I111" s="403"/>
      <c r="J111" s="402" t="s">
        <v>540</v>
      </c>
      <c r="K111" s="403"/>
      <c r="L111" s="402" t="s">
        <v>1783</v>
      </c>
      <c r="M111" s="403"/>
      <c r="N111" s="402" t="s">
        <v>816</v>
      </c>
      <c r="O111" s="403"/>
      <c r="P111" s="402">
        <v>0.36</v>
      </c>
      <c r="Q111" s="403"/>
      <c r="R111" s="402">
        <v>0.14000000000000001</v>
      </c>
      <c r="S111" s="403"/>
      <c r="T111" s="408" t="s">
        <v>1838</v>
      </c>
    </row>
    <row r="112" spans="1:20" ht="30" customHeight="1">
      <c r="A112" s="411"/>
      <c r="B112" s="404"/>
      <c r="C112" s="405"/>
      <c r="D112" s="404"/>
      <c r="E112" s="405"/>
      <c r="F112" s="404"/>
      <c r="G112" s="405"/>
      <c r="H112" s="404"/>
      <c r="I112" s="405"/>
      <c r="J112" s="404"/>
      <c r="K112" s="405"/>
      <c r="L112" s="404"/>
      <c r="M112" s="405"/>
      <c r="N112" s="404"/>
      <c r="O112" s="405"/>
      <c r="P112" s="404"/>
      <c r="Q112" s="405"/>
      <c r="R112" s="404"/>
      <c r="S112" s="405"/>
      <c r="T112" s="409"/>
    </row>
    <row r="113" spans="1:20" ht="15.75" thickBot="1">
      <c r="A113" s="411"/>
      <c r="B113" s="412"/>
      <c r="C113" s="413"/>
      <c r="D113" s="412"/>
      <c r="E113" s="413"/>
      <c r="F113" s="412"/>
      <c r="G113" s="413"/>
      <c r="H113" s="412"/>
      <c r="I113" s="413"/>
      <c r="J113" s="412"/>
      <c r="K113" s="413"/>
      <c r="L113" s="412"/>
      <c r="M113" s="413"/>
      <c r="N113" s="412"/>
      <c r="O113" s="413"/>
      <c r="P113" s="412"/>
      <c r="Q113" s="413"/>
      <c r="R113" s="412"/>
      <c r="S113" s="413"/>
      <c r="T113" s="414"/>
    </row>
    <row r="114" spans="1:20" ht="30" customHeight="1">
      <c r="A114" s="411"/>
      <c r="B114" s="402">
        <v>53</v>
      </c>
      <c r="C114" s="403"/>
      <c r="D114" s="402" t="s">
        <v>1771</v>
      </c>
      <c r="E114" s="403"/>
      <c r="F114" s="402" t="s">
        <v>1844</v>
      </c>
      <c r="G114" s="403"/>
      <c r="H114" s="402" t="s">
        <v>627</v>
      </c>
      <c r="I114" s="403"/>
      <c r="J114" s="402" t="s">
        <v>540</v>
      </c>
      <c r="K114" s="403"/>
      <c r="L114" s="402" t="s">
        <v>1783</v>
      </c>
      <c r="M114" s="403"/>
      <c r="N114" s="402" t="s">
        <v>816</v>
      </c>
      <c r="O114" s="403"/>
      <c r="P114" s="402">
        <v>0.87</v>
      </c>
      <c r="Q114" s="403"/>
      <c r="R114" s="402">
        <v>3.5000000000000003E-2</v>
      </c>
      <c r="S114" s="403"/>
      <c r="T114" s="408" t="s">
        <v>1838</v>
      </c>
    </row>
    <row r="115" spans="1:20">
      <c r="A115" s="411"/>
      <c r="B115" s="404"/>
      <c r="C115" s="405"/>
      <c r="D115" s="404"/>
      <c r="E115" s="405"/>
      <c r="F115" s="404"/>
      <c r="G115" s="405"/>
      <c r="H115" s="404"/>
      <c r="I115" s="405"/>
      <c r="J115" s="404"/>
      <c r="K115" s="405"/>
      <c r="L115" s="404"/>
      <c r="M115" s="405"/>
      <c r="N115" s="404"/>
      <c r="O115" s="405"/>
      <c r="P115" s="404"/>
      <c r="Q115" s="405"/>
      <c r="R115" s="404"/>
      <c r="S115" s="405"/>
      <c r="T115" s="409"/>
    </row>
    <row r="116" spans="1:20" ht="30" customHeight="1" thickBot="1">
      <c r="A116" s="411"/>
      <c r="B116" s="412"/>
      <c r="C116" s="413"/>
      <c r="D116" s="412"/>
      <c r="E116" s="413"/>
      <c r="F116" s="412"/>
      <c r="G116" s="413"/>
      <c r="H116" s="412"/>
      <c r="I116" s="413"/>
      <c r="J116" s="412"/>
      <c r="K116" s="413"/>
      <c r="L116" s="412"/>
      <c r="M116" s="413"/>
      <c r="N116" s="412"/>
      <c r="O116" s="413"/>
      <c r="P116" s="412"/>
      <c r="Q116" s="413"/>
      <c r="R116" s="412"/>
      <c r="S116" s="413"/>
      <c r="T116" s="414"/>
    </row>
    <row r="117" spans="1:20">
      <c r="A117" s="411"/>
      <c r="B117" s="402">
        <v>54</v>
      </c>
      <c r="C117" s="403"/>
      <c r="D117" s="402" t="s">
        <v>1771</v>
      </c>
      <c r="E117" s="403"/>
      <c r="F117" s="402" t="s">
        <v>1771</v>
      </c>
      <c r="G117" s="403"/>
      <c r="H117" s="402"/>
      <c r="I117" s="403"/>
      <c r="J117" s="402" t="s">
        <v>540</v>
      </c>
      <c r="K117" s="403"/>
      <c r="L117" s="402" t="s">
        <v>1783</v>
      </c>
      <c r="M117" s="403"/>
      <c r="N117" s="402" t="s">
        <v>816</v>
      </c>
      <c r="O117" s="403"/>
      <c r="P117" s="402">
        <v>0.94</v>
      </c>
      <c r="Q117" s="403"/>
      <c r="R117" s="402">
        <v>0.37</v>
      </c>
      <c r="S117" s="403"/>
      <c r="T117" s="408" t="s">
        <v>1846</v>
      </c>
    </row>
    <row r="118" spans="1:20" ht="30" customHeight="1">
      <c r="A118" s="411"/>
      <c r="B118" s="404"/>
      <c r="C118" s="405"/>
      <c r="D118" s="404"/>
      <c r="E118" s="405"/>
      <c r="F118" s="404"/>
      <c r="G118" s="405"/>
      <c r="H118" s="404" t="s">
        <v>1845</v>
      </c>
      <c r="I118" s="405"/>
      <c r="J118" s="404"/>
      <c r="K118" s="405"/>
      <c r="L118" s="404"/>
      <c r="M118" s="405"/>
      <c r="N118" s="404"/>
      <c r="O118" s="405"/>
      <c r="P118" s="404"/>
      <c r="Q118" s="405"/>
      <c r="R118" s="404"/>
      <c r="S118" s="405"/>
      <c r="T118" s="409"/>
    </row>
    <row r="119" spans="1:20" ht="15.75" thickBot="1">
      <c r="A119" s="411"/>
      <c r="B119" s="412"/>
      <c r="C119" s="413"/>
      <c r="D119" s="412"/>
      <c r="E119" s="413"/>
      <c r="F119" s="412"/>
      <c r="G119" s="413"/>
      <c r="H119" s="412"/>
      <c r="I119" s="413"/>
      <c r="J119" s="412"/>
      <c r="K119" s="413"/>
      <c r="L119" s="412"/>
      <c r="M119" s="413"/>
      <c r="N119" s="412"/>
      <c r="O119" s="413"/>
      <c r="P119" s="412"/>
      <c r="Q119" s="413"/>
      <c r="R119" s="412"/>
      <c r="S119" s="413"/>
      <c r="T119" s="414"/>
    </row>
    <row r="120" spans="1:20" ht="30" customHeight="1">
      <c r="A120" s="411"/>
      <c r="B120" s="402">
        <v>55</v>
      </c>
      <c r="C120" s="403"/>
      <c r="D120" s="402" t="s">
        <v>1771</v>
      </c>
      <c r="E120" s="403"/>
      <c r="F120" s="402" t="s">
        <v>1771</v>
      </c>
      <c r="G120" s="403"/>
      <c r="H120" s="402" t="s">
        <v>1847</v>
      </c>
      <c r="I120" s="403"/>
      <c r="J120" s="402" t="s">
        <v>540</v>
      </c>
      <c r="K120" s="403"/>
      <c r="L120" s="402" t="s">
        <v>1783</v>
      </c>
      <c r="M120" s="403"/>
      <c r="N120" s="402" t="s">
        <v>816</v>
      </c>
      <c r="O120" s="403"/>
      <c r="P120" s="402">
        <v>1.64</v>
      </c>
      <c r="Q120" s="403"/>
      <c r="R120" s="402">
        <v>0.65</v>
      </c>
      <c r="S120" s="403"/>
      <c r="T120" s="408" t="s">
        <v>1846</v>
      </c>
    </row>
    <row r="121" spans="1:20">
      <c r="A121" s="411"/>
      <c r="B121" s="404"/>
      <c r="C121" s="405"/>
      <c r="D121" s="404"/>
      <c r="E121" s="405"/>
      <c r="F121" s="404"/>
      <c r="G121" s="405"/>
      <c r="H121" s="404"/>
      <c r="I121" s="405"/>
      <c r="J121" s="404"/>
      <c r="K121" s="405"/>
      <c r="L121" s="404"/>
      <c r="M121" s="405"/>
      <c r="N121" s="404"/>
      <c r="O121" s="405"/>
      <c r="P121" s="404"/>
      <c r="Q121" s="405"/>
      <c r="R121" s="404"/>
      <c r="S121" s="405"/>
      <c r="T121" s="409"/>
    </row>
    <row r="122" spans="1:20" ht="30" customHeight="1" thickBot="1">
      <c r="A122" s="411"/>
      <c r="B122" s="412"/>
      <c r="C122" s="413"/>
      <c r="D122" s="412"/>
      <c r="E122" s="413"/>
      <c r="F122" s="412"/>
      <c r="G122" s="413"/>
      <c r="H122" s="412"/>
      <c r="I122" s="413"/>
      <c r="J122" s="412"/>
      <c r="K122" s="413"/>
      <c r="L122" s="412"/>
      <c r="M122" s="413"/>
      <c r="N122" s="412"/>
      <c r="O122" s="413"/>
      <c r="P122" s="412"/>
      <c r="Q122" s="413"/>
      <c r="R122" s="412"/>
      <c r="S122" s="413"/>
      <c r="T122" s="414"/>
    </row>
    <row r="123" spans="1:20" ht="30" customHeight="1">
      <c r="A123" s="411"/>
      <c r="B123" s="402">
        <v>56</v>
      </c>
      <c r="C123" s="403"/>
      <c r="D123" s="402" t="s">
        <v>1771</v>
      </c>
      <c r="E123" s="403"/>
      <c r="F123" s="402" t="s">
        <v>1848</v>
      </c>
      <c r="G123" s="403"/>
      <c r="H123" s="402" t="s">
        <v>1849</v>
      </c>
      <c r="I123" s="403"/>
      <c r="J123" s="402" t="s">
        <v>540</v>
      </c>
      <c r="K123" s="403"/>
      <c r="L123" s="402" t="s">
        <v>1783</v>
      </c>
      <c r="M123" s="403"/>
      <c r="N123" s="402" t="s">
        <v>816</v>
      </c>
      <c r="O123" s="403"/>
      <c r="P123" s="402">
        <v>0.52</v>
      </c>
      <c r="Q123" s="403"/>
      <c r="R123" s="402">
        <v>0.21</v>
      </c>
      <c r="S123" s="403"/>
      <c r="T123" s="408" t="s">
        <v>1838</v>
      </c>
    </row>
    <row r="124" spans="1:20">
      <c r="A124" s="411"/>
      <c r="B124" s="404"/>
      <c r="C124" s="405"/>
      <c r="D124" s="404"/>
      <c r="E124" s="405"/>
      <c r="F124" s="404"/>
      <c r="G124" s="405"/>
      <c r="H124" s="404"/>
      <c r="I124" s="405"/>
      <c r="J124" s="404"/>
      <c r="K124" s="405"/>
      <c r="L124" s="404"/>
      <c r="M124" s="405"/>
      <c r="N124" s="404"/>
      <c r="O124" s="405"/>
      <c r="P124" s="404"/>
      <c r="Q124" s="405"/>
      <c r="R124" s="404"/>
      <c r="S124" s="405"/>
      <c r="T124" s="409"/>
    </row>
    <row r="125" spans="1:20" ht="30" customHeight="1" thickBot="1">
      <c r="A125" s="411"/>
      <c r="B125" s="412"/>
      <c r="C125" s="413"/>
      <c r="D125" s="412"/>
      <c r="E125" s="413"/>
      <c r="F125" s="412"/>
      <c r="G125" s="413"/>
      <c r="H125" s="412"/>
      <c r="I125" s="413"/>
      <c r="J125" s="412"/>
      <c r="K125" s="413"/>
      <c r="L125" s="412"/>
      <c r="M125" s="413"/>
      <c r="N125" s="412"/>
      <c r="O125" s="413"/>
      <c r="P125" s="412"/>
      <c r="Q125" s="413"/>
      <c r="R125" s="412"/>
      <c r="S125" s="413"/>
      <c r="T125" s="414"/>
    </row>
    <row r="126" spans="1:20" ht="30" customHeight="1">
      <c r="A126" s="411"/>
      <c r="B126" s="402">
        <v>57</v>
      </c>
      <c r="C126" s="403"/>
      <c r="D126" s="402" t="s">
        <v>1771</v>
      </c>
      <c r="E126" s="403"/>
      <c r="F126" s="402" t="s">
        <v>1850</v>
      </c>
      <c r="G126" s="403"/>
      <c r="H126" s="402" t="s">
        <v>1851</v>
      </c>
      <c r="I126" s="403"/>
      <c r="J126" s="402" t="s">
        <v>540</v>
      </c>
      <c r="K126" s="403"/>
      <c r="L126" s="402" t="s">
        <v>1783</v>
      </c>
      <c r="M126" s="403"/>
      <c r="N126" s="402" t="s">
        <v>816</v>
      </c>
      <c r="O126" s="403"/>
      <c r="P126" s="402">
        <v>0.32</v>
      </c>
      <c r="Q126" s="403"/>
      <c r="R126" s="402">
        <v>0.12</v>
      </c>
      <c r="S126" s="403"/>
      <c r="T126" s="408" t="s">
        <v>1838</v>
      </c>
    </row>
    <row r="127" spans="1:20" ht="30" customHeight="1">
      <c r="A127" s="411"/>
      <c r="B127" s="404"/>
      <c r="C127" s="405"/>
      <c r="D127" s="404"/>
      <c r="E127" s="405"/>
      <c r="F127" s="404"/>
      <c r="G127" s="405"/>
      <c r="H127" s="404"/>
      <c r="I127" s="405"/>
      <c r="J127" s="404"/>
      <c r="K127" s="405"/>
      <c r="L127" s="404"/>
      <c r="M127" s="405"/>
      <c r="N127" s="404"/>
      <c r="O127" s="405"/>
      <c r="P127" s="404"/>
      <c r="Q127" s="405"/>
      <c r="R127" s="404"/>
      <c r="S127" s="405"/>
      <c r="T127" s="409"/>
    </row>
    <row r="128" spans="1:20" ht="30" customHeight="1" thickBot="1">
      <c r="A128" s="411"/>
      <c r="B128" s="412"/>
      <c r="C128" s="413"/>
      <c r="D128" s="412"/>
      <c r="E128" s="413"/>
      <c r="F128" s="412"/>
      <c r="G128" s="413"/>
      <c r="H128" s="412"/>
      <c r="I128" s="413"/>
      <c r="J128" s="412"/>
      <c r="K128" s="413"/>
      <c r="L128" s="412"/>
      <c r="M128" s="413"/>
      <c r="N128" s="412"/>
      <c r="O128" s="413"/>
      <c r="P128" s="412"/>
      <c r="Q128" s="413"/>
      <c r="R128" s="412"/>
      <c r="S128" s="413"/>
      <c r="T128" s="414"/>
    </row>
    <row r="129" spans="1:20" ht="30" customHeight="1">
      <c r="A129" s="411"/>
      <c r="B129" s="402">
        <v>58</v>
      </c>
      <c r="C129" s="403"/>
      <c r="D129" s="402" t="s">
        <v>1771</v>
      </c>
      <c r="E129" s="403"/>
      <c r="F129" s="402" t="s">
        <v>1852</v>
      </c>
      <c r="G129" s="403"/>
      <c r="H129" s="402" t="s">
        <v>1853</v>
      </c>
      <c r="I129" s="403"/>
      <c r="J129" s="402" t="s">
        <v>540</v>
      </c>
      <c r="K129" s="403"/>
      <c r="L129" s="402" t="s">
        <v>1783</v>
      </c>
      <c r="M129" s="403"/>
      <c r="N129" s="402" t="s">
        <v>816</v>
      </c>
      <c r="O129" s="403"/>
      <c r="P129" s="402">
        <v>0.64</v>
      </c>
      <c r="Q129" s="403"/>
      <c r="R129" s="402">
        <v>0.25</v>
      </c>
      <c r="S129" s="403"/>
      <c r="T129" s="408" t="s">
        <v>1838</v>
      </c>
    </row>
    <row r="130" spans="1:20" ht="30" customHeight="1">
      <c r="A130" s="411"/>
      <c r="B130" s="404"/>
      <c r="C130" s="405"/>
      <c r="D130" s="404"/>
      <c r="E130" s="405"/>
      <c r="F130" s="404"/>
      <c r="G130" s="405"/>
      <c r="H130" s="404"/>
      <c r="I130" s="405"/>
      <c r="J130" s="404"/>
      <c r="K130" s="405"/>
      <c r="L130" s="404"/>
      <c r="M130" s="405"/>
      <c r="N130" s="404"/>
      <c r="O130" s="405"/>
      <c r="P130" s="404"/>
      <c r="Q130" s="405"/>
      <c r="R130" s="404"/>
      <c r="S130" s="405"/>
      <c r="T130" s="409"/>
    </row>
    <row r="131" spans="1:20" ht="30" customHeight="1">
      <c r="A131" s="411"/>
      <c r="B131" s="404"/>
      <c r="C131" s="405"/>
      <c r="D131" s="404"/>
      <c r="E131" s="405"/>
      <c r="F131" s="404"/>
      <c r="G131" s="405"/>
      <c r="H131" s="404"/>
      <c r="I131" s="405"/>
      <c r="J131" s="404"/>
      <c r="K131" s="405"/>
      <c r="L131" s="404"/>
      <c r="M131" s="405"/>
      <c r="N131" s="404"/>
      <c r="O131" s="405"/>
      <c r="P131" s="404"/>
      <c r="Q131" s="405"/>
      <c r="R131" s="404"/>
      <c r="S131" s="405"/>
      <c r="T131" s="409"/>
    </row>
    <row r="132" spans="1:20" ht="30" customHeight="1" thickBot="1">
      <c r="A132" s="411"/>
      <c r="B132" s="412"/>
      <c r="C132" s="413"/>
      <c r="D132" s="412"/>
      <c r="E132" s="413"/>
      <c r="F132" s="412"/>
      <c r="G132" s="413"/>
      <c r="H132" s="412"/>
      <c r="I132" s="413"/>
      <c r="J132" s="412"/>
      <c r="K132" s="413"/>
      <c r="L132" s="412"/>
      <c r="M132" s="413"/>
      <c r="N132" s="412"/>
      <c r="O132" s="413"/>
      <c r="P132" s="412"/>
      <c r="Q132" s="413"/>
      <c r="R132" s="412"/>
      <c r="S132" s="413"/>
      <c r="T132" s="414"/>
    </row>
    <row r="133" spans="1:20" ht="30" customHeight="1">
      <c r="A133" s="411"/>
      <c r="B133" s="402">
        <v>59</v>
      </c>
      <c r="C133" s="403"/>
      <c r="D133" s="402" t="s">
        <v>1771</v>
      </c>
      <c r="E133" s="403"/>
      <c r="F133" s="402"/>
      <c r="G133" s="403"/>
      <c r="H133" s="402"/>
      <c r="I133" s="403"/>
      <c r="J133" s="402" t="s">
        <v>540</v>
      </c>
      <c r="K133" s="403"/>
      <c r="L133" s="402" t="s">
        <v>1783</v>
      </c>
      <c r="M133" s="403"/>
      <c r="N133" s="402" t="s">
        <v>816</v>
      </c>
      <c r="O133" s="403"/>
      <c r="P133" s="402">
        <v>0.44</v>
      </c>
      <c r="Q133" s="403"/>
      <c r="R133" s="402">
        <v>0.17</v>
      </c>
      <c r="S133" s="403"/>
      <c r="T133" s="408" t="s">
        <v>1838</v>
      </c>
    </row>
    <row r="134" spans="1:20" ht="30" customHeight="1">
      <c r="A134" s="411"/>
      <c r="B134" s="404"/>
      <c r="C134" s="405"/>
      <c r="D134" s="404"/>
      <c r="E134" s="405"/>
      <c r="F134" s="404" t="s">
        <v>1854</v>
      </c>
      <c r="G134" s="405"/>
      <c r="H134" s="404"/>
      <c r="I134" s="405"/>
      <c r="J134" s="404"/>
      <c r="K134" s="405"/>
      <c r="L134" s="404"/>
      <c r="M134" s="405"/>
      <c r="N134" s="404"/>
      <c r="O134" s="405"/>
      <c r="P134" s="404"/>
      <c r="Q134" s="405"/>
      <c r="R134" s="404"/>
      <c r="S134" s="405"/>
      <c r="T134" s="409"/>
    </row>
    <row r="135" spans="1:20" ht="30" customHeight="1" thickBot="1">
      <c r="A135" s="411"/>
      <c r="B135" s="412"/>
      <c r="C135" s="413"/>
      <c r="D135" s="412"/>
      <c r="E135" s="413"/>
      <c r="F135" s="412"/>
      <c r="G135" s="413"/>
      <c r="H135" s="412" t="s">
        <v>1855</v>
      </c>
      <c r="I135" s="413"/>
      <c r="J135" s="412"/>
      <c r="K135" s="413"/>
      <c r="L135" s="412"/>
      <c r="M135" s="413"/>
      <c r="N135" s="412"/>
      <c r="O135" s="413"/>
      <c r="P135" s="412"/>
      <c r="Q135" s="413"/>
      <c r="R135" s="412"/>
      <c r="S135" s="413"/>
      <c r="T135" s="414"/>
    </row>
    <row r="136" spans="1:20" ht="30" customHeight="1">
      <c r="A136" s="411"/>
      <c r="B136" s="402">
        <v>59</v>
      </c>
      <c r="C136" s="403"/>
      <c r="D136" s="402" t="s">
        <v>1771</v>
      </c>
      <c r="E136" s="403"/>
      <c r="F136" s="402"/>
      <c r="G136" s="403"/>
      <c r="H136" s="402"/>
      <c r="I136" s="403"/>
      <c r="J136" s="402" t="s">
        <v>540</v>
      </c>
      <c r="K136" s="403"/>
      <c r="L136" s="402" t="s">
        <v>1783</v>
      </c>
      <c r="M136" s="403"/>
      <c r="N136" s="402" t="s">
        <v>816</v>
      </c>
      <c r="O136" s="403"/>
      <c r="P136" s="402">
        <v>0.8</v>
      </c>
      <c r="Q136" s="403"/>
      <c r="R136" s="402">
        <v>0.4</v>
      </c>
      <c r="S136" s="403"/>
      <c r="T136" s="408" t="s">
        <v>1651</v>
      </c>
    </row>
    <row r="137" spans="1:20" ht="30" customHeight="1">
      <c r="A137" s="411"/>
      <c r="B137" s="404"/>
      <c r="C137" s="405"/>
      <c r="D137" s="404"/>
      <c r="E137" s="405"/>
      <c r="F137" s="404" t="s">
        <v>1856</v>
      </c>
      <c r="G137" s="405"/>
      <c r="H137" s="404" t="s">
        <v>1857</v>
      </c>
      <c r="I137" s="405"/>
      <c r="J137" s="404"/>
      <c r="K137" s="405"/>
      <c r="L137" s="404"/>
      <c r="M137" s="405"/>
      <c r="N137" s="404"/>
      <c r="O137" s="405"/>
      <c r="P137" s="404"/>
      <c r="Q137" s="405"/>
      <c r="R137" s="404"/>
      <c r="S137" s="405"/>
      <c r="T137" s="409"/>
    </row>
    <row r="138" spans="1:20" ht="30" customHeight="1">
      <c r="A138" s="411"/>
      <c r="B138" s="404"/>
      <c r="C138" s="405"/>
      <c r="D138" s="404"/>
      <c r="E138" s="405"/>
      <c r="F138" s="404"/>
      <c r="G138" s="405"/>
      <c r="H138" s="404"/>
      <c r="I138" s="405"/>
      <c r="J138" s="404"/>
      <c r="K138" s="405"/>
      <c r="L138" s="404"/>
      <c r="M138" s="405"/>
      <c r="N138" s="404"/>
      <c r="O138" s="405"/>
      <c r="P138" s="404"/>
      <c r="Q138" s="405"/>
      <c r="R138" s="404"/>
      <c r="S138" s="405"/>
      <c r="T138" s="409"/>
    </row>
    <row r="139" spans="1:20" ht="30" customHeight="1" thickBot="1">
      <c r="A139" s="411"/>
      <c r="B139" s="412"/>
      <c r="C139" s="413"/>
      <c r="D139" s="412"/>
      <c r="E139" s="413"/>
      <c r="F139" s="412"/>
      <c r="G139" s="413"/>
      <c r="H139" s="412"/>
      <c r="I139" s="413"/>
      <c r="J139" s="412"/>
      <c r="K139" s="413"/>
      <c r="L139" s="412"/>
      <c r="M139" s="413"/>
      <c r="N139" s="412"/>
      <c r="O139" s="413"/>
      <c r="P139" s="412"/>
      <c r="Q139" s="413"/>
      <c r="R139" s="412"/>
      <c r="S139" s="413"/>
      <c r="T139" s="414"/>
    </row>
    <row r="140" spans="1:20" ht="59.25" customHeight="1">
      <c r="A140" s="411"/>
      <c r="B140" s="402">
        <v>59</v>
      </c>
      <c r="C140" s="403"/>
      <c r="D140" s="402" t="s">
        <v>1771</v>
      </c>
      <c r="E140" s="403"/>
      <c r="F140" s="402"/>
      <c r="G140" s="403"/>
      <c r="H140" s="402"/>
      <c r="I140" s="403"/>
      <c r="J140" s="402" t="s">
        <v>540</v>
      </c>
      <c r="K140" s="403"/>
      <c r="L140" s="402" t="s">
        <v>1783</v>
      </c>
      <c r="M140" s="403"/>
      <c r="N140" s="402" t="s">
        <v>816</v>
      </c>
      <c r="O140" s="403"/>
      <c r="P140" s="402">
        <v>0.6</v>
      </c>
      <c r="Q140" s="403"/>
      <c r="R140" s="402">
        <v>0.3</v>
      </c>
      <c r="S140" s="403"/>
      <c r="T140" s="408" t="s">
        <v>1651</v>
      </c>
    </row>
    <row r="141" spans="1:20" ht="15" customHeight="1">
      <c r="A141" s="411"/>
      <c r="B141" s="404"/>
      <c r="C141" s="405"/>
      <c r="D141" s="404"/>
      <c r="E141" s="405"/>
      <c r="F141" s="404" t="s">
        <v>1856</v>
      </c>
      <c r="G141" s="405"/>
      <c r="H141" s="404" t="s">
        <v>1858</v>
      </c>
      <c r="I141" s="405"/>
      <c r="J141" s="404"/>
      <c r="K141" s="405"/>
      <c r="L141" s="404"/>
      <c r="M141" s="405"/>
      <c r="N141" s="404"/>
      <c r="O141" s="405"/>
      <c r="P141" s="404"/>
      <c r="Q141" s="405"/>
      <c r="R141" s="404"/>
      <c r="S141" s="405"/>
      <c r="T141" s="409"/>
    </row>
    <row r="142" spans="1:20" ht="15.75" thickBot="1">
      <c r="A142" s="411"/>
      <c r="B142" s="406"/>
      <c r="C142" s="407"/>
      <c r="D142" s="406"/>
      <c r="E142" s="407"/>
      <c r="F142" s="406"/>
      <c r="G142" s="407"/>
      <c r="H142" s="406"/>
      <c r="I142" s="407"/>
      <c r="J142" s="406"/>
      <c r="K142" s="407"/>
      <c r="L142" s="406"/>
      <c r="M142" s="407"/>
      <c r="N142" s="406"/>
      <c r="O142" s="407"/>
      <c r="P142" s="406"/>
      <c r="Q142" s="407"/>
      <c r="R142" s="406"/>
      <c r="S142" s="407"/>
      <c r="T142" s="410"/>
    </row>
    <row r="143" spans="1:20">
      <c r="L143" s="372"/>
      <c r="M143" s="372"/>
      <c r="N143" s="372"/>
      <c r="O143" s="372"/>
      <c r="P143" s="372"/>
      <c r="Q143" s="372"/>
    </row>
    <row r="144" spans="1:20">
      <c r="L144" s="372"/>
      <c r="M144" s="372"/>
      <c r="N144" s="372"/>
      <c r="O144" s="372"/>
      <c r="Q144" s="372"/>
      <c r="R144" s="372"/>
    </row>
    <row r="145" spans="12:18">
      <c r="L145" s="372"/>
      <c r="O145" s="372"/>
      <c r="Q145" s="372"/>
      <c r="R145" s="372"/>
    </row>
    <row r="146" spans="12:18">
      <c r="L146" s="372"/>
      <c r="O146" s="372"/>
      <c r="Q146" s="372"/>
      <c r="R146" s="372"/>
    </row>
    <row r="147" spans="12:18">
      <c r="L147" s="372"/>
      <c r="O147" s="372"/>
      <c r="Q147" s="372"/>
      <c r="R147" s="372"/>
    </row>
    <row r="148" spans="12:18">
      <c r="L148" s="372"/>
      <c r="O148" s="372"/>
      <c r="Q148" s="372"/>
      <c r="R148" s="372"/>
    </row>
    <row r="149" spans="12:18">
      <c r="L149" s="372"/>
      <c r="O149" s="372"/>
      <c r="Q149" s="372"/>
      <c r="R149" s="372"/>
    </row>
    <row r="150" spans="12:18">
      <c r="L150" s="372"/>
      <c r="O150" s="372"/>
      <c r="Q150" s="372"/>
      <c r="R150" s="372"/>
    </row>
    <row r="151" spans="12:18">
      <c r="L151" s="372"/>
      <c r="O151" s="372"/>
      <c r="Q151" s="372"/>
      <c r="R151" s="372"/>
    </row>
    <row r="152" spans="12:18">
      <c r="L152" s="372"/>
      <c r="O152" s="372"/>
      <c r="Q152" s="372"/>
      <c r="R152" s="372"/>
    </row>
    <row r="153" spans="12:18">
      <c r="L153" s="372"/>
      <c r="O153" s="372"/>
      <c r="Q153" s="372"/>
      <c r="R153" s="372"/>
    </row>
    <row r="154" spans="12:18">
      <c r="L154" s="372"/>
      <c r="O154" s="372"/>
      <c r="Q154" s="372"/>
      <c r="R154" s="372"/>
    </row>
    <row r="155" spans="12:18">
      <c r="L155" s="372"/>
      <c r="O155" s="372"/>
      <c r="Q155" s="372"/>
      <c r="R155" s="372"/>
    </row>
    <row r="156" spans="12:18">
      <c r="L156" s="372"/>
      <c r="O156" s="372"/>
      <c r="Q156" s="372"/>
      <c r="R156" s="372"/>
    </row>
    <row r="157" spans="12:18">
      <c r="L157" s="372"/>
      <c r="O157" s="372"/>
      <c r="Q157" s="372"/>
      <c r="R157" s="372"/>
    </row>
    <row r="158" spans="12:18">
      <c r="L158" s="372"/>
      <c r="O158" s="372"/>
      <c r="Q158" s="372"/>
      <c r="R158" s="372"/>
    </row>
    <row r="159" spans="12:18">
      <c r="L159" s="372"/>
      <c r="O159" s="372"/>
      <c r="Q159" s="372"/>
      <c r="R159" s="372"/>
    </row>
    <row r="160" spans="12:18">
      <c r="L160" s="372"/>
      <c r="O160" s="372"/>
      <c r="Q160" s="372"/>
      <c r="R160" s="372"/>
    </row>
    <row r="161" spans="12:18">
      <c r="L161" s="372"/>
      <c r="O161" s="372"/>
      <c r="Q161" s="372"/>
      <c r="R161" s="372"/>
    </row>
    <row r="162" spans="12:18">
      <c r="L162" s="372"/>
      <c r="O162" s="372"/>
      <c r="Q162" s="372"/>
      <c r="R162" s="372"/>
    </row>
    <row r="163" spans="12:18">
      <c r="L163" s="372"/>
      <c r="O163" s="372"/>
      <c r="Q163" s="372"/>
      <c r="R163" s="372"/>
    </row>
    <row r="164" spans="12:18">
      <c r="L164" s="372"/>
      <c r="O164" s="372"/>
      <c r="Q164" s="372"/>
      <c r="R164" s="372"/>
    </row>
    <row r="165" spans="12:18">
      <c r="L165" s="372"/>
      <c r="O165" s="372"/>
      <c r="Q165" s="372"/>
      <c r="R165" s="372"/>
    </row>
    <row r="166" spans="12:18">
      <c r="L166" s="372"/>
      <c r="P166" s="372"/>
      <c r="Q166" s="372"/>
      <c r="R166" s="372"/>
    </row>
    <row r="167" spans="12:18">
      <c r="L167" s="372"/>
    </row>
  </sheetData>
  <mergeCells count="672">
    <mergeCell ref="A1:T1"/>
    <mergeCell ref="A2:P2"/>
    <mergeCell ref="Q2:T2"/>
    <mergeCell ref="A3:P3"/>
    <mergeCell ref="Q3:T3"/>
    <mergeCell ref="A4:P4"/>
    <mergeCell ref="Q4:T4"/>
    <mergeCell ref="A5:P5"/>
    <mergeCell ref="Q5:T5"/>
    <mergeCell ref="A6:P6"/>
    <mergeCell ref="Q6:T6"/>
    <mergeCell ref="A7:B9"/>
    <mergeCell ref="C7:D9"/>
    <mergeCell ref="E7:F9"/>
    <mergeCell ref="G7:P7"/>
    <mergeCell ref="Q7:T7"/>
    <mergeCell ref="G8:H9"/>
    <mergeCell ref="I8:J9"/>
    <mergeCell ref="K8:L8"/>
    <mergeCell ref="M8:N9"/>
    <mergeCell ref="O8:P8"/>
    <mergeCell ref="Q8:R8"/>
    <mergeCell ref="S8:T9"/>
    <mergeCell ref="K9:L9"/>
    <mergeCell ref="O9:P9"/>
    <mergeCell ref="Q9:R9"/>
    <mergeCell ref="M10:N10"/>
    <mergeCell ref="O10:P10"/>
    <mergeCell ref="Q10:R10"/>
    <mergeCell ref="S10:T10"/>
    <mergeCell ref="A11:B11"/>
    <mergeCell ref="C11:D11"/>
    <mergeCell ref="E11:F11"/>
    <mergeCell ref="G11:H11"/>
    <mergeCell ref="I11:J11"/>
    <mergeCell ref="K11:L11"/>
    <mergeCell ref="A10:B10"/>
    <mergeCell ref="C10:D10"/>
    <mergeCell ref="E10:F10"/>
    <mergeCell ref="G10:H10"/>
    <mergeCell ref="I10:J10"/>
    <mergeCell ref="K10:L10"/>
    <mergeCell ref="M11:N11"/>
    <mergeCell ref="O11:P11"/>
    <mergeCell ref="Q11:R11"/>
    <mergeCell ref="S11:T11"/>
    <mergeCell ref="S12:T14"/>
    <mergeCell ref="A13:B14"/>
    <mergeCell ref="C13:D14"/>
    <mergeCell ref="E13:F14"/>
    <mergeCell ref="G13:H14"/>
    <mergeCell ref="I13:J13"/>
    <mergeCell ref="K13:L14"/>
    <mergeCell ref="M13:N14"/>
    <mergeCell ref="O13:P14"/>
    <mergeCell ref="Q13:R14"/>
    <mergeCell ref="I14:J14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5:T16"/>
    <mergeCell ref="A17:B18"/>
    <mergeCell ref="C17:D18"/>
    <mergeCell ref="E17:F18"/>
    <mergeCell ref="G17:H18"/>
    <mergeCell ref="I17:J18"/>
    <mergeCell ref="K17:L18"/>
    <mergeCell ref="M17:N18"/>
    <mergeCell ref="O17:P18"/>
    <mergeCell ref="Q17:R18"/>
    <mergeCell ref="S17:T18"/>
    <mergeCell ref="A15:B16"/>
    <mergeCell ref="C15:D16"/>
    <mergeCell ref="E15:F16"/>
    <mergeCell ref="G15:H16"/>
    <mergeCell ref="I15:J16"/>
    <mergeCell ref="K15:L16"/>
    <mergeCell ref="M15:N16"/>
    <mergeCell ref="O15:P16"/>
    <mergeCell ref="Q15:R16"/>
    <mergeCell ref="S19:T20"/>
    <mergeCell ref="A21:B22"/>
    <mergeCell ref="C21:D22"/>
    <mergeCell ref="E21:F22"/>
    <mergeCell ref="G21:H22"/>
    <mergeCell ref="I21:J22"/>
    <mergeCell ref="K21:L22"/>
    <mergeCell ref="M21:N22"/>
    <mergeCell ref="O21:P22"/>
    <mergeCell ref="Q21:R22"/>
    <mergeCell ref="S21:T22"/>
    <mergeCell ref="A19:B20"/>
    <mergeCell ref="C19:D20"/>
    <mergeCell ref="E19:F20"/>
    <mergeCell ref="G19:H20"/>
    <mergeCell ref="I19:J20"/>
    <mergeCell ref="K19:L20"/>
    <mergeCell ref="M19:N20"/>
    <mergeCell ref="O19:P20"/>
    <mergeCell ref="Q19:R20"/>
    <mergeCell ref="S23:T25"/>
    <mergeCell ref="A26:B27"/>
    <mergeCell ref="C26:D27"/>
    <mergeCell ref="E26:F27"/>
    <mergeCell ref="G26:H27"/>
    <mergeCell ref="I26:J27"/>
    <mergeCell ref="K26:L27"/>
    <mergeCell ref="M26:N27"/>
    <mergeCell ref="O26:P27"/>
    <mergeCell ref="Q26:R27"/>
    <mergeCell ref="S26:T27"/>
    <mergeCell ref="A23:B25"/>
    <mergeCell ref="C23:D25"/>
    <mergeCell ref="E23:F25"/>
    <mergeCell ref="G23:H25"/>
    <mergeCell ref="I23:J25"/>
    <mergeCell ref="K23:L25"/>
    <mergeCell ref="M23:N25"/>
    <mergeCell ref="O23:P25"/>
    <mergeCell ref="Q23:R25"/>
    <mergeCell ref="S28:T29"/>
    <mergeCell ref="A30:B31"/>
    <mergeCell ref="C30:D31"/>
    <mergeCell ref="E30:F31"/>
    <mergeCell ref="G30:H31"/>
    <mergeCell ref="I30:J31"/>
    <mergeCell ref="K30:L31"/>
    <mergeCell ref="M30:N31"/>
    <mergeCell ref="O30:P31"/>
    <mergeCell ref="Q30:R31"/>
    <mergeCell ref="S30:T31"/>
    <mergeCell ref="A28:B29"/>
    <mergeCell ref="C28:D29"/>
    <mergeCell ref="E28:F29"/>
    <mergeCell ref="G28:H29"/>
    <mergeCell ref="I28:J29"/>
    <mergeCell ref="K28:L29"/>
    <mergeCell ref="M28:N29"/>
    <mergeCell ref="O28:P29"/>
    <mergeCell ref="Q28:R29"/>
    <mergeCell ref="S32:T33"/>
    <mergeCell ref="A34:B35"/>
    <mergeCell ref="C34:D35"/>
    <mergeCell ref="E34:F35"/>
    <mergeCell ref="G34:H35"/>
    <mergeCell ref="I34:J35"/>
    <mergeCell ref="K34:L35"/>
    <mergeCell ref="M34:N35"/>
    <mergeCell ref="O34:P35"/>
    <mergeCell ref="Q34:R35"/>
    <mergeCell ref="S34:T35"/>
    <mergeCell ref="A32:B33"/>
    <mergeCell ref="C32:D33"/>
    <mergeCell ref="E32:F33"/>
    <mergeCell ref="G32:H33"/>
    <mergeCell ref="I32:J33"/>
    <mergeCell ref="K32:L33"/>
    <mergeCell ref="M32:N33"/>
    <mergeCell ref="O32:P33"/>
    <mergeCell ref="Q32:R33"/>
    <mergeCell ref="S36:T37"/>
    <mergeCell ref="A38:B39"/>
    <mergeCell ref="C38:D39"/>
    <mergeCell ref="E38:F39"/>
    <mergeCell ref="G38:H39"/>
    <mergeCell ref="I38:J39"/>
    <mergeCell ref="K38:L39"/>
    <mergeCell ref="M38:N39"/>
    <mergeCell ref="O38:P39"/>
    <mergeCell ref="Q38:R39"/>
    <mergeCell ref="S38:T39"/>
    <mergeCell ref="A36:B37"/>
    <mergeCell ref="C36:D37"/>
    <mergeCell ref="E36:F37"/>
    <mergeCell ref="G36:H37"/>
    <mergeCell ref="I36:J37"/>
    <mergeCell ref="K36:L37"/>
    <mergeCell ref="M36:N37"/>
    <mergeCell ref="O36:P37"/>
    <mergeCell ref="Q36:R37"/>
    <mergeCell ref="S40:T41"/>
    <mergeCell ref="A42:B43"/>
    <mergeCell ref="C42:D43"/>
    <mergeCell ref="E42:F43"/>
    <mergeCell ref="G42:H43"/>
    <mergeCell ref="I42:J43"/>
    <mergeCell ref="K42:L43"/>
    <mergeCell ref="M42:N43"/>
    <mergeCell ref="O42:P43"/>
    <mergeCell ref="Q42:R43"/>
    <mergeCell ref="S42:T43"/>
    <mergeCell ref="A40:B41"/>
    <mergeCell ref="C40:D41"/>
    <mergeCell ref="E40:F41"/>
    <mergeCell ref="G40:H41"/>
    <mergeCell ref="I40:J41"/>
    <mergeCell ref="K40:L41"/>
    <mergeCell ref="M40:N41"/>
    <mergeCell ref="O40:P41"/>
    <mergeCell ref="Q40:R41"/>
    <mergeCell ref="A44:B45"/>
    <mergeCell ref="C44:D45"/>
    <mergeCell ref="E44:F45"/>
    <mergeCell ref="G44:H45"/>
    <mergeCell ref="I44:J45"/>
    <mergeCell ref="K44:L45"/>
    <mergeCell ref="M44:N45"/>
    <mergeCell ref="O44:P45"/>
    <mergeCell ref="Q44:R45"/>
    <mergeCell ref="S44:T45"/>
    <mergeCell ref="A46:B47"/>
    <mergeCell ref="C46:D47"/>
    <mergeCell ref="E46:F47"/>
    <mergeCell ref="G46:H47"/>
    <mergeCell ref="I46:J47"/>
    <mergeCell ref="K46:L47"/>
    <mergeCell ref="A50:B51"/>
    <mergeCell ref="C50:D51"/>
    <mergeCell ref="E50:F51"/>
    <mergeCell ref="G50:H51"/>
    <mergeCell ref="I50:J51"/>
    <mergeCell ref="M46:N47"/>
    <mergeCell ref="O46:P47"/>
    <mergeCell ref="Q46:R47"/>
    <mergeCell ref="S46:T47"/>
    <mergeCell ref="A48:B49"/>
    <mergeCell ref="C48:D49"/>
    <mergeCell ref="E48:F49"/>
    <mergeCell ref="G48:H49"/>
    <mergeCell ref="I48:J49"/>
    <mergeCell ref="K48:L49"/>
    <mergeCell ref="K50:L51"/>
    <mergeCell ref="M50:N51"/>
    <mergeCell ref="O50:P51"/>
    <mergeCell ref="Q50:R51"/>
    <mergeCell ref="S50:T50"/>
    <mergeCell ref="S51:T51"/>
    <mergeCell ref="M48:N49"/>
    <mergeCell ref="O48:P49"/>
    <mergeCell ref="Q48:R49"/>
    <mergeCell ref="S48:T48"/>
    <mergeCell ref="S49:T49"/>
    <mergeCell ref="A54:B55"/>
    <mergeCell ref="C54:D55"/>
    <mergeCell ref="E54:F55"/>
    <mergeCell ref="G54:H55"/>
    <mergeCell ref="I54:J55"/>
    <mergeCell ref="A52:B53"/>
    <mergeCell ref="C52:D53"/>
    <mergeCell ref="E52:F53"/>
    <mergeCell ref="G52:H53"/>
    <mergeCell ref="I52:J53"/>
    <mergeCell ref="K54:L55"/>
    <mergeCell ref="M54:N55"/>
    <mergeCell ref="O54:P55"/>
    <mergeCell ref="Q54:R55"/>
    <mergeCell ref="S54:T54"/>
    <mergeCell ref="S55:T55"/>
    <mergeCell ref="M52:N53"/>
    <mergeCell ref="O52:P53"/>
    <mergeCell ref="Q52:R53"/>
    <mergeCell ref="S52:T52"/>
    <mergeCell ref="S53:T53"/>
    <mergeCell ref="K52:L53"/>
    <mergeCell ref="A58:B59"/>
    <mergeCell ref="C58:D59"/>
    <mergeCell ref="E58:F59"/>
    <mergeCell ref="G58:H59"/>
    <mergeCell ref="I58:J59"/>
    <mergeCell ref="A56:B57"/>
    <mergeCell ref="C56:D57"/>
    <mergeCell ref="E56:F57"/>
    <mergeCell ref="G56:H57"/>
    <mergeCell ref="I56:J57"/>
    <mergeCell ref="K58:L59"/>
    <mergeCell ref="M58:N59"/>
    <mergeCell ref="O58:P59"/>
    <mergeCell ref="Q58:R59"/>
    <mergeCell ref="S58:T58"/>
    <mergeCell ref="S59:T59"/>
    <mergeCell ref="M56:N57"/>
    <mergeCell ref="O56:P57"/>
    <mergeCell ref="Q56:R57"/>
    <mergeCell ref="S56:T56"/>
    <mergeCell ref="S57:T57"/>
    <mergeCell ref="K56:L57"/>
    <mergeCell ref="M60:N61"/>
    <mergeCell ref="O60:P61"/>
    <mergeCell ref="Q60:R61"/>
    <mergeCell ref="S60:T61"/>
    <mergeCell ref="A62:B63"/>
    <mergeCell ref="C62:D63"/>
    <mergeCell ref="E62:F63"/>
    <mergeCell ref="G62:H63"/>
    <mergeCell ref="I62:J63"/>
    <mergeCell ref="K62:L63"/>
    <mergeCell ref="A60:B61"/>
    <mergeCell ref="C60:D61"/>
    <mergeCell ref="E60:F61"/>
    <mergeCell ref="G60:H61"/>
    <mergeCell ref="I60:J61"/>
    <mergeCell ref="K60:L61"/>
    <mergeCell ref="M62:N63"/>
    <mergeCell ref="O62:P63"/>
    <mergeCell ref="Q62:R63"/>
    <mergeCell ref="S62:T63"/>
    <mergeCell ref="S64:T65"/>
    <mergeCell ref="A66:B67"/>
    <mergeCell ref="C66:D67"/>
    <mergeCell ref="E66:F67"/>
    <mergeCell ref="G66:H67"/>
    <mergeCell ref="I66:J67"/>
    <mergeCell ref="K66:L67"/>
    <mergeCell ref="M66:N67"/>
    <mergeCell ref="O66:P67"/>
    <mergeCell ref="Q66:R67"/>
    <mergeCell ref="S66:T67"/>
    <mergeCell ref="A64:B65"/>
    <mergeCell ref="C64:D65"/>
    <mergeCell ref="E64:F65"/>
    <mergeCell ref="G64:H65"/>
    <mergeCell ref="I64:J65"/>
    <mergeCell ref="K64:L65"/>
    <mergeCell ref="M64:N65"/>
    <mergeCell ref="O64:P65"/>
    <mergeCell ref="Q64:R65"/>
    <mergeCell ref="S68:T70"/>
    <mergeCell ref="A71:B72"/>
    <mergeCell ref="C71:D72"/>
    <mergeCell ref="E71:F72"/>
    <mergeCell ref="G71:H72"/>
    <mergeCell ref="I71:J72"/>
    <mergeCell ref="K71:L72"/>
    <mergeCell ref="M71:N72"/>
    <mergeCell ref="O71:P72"/>
    <mergeCell ref="Q71:R72"/>
    <mergeCell ref="S71:T72"/>
    <mergeCell ref="A68:B70"/>
    <mergeCell ref="C68:D70"/>
    <mergeCell ref="E68:F70"/>
    <mergeCell ref="G68:H70"/>
    <mergeCell ref="I68:J70"/>
    <mergeCell ref="K68:L70"/>
    <mergeCell ref="M68:N70"/>
    <mergeCell ref="O68:P70"/>
    <mergeCell ref="Q68:R70"/>
    <mergeCell ref="S73:T74"/>
    <mergeCell ref="A75:B76"/>
    <mergeCell ref="C75:D76"/>
    <mergeCell ref="E75:F76"/>
    <mergeCell ref="G75:H76"/>
    <mergeCell ref="I75:J76"/>
    <mergeCell ref="K75:L76"/>
    <mergeCell ref="M75:N76"/>
    <mergeCell ref="O75:P76"/>
    <mergeCell ref="Q75:R76"/>
    <mergeCell ref="S75:T76"/>
    <mergeCell ref="A73:B74"/>
    <mergeCell ref="C73:D74"/>
    <mergeCell ref="E73:F74"/>
    <mergeCell ref="G73:H74"/>
    <mergeCell ref="I73:J74"/>
    <mergeCell ref="K73:L74"/>
    <mergeCell ref="M73:N74"/>
    <mergeCell ref="O73:P74"/>
    <mergeCell ref="Q73:R74"/>
    <mergeCell ref="S77:T78"/>
    <mergeCell ref="A79:B80"/>
    <mergeCell ref="C79:D80"/>
    <mergeCell ref="E79:F80"/>
    <mergeCell ref="G79:H80"/>
    <mergeCell ref="I79:J80"/>
    <mergeCell ref="K79:L80"/>
    <mergeCell ref="M79:N80"/>
    <mergeCell ref="O79:P80"/>
    <mergeCell ref="Q79:R80"/>
    <mergeCell ref="S79:T80"/>
    <mergeCell ref="A77:B78"/>
    <mergeCell ref="C77:D78"/>
    <mergeCell ref="E77:F78"/>
    <mergeCell ref="G77:H78"/>
    <mergeCell ref="I77:J78"/>
    <mergeCell ref="K77:L78"/>
    <mergeCell ref="M77:N78"/>
    <mergeCell ref="O77:P78"/>
    <mergeCell ref="Q77:R78"/>
    <mergeCell ref="S81:T82"/>
    <mergeCell ref="A83:B84"/>
    <mergeCell ref="C83:D84"/>
    <mergeCell ref="E83:F84"/>
    <mergeCell ref="G83:H84"/>
    <mergeCell ref="I83:J84"/>
    <mergeCell ref="K83:L84"/>
    <mergeCell ref="M83:N84"/>
    <mergeCell ref="O83:P84"/>
    <mergeCell ref="Q83:R84"/>
    <mergeCell ref="S83:T84"/>
    <mergeCell ref="A81:B82"/>
    <mergeCell ref="C81:D82"/>
    <mergeCell ref="E81:F82"/>
    <mergeCell ref="G81:H82"/>
    <mergeCell ref="I81:J82"/>
    <mergeCell ref="K81:L82"/>
    <mergeCell ref="M81:N82"/>
    <mergeCell ref="O81:P82"/>
    <mergeCell ref="Q81:R82"/>
    <mergeCell ref="S85:T86"/>
    <mergeCell ref="A87:B88"/>
    <mergeCell ref="C87:D88"/>
    <mergeCell ref="E87:F88"/>
    <mergeCell ref="G87:H88"/>
    <mergeCell ref="I87:J88"/>
    <mergeCell ref="K87:L88"/>
    <mergeCell ref="M87:N88"/>
    <mergeCell ref="O87:P88"/>
    <mergeCell ref="Q87:R88"/>
    <mergeCell ref="S87:T88"/>
    <mergeCell ref="A85:B86"/>
    <mergeCell ref="C85:D86"/>
    <mergeCell ref="E85:F86"/>
    <mergeCell ref="G85:H86"/>
    <mergeCell ref="I85:J86"/>
    <mergeCell ref="K85:L86"/>
    <mergeCell ref="M85:N86"/>
    <mergeCell ref="O85:P86"/>
    <mergeCell ref="Q85:R86"/>
    <mergeCell ref="K93:L94"/>
    <mergeCell ref="M93:N94"/>
    <mergeCell ref="O93:P94"/>
    <mergeCell ref="Q93:R94"/>
    <mergeCell ref="S89:T90"/>
    <mergeCell ref="A91:B92"/>
    <mergeCell ref="C91:D92"/>
    <mergeCell ref="E91:F92"/>
    <mergeCell ref="G91:H92"/>
    <mergeCell ref="I91:J92"/>
    <mergeCell ref="K91:L92"/>
    <mergeCell ref="M91:N92"/>
    <mergeCell ref="O91:P92"/>
    <mergeCell ref="Q91:R92"/>
    <mergeCell ref="S91:T92"/>
    <mergeCell ref="A89:B90"/>
    <mergeCell ref="C89:D90"/>
    <mergeCell ref="E89:F90"/>
    <mergeCell ref="G89:H90"/>
    <mergeCell ref="I89:J90"/>
    <mergeCell ref="K89:L90"/>
    <mergeCell ref="M89:N90"/>
    <mergeCell ref="O89:P90"/>
    <mergeCell ref="Q89:R90"/>
    <mergeCell ref="E97:F98"/>
    <mergeCell ref="G97:H98"/>
    <mergeCell ref="I97:J98"/>
    <mergeCell ref="K97:L98"/>
    <mergeCell ref="M97:N98"/>
    <mergeCell ref="O97:P98"/>
    <mergeCell ref="Q97:R98"/>
    <mergeCell ref="S93:T94"/>
    <mergeCell ref="A95:B96"/>
    <mergeCell ref="C95:D96"/>
    <mergeCell ref="E95:F96"/>
    <mergeCell ref="G95:H95"/>
    <mergeCell ref="I95:J96"/>
    <mergeCell ref="K95:L96"/>
    <mergeCell ref="M95:N96"/>
    <mergeCell ref="O95:P96"/>
    <mergeCell ref="Q95:R96"/>
    <mergeCell ref="S95:T96"/>
    <mergeCell ref="G96:H96"/>
    <mergeCell ref="A93:B94"/>
    <mergeCell ref="C93:D94"/>
    <mergeCell ref="E93:F94"/>
    <mergeCell ref="G93:H94"/>
    <mergeCell ref="I93:J94"/>
    <mergeCell ref="S97:T98"/>
    <mergeCell ref="A99:B100"/>
    <mergeCell ref="C99:D100"/>
    <mergeCell ref="E99:F100"/>
    <mergeCell ref="G99:H100"/>
    <mergeCell ref="I99:J100"/>
    <mergeCell ref="S101:T102"/>
    <mergeCell ref="A103:B104"/>
    <mergeCell ref="C103:D104"/>
    <mergeCell ref="E103:F104"/>
    <mergeCell ref="G103:H104"/>
    <mergeCell ref="I103:J104"/>
    <mergeCell ref="K99:L100"/>
    <mergeCell ref="M99:N100"/>
    <mergeCell ref="O99:P100"/>
    <mergeCell ref="Q99:R100"/>
    <mergeCell ref="S99:T100"/>
    <mergeCell ref="A101:B102"/>
    <mergeCell ref="C101:D102"/>
    <mergeCell ref="E101:F102"/>
    <mergeCell ref="G101:H102"/>
    <mergeCell ref="I101:J102"/>
    <mergeCell ref="A97:B98"/>
    <mergeCell ref="C97:D98"/>
    <mergeCell ref="A105:A106"/>
    <mergeCell ref="B105:C106"/>
    <mergeCell ref="D105:E106"/>
    <mergeCell ref="F105:G106"/>
    <mergeCell ref="H105:I106"/>
    <mergeCell ref="K101:L102"/>
    <mergeCell ref="M101:N102"/>
    <mergeCell ref="O101:P102"/>
    <mergeCell ref="Q101:R102"/>
    <mergeCell ref="J105:K106"/>
    <mergeCell ref="L105:M106"/>
    <mergeCell ref="N105:O106"/>
    <mergeCell ref="P105:Q106"/>
    <mergeCell ref="R105:S106"/>
    <mergeCell ref="T105:T106"/>
    <mergeCell ref="K103:L104"/>
    <mergeCell ref="M103:N104"/>
    <mergeCell ref="O103:P104"/>
    <mergeCell ref="Q103:R104"/>
    <mergeCell ref="S103:T104"/>
    <mergeCell ref="A109:A110"/>
    <mergeCell ref="B109:C110"/>
    <mergeCell ref="D109:E110"/>
    <mergeCell ref="F109:G110"/>
    <mergeCell ref="H109:I110"/>
    <mergeCell ref="A107:A108"/>
    <mergeCell ref="B107:C108"/>
    <mergeCell ref="D107:E108"/>
    <mergeCell ref="F107:G108"/>
    <mergeCell ref="H107:I108"/>
    <mergeCell ref="J109:K110"/>
    <mergeCell ref="L109:M110"/>
    <mergeCell ref="N109:O110"/>
    <mergeCell ref="P109:Q110"/>
    <mergeCell ref="R109:S110"/>
    <mergeCell ref="T109:T110"/>
    <mergeCell ref="L107:M108"/>
    <mergeCell ref="N107:O108"/>
    <mergeCell ref="P107:Q108"/>
    <mergeCell ref="R107:S108"/>
    <mergeCell ref="T107:T108"/>
    <mergeCell ref="J107:K108"/>
    <mergeCell ref="A114:A116"/>
    <mergeCell ref="B114:C116"/>
    <mergeCell ref="D114:E116"/>
    <mergeCell ref="F114:G116"/>
    <mergeCell ref="H114:I116"/>
    <mergeCell ref="A111:A113"/>
    <mergeCell ref="B111:C113"/>
    <mergeCell ref="D111:E113"/>
    <mergeCell ref="F111:G113"/>
    <mergeCell ref="H111:I113"/>
    <mergeCell ref="J114:K116"/>
    <mergeCell ref="L114:M116"/>
    <mergeCell ref="N114:O116"/>
    <mergeCell ref="P114:Q116"/>
    <mergeCell ref="R114:S116"/>
    <mergeCell ref="T114:T116"/>
    <mergeCell ref="L111:M113"/>
    <mergeCell ref="N111:O113"/>
    <mergeCell ref="P111:Q113"/>
    <mergeCell ref="R111:S113"/>
    <mergeCell ref="T111:T113"/>
    <mergeCell ref="J111:K113"/>
    <mergeCell ref="L117:M119"/>
    <mergeCell ref="N117:O119"/>
    <mergeCell ref="P117:Q119"/>
    <mergeCell ref="R117:S119"/>
    <mergeCell ref="T117:T119"/>
    <mergeCell ref="H118:I118"/>
    <mergeCell ref="H119:I119"/>
    <mergeCell ref="A117:A119"/>
    <mergeCell ref="B117:C119"/>
    <mergeCell ref="D117:E119"/>
    <mergeCell ref="F117:G119"/>
    <mergeCell ref="H117:I117"/>
    <mergeCell ref="J117:K119"/>
    <mergeCell ref="A123:A125"/>
    <mergeCell ref="B123:C125"/>
    <mergeCell ref="D123:E125"/>
    <mergeCell ref="F123:G125"/>
    <mergeCell ref="H123:I125"/>
    <mergeCell ref="A120:A122"/>
    <mergeCell ref="B120:C122"/>
    <mergeCell ref="D120:E122"/>
    <mergeCell ref="F120:G122"/>
    <mergeCell ref="H120:I122"/>
    <mergeCell ref="J123:K125"/>
    <mergeCell ref="J120:K122"/>
    <mergeCell ref="L123:M125"/>
    <mergeCell ref="N123:O125"/>
    <mergeCell ref="P123:Q125"/>
    <mergeCell ref="R123:S125"/>
    <mergeCell ref="T123:T125"/>
    <mergeCell ref="L120:M122"/>
    <mergeCell ref="N120:O122"/>
    <mergeCell ref="P120:Q122"/>
    <mergeCell ref="R120:S122"/>
    <mergeCell ref="T120:T122"/>
    <mergeCell ref="P129:Q132"/>
    <mergeCell ref="R129:S132"/>
    <mergeCell ref="T129:T132"/>
    <mergeCell ref="L126:M128"/>
    <mergeCell ref="N126:O128"/>
    <mergeCell ref="P126:Q128"/>
    <mergeCell ref="R126:S128"/>
    <mergeCell ref="T126:T128"/>
    <mergeCell ref="A129:A132"/>
    <mergeCell ref="B129:C132"/>
    <mergeCell ref="D129:E132"/>
    <mergeCell ref="F129:G132"/>
    <mergeCell ref="H129:I132"/>
    <mergeCell ref="A126:A128"/>
    <mergeCell ref="B126:C128"/>
    <mergeCell ref="D126:E128"/>
    <mergeCell ref="F126:G128"/>
    <mergeCell ref="H126:I128"/>
    <mergeCell ref="J126:K128"/>
    <mergeCell ref="A133:A135"/>
    <mergeCell ref="B133:C135"/>
    <mergeCell ref="D133:E135"/>
    <mergeCell ref="F133:G133"/>
    <mergeCell ref="H133:I133"/>
    <mergeCell ref="J133:K135"/>
    <mergeCell ref="J129:K132"/>
    <mergeCell ref="L129:M132"/>
    <mergeCell ref="N129:O132"/>
    <mergeCell ref="L133:M135"/>
    <mergeCell ref="N133:O135"/>
    <mergeCell ref="P133:Q135"/>
    <mergeCell ref="R133:S135"/>
    <mergeCell ref="T133:T135"/>
    <mergeCell ref="F134:G134"/>
    <mergeCell ref="H134:I134"/>
    <mergeCell ref="F135:G135"/>
    <mergeCell ref="H135:I135"/>
    <mergeCell ref="R136:S139"/>
    <mergeCell ref="T136:T139"/>
    <mergeCell ref="F137:G137"/>
    <mergeCell ref="H137:I137"/>
    <mergeCell ref="F138:G138"/>
    <mergeCell ref="H138:I138"/>
    <mergeCell ref="F139:G139"/>
    <mergeCell ref="L136:M139"/>
    <mergeCell ref="N136:O139"/>
    <mergeCell ref="P136:Q139"/>
    <mergeCell ref="A136:A139"/>
    <mergeCell ref="B136:C139"/>
    <mergeCell ref="D136:E139"/>
    <mergeCell ref="F136:G136"/>
    <mergeCell ref="H136:I136"/>
    <mergeCell ref="J136:K139"/>
    <mergeCell ref="H139:I139"/>
    <mergeCell ref="A140:A142"/>
    <mergeCell ref="B140:C142"/>
    <mergeCell ref="D140:E142"/>
    <mergeCell ref="F140:G140"/>
    <mergeCell ref="H140:I140"/>
    <mergeCell ref="J140:K142"/>
    <mergeCell ref="L140:M142"/>
    <mergeCell ref="N140:O142"/>
    <mergeCell ref="P140:Q142"/>
    <mergeCell ref="R140:S142"/>
    <mergeCell ref="T140:T142"/>
    <mergeCell ref="F141:G141"/>
    <mergeCell ref="H141:I141"/>
    <mergeCell ref="F142:G142"/>
    <mergeCell ref="H142:I14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4"/>
  <sheetViews>
    <sheetView topLeftCell="D33" workbookViewId="0">
      <selection activeCell="A5" sqref="A5:K50"/>
    </sheetView>
  </sheetViews>
  <sheetFormatPr defaultColWidth="9" defaultRowHeight="15.75"/>
  <cols>
    <col min="1" max="1" width="5.7109375" style="225" customWidth="1"/>
    <col min="2" max="2" width="7.5703125" style="209" customWidth="1"/>
    <col min="3" max="3" width="15.42578125" style="219" customWidth="1"/>
    <col min="4" max="4" width="22.7109375" style="219" customWidth="1"/>
    <col min="5" max="5" width="17.7109375" style="209" customWidth="1"/>
    <col min="6" max="6" width="16.140625" style="225" customWidth="1"/>
    <col min="7" max="7" width="15.140625" style="209" customWidth="1"/>
    <col min="8" max="8" width="7" style="209" customWidth="1"/>
    <col min="9" max="9" width="7.28515625" style="209" customWidth="1"/>
    <col min="10" max="10" width="16.85546875" style="209" customWidth="1"/>
    <col min="11" max="11" width="17.85546875" style="209" customWidth="1"/>
    <col min="12" max="16384" width="9" style="209"/>
  </cols>
  <sheetData>
    <row r="1" spans="1:11">
      <c r="A1" s="471" t="s">
        <v>0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</row>
    <row r="2" spans="1:11" ht="36" customHeight="1">
      <c r="A2" s="472" t="s">
        <v>1168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</row>
    <row r="3" spans="1:11">
      <c r="A3" s="473" t="s">
        <v>642</v>
      </c>
      <c r="B3" s="474"/>
      <c r="C3" s="474"/>
      <c r="D3" s="474" t="s">
        <v>2</v>
      </c>
      <c r="E3" s="474"/>
      <c r="F3" s="474"/>
      <c r="G3" s="474"/>
      <c r="H3" s="474"/>
      <c r="I3" s="474"/>
      <c r="J3" s="474"/>
      <c r="K3" s="474"/>
    </row>
    <row r="4" spans="1:11" ht="76.5" customHeight="1">
      <c r="A4" s="473"/>
      <c r="B4" s="210" t="s">
        <v>3</v>
      </c>
      <c r="C4" s="211" t="s">
        <v>4</v>
      </c>
      <c r="D4" s="211" t="s">
        <v>5</v>
      </c>
      <c r="E4" s="210" t="s">
        <v>6</v>
      </c>
      <c r="F4" s="210" t="s">
        <v>379</v>
      </c>
      <c r="G4" s="210" t="s">
        <v>8</v>
      </c>
      <c r="H4" s="210" t="s">
        <v>812</v>
      </c>
      <c r="I4" s="210" t="s">
        <v>813</v>
      </c>
      <c r="J4" s="110" t="s">
        <v>1169</v>
      </c>
      <c r="K4" s="110" t="s">
        <v>964</v>
      </c>
    </row>
    <row r="5" spans="1:11">
      <c r="A5" s="228">
        <v>1</v>
      </c>
      <c r="B5" s="210" t="s">
        <v>643</v>
      </c>
      <c r="C5" s="220" t="s">
        <v>648</v>
      </c>
      <c r="D5" s="212" t="s">
        <v>649</v>
      </c>
      <c r="E5" s="213" t="s">
        <v>644</v>
      </c>
      <c r="F5" s="223" t="s">
        <v>14</v>
      </c>
      <c r="G5" s="210" t="s">
        <v>308</v>
      </c>
      <c r="H5" s="213" t="s">
        <v>650</v>
      </c>
      <c r="I5" s="210">
        <v>1.5</v>
      </c>
      <c r="J5" s="468"/>
      <c r="K5" s="468"/>
    </row>
    <row r="6" spans="1:11">
      <c r="A6" s="228">
        <v>2</v>
      </c>
      <c r="B6" s="210" t="s">
        <v>643</v>
      </c>
      <c r="C6" s="220" t="s">
        <v>648</v>
      </c>
      <c r="D6" s="212" t="s">
        <v>651</v>
      </c>
      <c r="E6" s="213" t="s">
        <v>644</v>
      </c>
      <c r="F6" s="223" t="s">
        <v>14</v>
      </c>
      <c r="G6" s="210" t="s">
        <v>308</v>
      </c>
      <c r="H6" s="213" t="s">
        <v>647</v>
      </c>
      <c r="I6" s="210">
        <v>1.5</v>
      </c>
      <c r="J6" s="468"/>
      <c r="K6" s="468"/>
    </row>
    <row r="7" spans="1:11">
      <c r="A7" s="228">
        <v>3</v>
      </c>
      <c r="B7" s="210" t="s">
        <v>643</v>
      </c>
      <c r="C7" s="220" t="s">
        <v>648</v>
      </c>
      <c r="D7" s="212" t="s">
        <v>653</v>
      </c>
      <c r="E7" s="213" t="s">
        <v>652</v>
      </c>
      <c r="F7" s="223" t="s">
        <v>14</v>
      </c>
      <c r="G7" s="210" t="s">
        <v>308</v>
      </c>
      <c r="H7" s="213" t="s">
        <v>654</v>
      </c>
      <c r="I7" s="210">
        <v>1</v>
      </c>
      <c r="J7" s="468"/>
      <c r="K7" s="468"/>
    </row>
    <row r="8" spans="1:11">
      <c r="A8" s="228">
        <v>4</v>
      </c>
      <c r="B8" s="210" t="s">
        <v>643</v>
      </c>
      <c r="C8" s="220" t="s">
        <v>655</v>
      </c>
      <c r="D8" s="212" t="s">
        <v>656</v>
      </c>
      <c r="E8" s="215" t="s">
        <v>652</v>
      </c>
      <c r="F8" s="223" t="s">
        <v>14</v>
      </c>
      <c r="G8" s="210" t="s">
        <v>308</v>
      </c>
      <c r="H8" s="215">
        <v>0.5</v>
      </c>
      <c r="I8" s="210">
        <v>0.25</v>
      </c>
      <c r="J8" s="468"/>
      <c r="K8" s="468"/>
    </row>
    <row r="9" spans="1:11" ht="31.5">
      <c r="A9" s="228">
        <v>5</v>
      </c>
      <c r="B9" s="210" t="s">
        <v>643</v>
      </c>
      <c r="C9" s="220" t="s">
        <v>657</v>
      </c>
      <c r="D9" s="212" t="s">
        <v>658</v>
      </c>
      <c r="E9" s="214" t="s">
        <v>652</v>
      </c>
      <c r="F9" s="223" t="s">
        <v>14</v>
      </c>
      <c r="G9" s="210" t="s">
        <v>308</v>
      </c>
      <c r="H9" s="214">
        <v>0.5</v>
      </c>
      <c r="I9" s="210">
        <v>0.25</v>
      </c>
      <c r="J9" s="468"/>
      <c r="K9" s="468"/>
    </row>
    <row r="10" spans="1:11">
      <c r="A10" s="228">
        <v>6</v>
      </c>
      <c r="B10" s="210" t="s">
        <v>643</v>
      </c>
      <c r="C10" s="220" t="s">
        <v>659</v>
      </c>
      <c r="D10" s="212" t="s">
        <v>660</v>
      </c>
      <c r="E10" s="214" t="s">
        <v>652</v>
      </c>
      <c r="F10" s="223" t="s">
        <v>14</v>
      </c>
      <c r="G10" s="210" t="s">
        <v>308</v>
      </c>
      <c r="H10" s="214">
        <v>0.9</v>
      </c>
      <c r="I10" s="210">
        <v>0.45</v>
      </c>
      <c r="J10" s="468"/>
      <c r="K10" s="468"/>
    </row>
    <row r="11" spans="1:11">
      <c r="A11" s="228">
        <v>7</v>
      </c>
      <c r="B11" s="210" t="s">
        <v>643</v>
      </c>
      <c r="C11" s="220" t="s">
        <v>661</v>
      </c>
      <c r="D11" s="212" t="s">
        <v>662</v>
      </c>
      <c r="E11" s="214" t="s">
        <v>644</v>
      </c>
      <c r="F11" s="223" t="s">
        <v>14</v>
      </c>
      <c r="G11" s="210" t="s">
        <v>308</v>
      </c>
      <c r="H11" s="214">
        <v>8</v>
      </c>
      <c r="I11" s="210">
        <v>2</v>
      </c>
      <c r="J11" s="468"/>
      <c r="K11" s="468"/>
    </row>
    <row r="12" spans="1:11">
      <c r="A12" s="228">
        <v>8</v>
      </c>
      <c r="B12" s="210" t="s">
        <v>643</v>
      </c>
      <c r="C12" s="220" t="s">
        <v>661</v>
      </c>
      <c r="D12" s="217" t="s">
        <v>663</v>
      </c>
      <c r="E12" s="216" t="s">
        <v>644</v>
      </c>
      <c r="F12" s="223" t="s">
        <v>14</v>
      </c>
      <c r="G12" s="210" t="s">
        <v>308</v>
      </c>
      <c r="H12" s="216" t="s">
        <v>123</v>
      </c>
      <c r="I12" s="210">
        <v>2</v>
      </c>
      <c r="J12" s="468"/>
      <c r="K12" s="468"/>
    </row>
    <row r="13" spans="1:11">
      <c r="A13" s="228">
        <v>9</v>
      </c>
      <c r="B13" s="210" t="s">
        <v>643</v>
      </c>
      <c r="C13" s="220" t="s">
        <v>661</v>
      </c>
      <c r="D13" s="217" t="s">
        <v>664</v>
      </c>
      <c r="E13" s="216" t="s">
        <v>652</v>
      </c>
      <c r="F13" s="223" t="s">
        <v>14</v>
      </c>
      <c r="G13" s="210" t="s">
        <v>308</v>
      </c>
      <c r="H13" s="216" t="s">
        <v>112</v>
      </c>
      <c r="I13" s="210">
        <v>1</v>
      </c>
      <c r="J13" s="468"/>
      <c r="K13" s="468"/>
    </row>
    <row r="14" spans="1:11">
      <c r="A14" s="228">
        <v>10</v>
      </c>
      <c r="B14" s="210" t="s">
        <v>643</v>
      </c>
      <c r="C14" s="220" t="s">
        <v>661</v>
      </c>
      <c r="D14" s="217" t="s">
        <v>529</v>
      </c>
      <c r="E14" s="216" t="s">
        <v>652</v>
      </c>
      <c r="F14" s="223" t="s">
        <v>14</v>
      </c>
      <c r="G14" s="210" t="s">
        <v>308</v>
      </c>
      <c r="H14" s="216" t="s">
        <v>110</v>
      </c>
      <c r="I14" s="210">
        <v>5</v>
      </c>
      <c r="J14" s="468"/>
      <c r="K14" s="468"/>
    </row>
    <row r="15" spans="1:11">
      <c r="A15" s="228">
        <v>11</v>
      </c>
      <c r="B15" s="210" t="s">
        <v>643</v>
      </c>
      <c r="C15" s="220" t="s">
        <v>665</v>
      </c>
      <c r="D15" s="217" t="s">
        <v>666</v>
      </c>
      <c r="E15" s="216" t="s">
        <v>644</v>
      </c>
      <c r="F15" s="223" t="s">
        <v>14</v>
      </c>
      <c r="G15" s="210" t="s">
        <v>308</v>
      </c>
      <c r="H15" s="216" t="s">
        <v>667</v>
      </c>
      <c r="I15" s="210">
        <v>2</v>
      </c>
      <c r="J15" s="468" t="s">
        <v>1171</v>
      </c>
      <c r="K15" s="468">
        <v>9160162266</v>
      </c>
    </row>
    <row r="16" spans="1:11">
      <c r="A16" s="228">
        <v>12</v>
      </c>
      <c r="B16" s="210" t="s">
        <v>643</v>
      </c>
      <c r="C16" s="220" t="s">
        <v>665</v>
      </c>
      <c r="D16" s="217" t="s">
        <v>668</v>
      </c>
      <c r="E16" s="216" t="s">
        <v>644</v>
      </c>
      <c r="F16" s="223" t="s">
        <v>14</v>
      </c>
      <c r="G16" s="210" t="s">
        <v>308</v>
      </c>
      <c r="H16" s="216" t="s">
        <v>669</v>
      </c>
      <c r="I16" s="210">
        <v>1</v>
      </c>
      <c r="J16" s="468"/>
      <c r="K16" s="468"/>
    </row>
    <row r="17" spans="1:11">
      <c r="A17" s="228">
        <v>13</v>
      </c>
      <c r="B17" s="210" t="s">
        <v>643</v>
      </c>
      <c r="C17" s="220" t="s">
        <v>665</v>
      </c>
      <c r="D17" s="217" t="s">
        <v>670</v>
      </c>
      <c r="E17" s="216" t="s">
        <v>652</v>
      </c>
      <c r="F17" s="223" t="s">
        <v>14</v>
      </c>
      <c r="G17" s="210" t="s">
        <v>308</v>
      </c>
      <c r="H17" s="216" t="s">
        <v>671</v>
      </c>
      <c r="I17" s="210">
        <v>0.2</v>
      </c>
      <c r="J17" s="468"/>
      <c r="K17" s="468"/>
    </row>
    <row r="18" spans="1:11">
      <c r="A18" s="228">
        <v>14</v>
      </c>
      <c r="B18" s="210" t="s">
        <v>643</v>
      </c>
      <c r="C18" s="220" t="s">
        <v>665</v>
      </c>
      <c r="D18" s="217" t="s">
        <v>672</v>
      </c>
      <c r="E18" s="216" t="s">
        <v>652</v>
      </c>
      <c r="F18" s="223" t="s">
        <v>14</v>
      </c>
      <c r="G18" s="210" t="s">
        <v>308</v>
      </c>
      <c r="H18" s="216" t="s">
        <v>673</v>
      </c>
      <c r="I18" s="210">
        <v>0.2</v>
      </c>
      <c r="J18" s="468"/>
      <c r="K18" s="468"/>
    </row>
    <row r="19" spans="1:11">
      <c r="A19" s="228">
        <v>15</v>
      </c>
      <c r="B19" s="210" t="s">
        <v>643</v>
      </c>
      <c r="C19" s="220" t="s">
        <v>665</v>
      </c>
      <c r="D19" s="217" t="s">
        <v>670</v>
      </c>
      <c r="E19" s="216" t="s">
        <v>652</v>
      </c>
      <c r="F19" s="223" t="s">
        <v>14</v>
      </c>
      <c r="G19" s="210" t="s">
        <v>308</v>
      </c>
      <c r="H19" s="216" t="s">
        <v>674</v>
      </c>
      <c r="I19" s="210">
        <v>0.1</v>
      </c>
      <c r="J19" s="468"/>
      <c r="K19" s="468"/>
    </row>
    <row r="20" spans="1:11">
      <c r="A20" s="228">
        <v>16</v>
      </c>
      <c r="B20" s="210" t="s">
        <v>643</v>
      </c>
      <c r="C20" s="220" t="s">
        <v>675</v>
      </c>
      <c r="D20" s="212" t="s">
        <v>676</v>
      </c>
      <c r="E20" s="215" t="s">
        <v>652</v>
      </c>
      <c r="F20" s="223" t="s">
        <v>14</v>
      </c>
      <c r="G20" s="210" t="s">
        <v>308</v>
      </c>
      <c r="H20" s="215">
        <v>1</v>
      </c>
      <c r="I20" s="210">
        <v>0.5</v>
      </c>
      <c r="J20" s="110"/>
      <c r="K20" s="110"/>
    </row>
    <row r="21" spans="1:11">
      <c r="A21" s="228">
        <v>17</v>
      </c>
      <c r="B21" s="210" t="s">
        <v>643</v>
      </c>
      <c r="C21" s="220" t="s">
        <v>677</v>
      </c>
      <c r="D21" s="212" t="s">
        <v>678</v>
      </c>
      <c r="E21" s="215" t="s">
        <v>644</v>
      </c>
      <c r="F21" s="223" t="s">
        <v>14</v>
      </c>
      <c r="G21" s="210" t="s">
        <v>308</v>
      </c>
      <c r="H21" s="215">
        <v>8.6199999999999992</v>
      </c>
      <c r="I21" s="210">
        <v>2</v>
      </c>
      <c r="J21" s="468" t="s">
        <v>1170</v>
      </c>
      <c r="K21" s="468">
        <v>9666230449</v>
      </c>
    </row>
    <row r="22" spans="1:11">
      <c r="A22" s="228">
        <v>18</v>
      </c>
      <c r="B22" s="210" t="s">
        <v>643</v>
      </c>
      <c r="C22" s="220" t="s">
        <v>677</v>
      </c>
      <c r="D22" s="212" t="s">
        <v>679</v>
      </c>
      <c r="E22" s="215" t="s">
        <v>644</v>
      </c>
      <c r="F22" s="223" t="s">
        <v>14</v>
      </c>
      <c r="G22" s="210" t="s">
        <v>308</v>
      </c>
      <c r="H22" s="215">
        <v>6.55</v>
      </c>
      <c r="I22" s="210">
        <v>3</v>
      </c>
      <c r="J22" s="468"/>
      <c r="K22" s="468"/>
    </row>
    <row r="23" spans="1:11">
      <c r="A23" s="228">
        <v>19</v>
      </c>
      <c r="B23" s="210" t="s">
        <v>643</v>
      </c>
      <c r="C23" s="220" t="s">
        <v>677</v>
      </c>
      <c r="D23" s="212" t="s">
        <v>680</v>
      </c>
      <c r="E23" s="215" t="s">
        <v>652</v>
      </c>
      <c r="F23" s="223" t="s">
        <v>14</v>
      </c>
      <c r="G23" s="210" t="s">
        <v>308</v>
      </c>
      <c r="H23" s="215">
        <v>0.36</v>
      </c>
      <c r="I23" s="210">
        <v>0.2</v>
      </c>
      <c r="J23" s="468"/>
      <c r="K23" s="468"/>
    </row>
    <row r="24" spans="1:11">
      <c r="A24" s="228">
        <v>20</v>
      </c>
      <c r="B24" s="210" t="s">
        <v>643</v>
      </c>
      <c r="C24" s="220" t="s">
        <v>677</v>
      </c>
      <c r="D24" s="212" t="s">
        <v>681</v>
      </c>
      <c r="E24" s="215" t="s">
        <v>652</v>
      </c>
      <c r="F24" s="223" t="s">
        <v>14</v>
      </c>
      <c r="G24" s="210" t="s">
        <v>308</v>
      </c>
      <c r="H24" s="215">
        <v>1.92</v>
      </c>
      <c r="I24" s="210">
        <v>0.2</v>
      </c>
      <c r="J24" s="468"/>
      <c r="K24" s="468"/>
    </row>
    <row r="25" spans="1:11">
      <c r="A25" s="228">
        <v>21</v>
      </c>
      <c r="B25" s="210" t="s">
        <v>643</v>
      </c>
      <c r="C25" s="220" t="s">
        <v>677</v>
      </c>
      <c r="D25" s="212" t="s">
        <v>649</v>
      </c>
      <c r="E25" s="215" t="s">
        <v>644</v>
      </c>
      <c r="F25" s="223" t="s">
        <v>14</v>
      </c>
      <c r="G25" s="210" t="s">
        <v>308</v>
      </c>
      <c r="H25" s="215">
        <v>6.02</v>
      </c>
      <c r="I25" s="210">
        <v>2</v>
      </c>
      <c r="J25" s="468"/>
      <c r="K25" s="468"/>
    </row>
    <row r="26" spans="1:11">
      <c r="A26" s="228">
        <v>22</v>
      </c>
      <c r="B26" s="210" t="s">
        <v>643</v>
      </c>
      <c r="C26" s="220" t="s">
        <v>677</v>
      </c>
      <c r="D26" s="212" t="s">
        <v>682</v>
      </c>
      <c r="E26" s="214" t="s">
        <v>652</v>
      </c>
      <c r="F26" s="223" t="s">
        <v>14</v>
      </c>
      <c r="G26" s="210" t="s">
        <v>308</v>
      </c>
      <c r="H26" s="214">
        <v>2.1800000000000002</v>
      </c>
      <c r="I26" s="210">
        <v>0.5</v>
      </c>
      <c r="J26" s="468"/>
      <c r="K26" s="468"/>
    </row>
    <row r="27" spans="1:11">
      <c r="A27" s="228">
        <v>23</v>
      </c>
      <c r="B27" s="210" t="s">
        <v>643</v>
      </c>
      <c r="C27" s="220" t="s">
        <v>677</v>
      </c>
      <c r="D27" s="212" t="s">
        <v>683</v>
      </c>
      <c r="E27" s="215" t="s">
        <v>652</v>
      </c>
      <c r="F27" s="223" t="s">
        <v>14</v>
      </c>
      <c r="G27" s="210" t="s">
        <v>308</v>
      </c>
      <c r="H27" s="215">
        <v>2.69</v>
      </c>
      <c r="I27" s="210">
        <v>0.5</v>
      </c>
      <c r="J27" s="468"/>
      <c r="K27" s="468"/>
    </row>
    <row r="28" spans="1:11">
      <c r="A28" s="228">
        <v>24</v>
      </c>
      <c r="B28" s="210" t="s">
        <v>643</v>
      </c>
      <c r="C28" s="220" t="s">
        <v>684</v>
      </c>
      <c r="D28" s="212" t="s">
        <v>649</v>
      </c>
      <c r="E28" s="215" t="s">
        <v>652</v>
      </c>
      <c r="F28" s="223" t="s">
        <v>14</v>
      </c>
      <c r="G28" s="210" t="s">
        <v>308</v>
      </c>
      <c r="H28" s="215">
        <v>3</v>
      </c>
      <c r="I28" s="210">
        <v>0.5</v>
      </c>
      <c r="J28" s="468" t="s">
        <v>1172</v>
      </c>
      <c r="K28" s="468">
        <v>8500731924</v>
      </c>
    </row>
    <row r="29" spans="1:11">
      <c r="A29" s="228">
        <v>25</v>
      </c>
      <c r="B29" s="210" t="s">
        <v>643</v>
      </c>
      <c r="C29" s="220" t="s">
        <v>684</v>
      </c>
      <c r="D29" s="212" t="s">
        <v>685</v>
      </c>
      <c r="E29" s="214" t="s">
        <v>652</v>
      </c>
      <c r="F29" s="223" t="s">
        <v>14</v>
      </c>
      <c r="G29" s="210" t="s">
        <v>308</v>
      </c>
      <c r="H29" s="214">
        <v>2</v>
      </c>
      <c r="I29" s="210">
        <v>0.5</v>
      </c>
      <c r="J29" s="468"/>
      <c r="K29" s="468"/>
    </row>
    <row r="30" spans="1:11">
      <c r="A30" s="228">
        <v>26</v>
      </c>
      <c r="B30" s="210" t="s">
        <v>643</v>
      </c>
      <c r="C30" s="220" t="s">
        <v>684</v>
      </c>
      <c r="D30" s="212" t="s">
        <v>686</v>
      </c>
      <c r="E30" s="218" t="s">
        <v>652</v>
      </c>
      <c r="F30" s="223" t="s">
        <v>14</v>
      </c>
      <c r="G30" s="210" t="s">
        <v>308</v>
      </c>
      <c r="H30" s="218">
        <v>0.3</v>
      </c>
      <c r="I30" s="210">
        <v>0.15</v>
      </c>
      <c r="J30" s="468"/>
      <c r="K30" s="468"/>
    </row>
    <row r="31" spans="1:11">
      <c r="A31" s="228">
        <v>27</v>
      </c>
      <c r="B31" s="210" t="s">
        <v>643</v>
      </c>
      <c r="C31" s="220" t="s">
        <v>684</v>
      </c>
      <c r="D31" s="212" t="s">
        <v>682</v>
      </c>
      <c r="E31" s="218" t="s">
        <v>652</v>
      </c>
      <c r="F31" s="223" t="s">
        <v>14</v>
      </c>
      <c r="G31" s="210" t="s">
        <v>308</v>
      </c>
      <c r="H31" s="218">
        <v>2.0499999999999998</v>
      </c>
      <c r="I31" s="210">
        <v>0.5</v>
      </c>
      <c r="J31" s="468"/>
      <c r="K31" s="468"/>
    </row>
    <row r="32" spans="1:11">
      <c r="A32" s="228">
        <v>28</v>
      </c>
      <c r="B32" s="210" t="s">
        <v>643</v>
      </c>
      <c r="C32" s="220" t="s">
        <v>684</v>
      </c>
      <c r="D32" s="212" t="s">
        <v>687</v>
      </c>
      <c r="E32" s="214" t="s">
        <v>652</v>
      </c>
      <c r="F32" s="223" t="s">
        <v>14</v>
      </c>
      <c r="G32" s="210" t="s">
        <v>308</v>
      </c>
      <c r="H32" s="214">
        <v>2</v>
      </c>
      <c r="I32" s="210">
        <v>0.5</v>
      </c>
      <c r="J32" s="468"/>
      <c r="K32" s="468"/>
    </row>
    <row r="33" spans="1:11">
      <c r="A33" s="228">
        <v>29</v>
      </c>
      <c r="B33" s="210" t="s">
        <v>643</v>
      </c>
      <c r="C33" s="220" t="s">
        <v>684</v>
      </c>
      <c r="D33" s="212" t="s">
        <v>688</v>
      </c>
      <c r="E33" s="215" t="s">
        <v>652</v>
      </c>
      <c r="F33" s="223" t="s">
        <v>14</v>
      </c>
      <c r="G33" s="210" t="s">
        <v>308</v>
      </c>
      <c r="H33" s="215">
        <v>1.8</v>
      </c>
      <c r="I33" s="210">
        <v>0.5</v>
      </c>
      <c r="J33" s="468"/>
      <c r="K33" s="468"/>
    </row>
    <row r="34" spans="1:11">
      <c r="A34" s="228">
        <v>30</v>
      </c>
      <c r="B34" s="210" t="s">
        <v>643</v>
      </c>
      <c r="C34" s="220" t="s">
        <v>689</v>
      </c>
      <c r="D34" s="212" t="s">
        <v>690</v>
      </c>
      <c r="E34" s="214" t="s">
        <v>644</v>
      </c>
      <c r="F34" s="223" t="s">
        <v>14</v>
      </c>
      <c r="G34" s="210" t="s">
        <v>308</v>
      </c>
      <c r="H34" s="214">
        <v>7.92</v>
      </c>
      <c r="I34" s="210">
        <v>2</v>
      </c>
      <c r="J34" s="468" t="s">
        <v>1173</v>
      </c>
      <c r="K34" s="468">
        <v>8985181411</v>
      </c>
    </row>
    <row r="35" spans="1:11">
      <c r="A35" s="228">
        <v>31</v>
      </c>
      <c r="B35" s="210" t="s">
        <v>643</v>
      </c>
      <c r="C35" s="220" t="s">
        <v>689</v>
      </c>
      <c r="D35" s="212" t="s">
        <v>691</v>
      </c>
      <c r="E35" s="213" t="s">
        <v>644</v>
      </c>
      <c r="F35" s="223" t="s">
        <v>14</v>
      </c>
      <c r="G35" s="210" t="s">
        <v>308</v>
      </c>
      <c r="H35" s="213" t="s">
        <v>692</v>
      </c>
      <c r="I35" s="210">
        <v>1</v>
      </c>
      <c r="J35" s="468"/>
      <c r="K35" s="468"/>
    </row>
    <row r="36" spans="1:11" ht="31.5">
      <c r="A36" s="228">
        <v>32</v>
      </c>
      <c r="B36" s="210" t="s">
        <v>643</v>
      </c>
      <c r="C36" s="220" t="s">
        <v>689</v>
      </c>
      <c r="D36" s="212" t="s">
        <v>693</v>
      </c>
      <c r="E36" s="214" t="s">
        <v>644</v>
      </c>
      <c r="F36" s="223" t="s">
        <v>14</v>
      </c>
      <c r="G36" s="210" t="s">
        <v>308</v>
      </c>
      <c r="H36" s="214">
        <v>5.6</v>
      </c>
      <c r="I36" s="210">
        <v>2</v>
      </c>
      <c r="J36" s="468"/>
      <c r="K36" s="468"/>
    </row>
    <row r="37" spans="1:11">
      <c r="A37" s="228">
        <v>33</v>
      </c>
      <c r="B37" s="210" t="s">
        <v>643</v>
      </c>
      <c r="C37" s="220" t="s">
        <v>689</v>
      </c>
      <c r="D37" s="212" t="s">
        <v>694</v>
      </c>
      <c r="E37" s="214" t="s">
        <v>652</v>
      </c>
      <c r="F37" s="223" t="s">
        <v>14</v>
      </c>
      <c r="G37" s="210" t="s">
        <v>308</v>
      </c>
      <c r="H37" s="214">
        <v>1.22</v>
      </c>
      <c r="I37" s="210">
        <v>0.5</v>
      </c>
      <c r="J37" s="468"/>
      <c r="K37" s="468"/>
    </row>
    <row r="38" spans="1:11">
      <c r="A38" s="228">
        <v>34</v>
      </c>
      <c r="B38" s="210" t="s">
        <v>643</v>
      </c>
      <c r="C38" s="220" t="s">
        <v>689</v>
      </c>
      <c r="D38" s="212" t="s">
        <v>695</v>
      </c>
      <c r="E38" s="215" t="s">
        <v>644</v>
      </c>
      <c r="F38" s="223" t="s">
        <v>14</v>
      </c>
      <c r="G38" s="210" t="s">
        <v>308</v>
      </c>
      <c r="H38" s="215">
        <v>5.54</v>
      </c>
      <c r="I38" s="210">
        <v>2</v>
      </c>
      <c r="J38" s="468"/>
      <c r="K38" s="468"/>
    </row>
    <row r="39" spans="1:11">
      <c r="A39" s="228">
        <v>35</v>
      </c>
      <c r="B39" s="210" t="s">
        <v>643</v>
      </c>
      <c r="C39" s="220" t="s">
        <v>689</v>
      </c>
      <c r="D39" s="212" t="s">
        <v>696</v>
      </c>
      <c r="E39" s="215" t="s">
        <v>644</v>
      </c>
      <c r="F39" s="223" t="s">
        <v>14</v>
      </c>
      <c r="G39" s="210" t="s">
        <v>308</v>
      </c>
      <c r="H39" s="215">
        <v>5.6</v>
      </c>
      <c r="I39" s="210">
        <v>2</v>
      </c>
      <c r="J39" s="468"/>
      <c r="K39" s="468"/>
    </row>
    <row r="40" spans="1:11">
      <c r="A40" s="228">
        <v>36</v>
      </c>
      <c r="B40" s="210" t="s">
        <v>643</v>
      </c>
      <c r="C40" s="220" t="s">
        <v>689</v>
      </c>
      <c r="D40" s="212" t="s">
        <v>697</v>
      </c>
      <c r="E40" s="214" t="s">
        <v>652</v>
      </c>
      <c r="F40" s="223" t="s">
        <v>14</v>
      </c>
      <c r="G40" s="210" t="s">
        <v>308</v>
      </c>
      <c r="H40" s="214">
        <v>0.2</v>
      </c>
      <c r="I40" s="210">
        <v>0.5</v>
      </c>
      <c r="J40" s="468"/>
      <c r="K40" s="468"/>
    </row>
    <row r="41" spans="1:11">
      <c r="A41" s="228">
        <v>37</v>
      </c>
      <c r="B41" s="210" t="s">
        <v>643</v>
      </c>
      <c r="C41" s="220" t="s">
        <v>689</v>
      </c>
      <c r="D41" s="212" t="s">
        <v>698</v>
      </c>
      <c r="E41" s="214" t="s">
        <v>652</v>
      </c>
      <c r="F41" s="223" t="s">
        <v>14</v>
      </c>
      <c r="G41" s="210" t="s">
        <v>308</v>
      </c>
      <c r="H41" s="214">
        <v>1.1100000000000001</v>
      </c>
      <c r="I41" s="210">
        <v>0.61</v>
      </c>
      <c r="J41" s="468"/>
      <c r="K41" s="468"/>
    </row>
    <row r="42" spans="1:11">
      <c r="A42" s="228">
        <v>38</v>
      </c>
      <c r="B42" s="210" t="s">
        <v>643</v>
      </c>
      <c r="C42" s="220" t="s">
        <v>689</v>
      </c>
      <c r="D42" s="212" t="s">
        <v>699</v>
      </c>
      <c r="E42" s="215" t="s">
        <v>652</v>
      </c>
      <c r="F42" s="223" t="s">
        <v>14</v>
      </c>
      <c r="G42" s="210" t="s">
        <v>308</v>
      </c>
      <c r="H42" s="215">
        <v>0.32</v>
      </c>
      <c r="I42" s="210">
        <v>0.16</v>
      </c>
      <c r="J42" s="468"/>
      <c r="K42" s="468"/>
    </row>
    <row r="43" spans="1:11">
      <c r="A43" s="228">
        <v>39</v>
      </c>
      <c r="B43" s="210" t="s">
        <v>643</v>
      </c>
      <c r="C43" s="220" t="s">
        <v>700</v>
      </c>
      <c r="D43" s="212" t="s">
        <v>701</v>
      </c>
      <c r="E43" s="215" t="s">
        <v>644</v>
      </c>
      <c r="F43" s="223" t="s">
        <v>14</v>
      </c>
      <c r="G43" s="210" t="s">
        <v>308</v>
      </c>
      <c r="H43" s="215">
        <v>6.74</v>
      </c>
      <c r="I43" s="210">
        <v>2</v>
      </c>
      <c r="J43" s="468" t="s">
        <v>1174</v>
      </c>
      <c r="K43" s="468">
        <v>9849986034</v>
      </c>
    </row>
    <row r="44" spans="1:11">
      <c r="A44" s="228">
        <v>40</v>
      </c>
      <c r="B44" s="210" t="s">
        <v>643</v>
      </c>
      <c r="C44" s="220" t="s">
        <v>700</v>
      </c>
      <c r="D44" s="212" t="s">
        <v>702</v>
      </c>
      <c r="E44" s="215" t="s">
        <v>652</v>
      </c>
      <c r="F44" s="223" t="s">
        <v>14</v>
      </c>
      <c r="G44" s="210" t="s">
        <v>308</v>
      </c>
      <c r="H44" s="215">
        <v>1.5</v>
      </c>
      <c r="I44" s="210">
        <v>0.5</v>
      </c>
      <c r="J44" s="468"/>
      <c r="K44" s="468"/>
    </row>
    <row r="45" spans="1:11">
      <c r="A45" s="228">
        <v>41</v>
      </c>
      <c r="B45" s="210" t="s">
        <v>643</v>
      </c>
      <c r="C45" s="220" t="s">
        <v>700</v>
      </c>
      <c r="D45" s="212" t="s">
        <v>670</v>
      </c>
      <c r="E45" s="215" t="s">
        <v>652</v>
      </c>
      <c r="F45" s="223" t="s">
        <v>14</v>
      </c>
      <c r="G45" s="210" t="s">
        <v>308</v>
      </c>
      <c r="H45" s="215">
        <v>0.9</v>
      </c>
      <c r="I45" s="210">
        <v>0.2</v>
      </c>
      <c r="J45" s="468"/>
      <c r="K45" s="468"/>
    </row>
    <row r="46" spans="1:11">
      <c r="A46" s="228">
        <v>42</v>
      </c>
      <c r="B46" s="210" t="s">
        <v>643</v>
      </c>
      <c r="C46" s="220" t="s">
        <v>700</v>
      </c>
      <c r="D46" s="212" t="s">
        <v>703</v>
      </c>
      <c r="E46" s="214" t="s">
        <v>652</v>
      </c>
      <c r="F46" s="223" t="s">
        <v>14</v>
      </c>
      <c r="G46" s="210" t="s">
        <v>308</v>
      </c>
      <c r="H46" s="214">
        <v>0.99</v>
      </c>
      <c r="I46" s="210">
        <v>0.2</v>
      </c>
      <c r="J46" s="468"/>
      <c r="K46" s="468"/>
    </row>
    <row r="47" spans="1:11">
      <c r="A47" s="228">
        <v>43</v>
      </c>
      <c r="B47" s="210" t="s">
        <v>643</v>
      </c>
      <c r="C47" s="220" t="s">
        <v>700</v>
      </c>
      <c r="D47" s="212" t="s">
        <v>704</v>
      </c>
      <c r="E47" s="214" t="s">
        <v>652</v>
      </c>
      <c r="F47" s="223" t="s">
        <v>14</v>
      </c>
      <c r="G47" s="210" t="s">
        <v>308</v>
      </c>
      <c r="H47" s="214">
        <v>0.24</v>
      </c>
      <c r="I47" s="210">
        <v>0.12</v>
      </c>
      <c r="J47" s="468"/>
      <c r="K47" s="468"/>
    </row>
    <row r="48" spans="1:11">
      <c r="A48" s="228">
        <v>44</v>
      </c>
      <c r="B48" s="210" t="s">
        <v>643</v>
      </c>
      <c r="C48" s="220" t="s">
        <v>700</v>
      </c>
      <c r="D48" s="212" t="s">
        <v>705</v>
      </c>
      <c r="E48" s="215" t="s">
        <v>652</v>
      </c>
      <c r="F48" s="223" t="s">
        <v>14</v>
      </c>
      <c r="G48" s="210" t="s">
        <v>308</v>
      </c>
      <c r="H48" s="215">
        <v>0.6</v>
      </c>
      <c r="I48" s="210">
        <v>0.3</v>
      </c>
      <c r="J48" s="468"/>
      <c r="K48" s="468"/>
    </row>
    <row r="49" spans="1:11">
      <c r="A49" s="228">
        <v>45</v>
      </c>
      <c r="B49" s="210" t="s">
        <v>643</v>
      </c>
      <c r="C49" s="220" t="s">
        <v>706</v>
      </c>
      <c r="D49" s="212" t="s">
        <v>707</v>
      </c>
      <c r="E49" s="215" t="s">
        <v>644</v>
      </c>
      <c r="F49" s="223" t="s">
        <v>14</v>
      </c>
      <c r="G49" s="210" t="s">
        <v>308</v>
      </c>
      <c r="H49" s="215">
        <v>4.0999999999999996</v>
      </c>
      <c r="I49" s="210">
        <v>0.1</v>
      </c>
      <c r="J49" s="468"/>
      <c r="K49" s="468"/>
    </row>
    <row r="50" spans="1:11">
      <c r="A50" s="228">
        <v>46</v>
      </c>
      <c r="B50" s="210" t="s">
        <v>643</v>
      </c>
      <c r="C50" s="220" t="s">
        <v>706</v>
      </c>
      <c r="D50" s="212" t="s">
        <v>670</v>
      </c>
      <c r="E50" s="214" t="s">
        <v>652</v>
      </c>
      <c r="F50" s="223" t="s">
        <v>14</v>
      </c>
      <c r="G50" s="210" t="s">
        <v>308</v>
      </c>
      <c r="H50" s="214">
        <v>1.8</v>
      </c>
      <c r="I50" s="210">
        <v>0.5</v>
      </c>
      <c r="J50" s="468"/>
      <c r="K50" s="468"/>
    </row>
    <row r="51" spans="1:11">
      <c r="A51" s="224"/>
      <c r="B51" s="221"/>
      <c r="C51" s="222"/>
      <c r="D51" s="222"/>
      <c r="E51" s="221"/>
      <c r="F51" s="224"/>
      <c r="G51" s="221"/>
      <c r="H51" s="226">
        <f>SUM(H5:H50)</f>
        <v>94.769999999999968</v>
      </c>
      <c r="I51" s="227">
        <f>SUM(I5:I50)</f>
        <v>44.69</v>
      </c>
      <c r="J51" s="221"/>
      <c r="K51" s="221"/>
    </row>
    <row r="52" spans="1:11">
      <c r="H52" s="469"/>
      <c r="I52" s="469"/>
      <c r="J52" s="469"/>
      <c r="K52" s="469"/>
    </row>
    <row r="53" spans="1:11">
      <c r="H53" s="470"/>
      <c r="I53" s="470"/>
      <c r="J53" s="470"/>
      <c r="K53" s="470"/>
    </row>
    <row r="54" spans="1:11">
      <c r="H54" s="470"/>
      <c r="I54" s="470"/>
      <c r="J54" s="470"/>
      <c r="K54" s="470"/>
    </row>
  </sheetData>
  <mergeCells count="22">
    <mergeCell ref="J15:J19"/>
    <mergeCell ref="K15:K19"/>
    <mergeCell ref="J21:J27"/>
    <mergeCell ref="K21:K27"/>
    <mergeCell ref="A1:K1"/>
    <mergeCell ref="A2:K2"/>
    <mergeCell ref="A3:A4"/>
    <mergeCell ref="B3:C3"/>
    <mergeCell ref="D3:K3"/>
    <mergeCell ref="J5:J8"/>
    <mergeCell ref="K5:K8"/>
    <mergeCell ref="J9:J14"/>
    <mergeCell ref="K9:K14"/>
    <mergeCell ref="J49:J50"/>
    <mergeCell ref="K49:K50"/>
    <mergeCell ref="H52:K54"/>
    <mergeCell ref="J28:J33"/>
    <mergeCell ref="K28:K33"/>
    <mergeCell ref="J34:J42"/>
    <mergeCell ref="K34:K42"/>
    <mergeCell ref="J43:J48"/>
    <mergeCell ref="K43:K48"/>
  </mergeCells>
  <printOptions horizontalCentered="1"/>
  <pageMargins left="0.70866141732283472" right="0.70866141732283472" top="0.3" bottom="0.74803149606299213" header="0.31496062992125984" footer="0.31496062992125984"/>
  <pageSetup paperSize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7"/>
  <sheetViews>
    <sheetView topLeftCell="A33" workbookViewId="0">
      <selection activeCell="A5" sqref="A5:J41"/>
    </sheetView>
  </sheetViews>
  <sheetFormatPr defaultRowHeight="15"/>
  <cols>
    <col min="1" max="1" width="7.140625" bestFit="1" customWidth="1"/>
    <col min="2" max="2" width="9" bestFit="1" customWidth="1"/>
    <col min="3" max="3" width="13.5703125" customWidth="1"/>
    <col min="4" max="4" width="16.7109375" customWidth="1"/>
    <col min="5" max="5" width="11.7109375" bestFit="1" customWidth="1"/>
    <col min="6" max="6" width="10" bestFit="1" customWidth="1"/>
    <col min="7" max="7" width="11" customWidth="1"/>
    <col min="8" max="8" width="11.7109375" customWidth="1"/>
    <col min="9" max="9" width="7.5703125" customWidth="1"/>
    <col min="10" max="10" width="31.28515625" customWidth="1"/>
  </cols>
  <sheetData>
    <row r="1" spans="1:10" ht="26.25">
      <c r="A1" s="475" t="s">
        <v>708</v>
      </c>
      <c r="B1" s="475"/>
      <c r="C1" s="475"/>
      <c r="D1" s="475"/>
      <c r="E1" s="475"/>
      <c r="F1" s="475"/>
      <c r="G1" s="475"/>
      <c r="H1" s="475"/>
      <c r="I1" s="475"/>
      <c r="J1" s="475"/>
    </row>
    <row r="2" spans="1:10" ht="21" customHeight="1">
      <c r="A2" s="438" t="s">
        <v>1180</v>
      </c>
      <c r="B2" s="438"/>
      <c r="C2" s="438"/>
      <c r="D2" s="438"/>
      <c r="E2" s="438"/>
      <c r="F2" s="438"/>
      <c r="G2" s="438"/>
      <c r="H2" s="438"/>
      <c r="I2" s="438"/>
      <c r="J2" s="438"/>
    </row>
    <row r="3" spans="1:10">
      <c r="A3" s="444" t="s">
        <v>809</v>
      </c>
      <c r="B3" s="444"/>
      <c r="C3" s="444"/>
      <c r="D3" s="444"/>
      <c r="E3" s="444"/>
      <c r="F3" s="444"/>
      <c r="G3" s="444"/>
      <c r="H3" s="444"/>
      <c r="I3" s="444"/>
      <c r="J3" s="444"/>
    </row>
    <row r="4" spans="1:10" ht="63">
      <c r="A4" s="112" t="s">
        <v>709</v>
      </c>
      <c r="B4" s="112" t="s">
        <v>710</v>
      </c>
      <c r="C4" s="112" t="s">
        <v>711</v>
      </c>
      <c r="D4" s="112" t="s">
        <v>712</v>
      </c>
      <c r="E4" s="112" t="s">
        <v>713</v>
      </c>
      <c r="F4" s="112" t="s">
        <v>714</v>
      </c>
      <c r="G4" s="112" t="s">
        <v>715</v>
      </c>
      <c r="H4" s="112" t="s">
        <v>716</v>
      </c>
      <c r="I4" s="129" t="s">
        <v>813</v>
      </c>
      <c r="J4" s="112" t="s">
        <v>717</v>
      </c>
    </row>
    <row r="5" spans="1:10" ht="30">
      <c r="A5" s="64">
        <v>1</v>
      </c>
      <c r="B5" s="83" t="s">
        <v>718</v>
      </c>
      <c r="C5" s="83" t="s">
        <v>719</v>
      </c>
      <c r="D5" s="83" t="s">
        <v>720</v>
      </c>
      <c r="E5" s="83" t="s">
        <v>721</v>
      </c>
      <c r="F5" s="83" t="s">
        <v>722</v>
      </c>
      <c r="G5" s="2" t="s">
        <v>541</v>
      </c>
      <c r="H5" s="4">
        <v>8.8000000000000007</v>
      </c>
      <c r="I5" s="4">
        <v>2.2000000000000002</v>
      </c>
      <c r="J5" s="83" t="s">
        <v>723</v>
      </c>
    </row>
    <row r="6" spans="1:10" ht="30">
      <c r="A6" s="64">
        <v>2</v>
      </c>
      <c r="B6" s="83" t="s">
        <v>718</v>
      </c>
      <c r="C6" s="83" t="s">
        <v>724</v>
      </c>
      <c r="D6" s="83" t="s">
        <v>725</v>
      </c>
      <c r="E6" s="83" t="s">
        <v>721</v>
      </c>
      <c r="F6" s="83" t="s">
        <v>722</v>
      </c>
      <c r="G6" s="2" t="s">
        <v>541</v>
      </c>
      <c r="H6" s="4">
        <v>16.760000000000002</v>
      </c>
      <c r="I6" s="4">
        <v>4.1900000000000004</v>
      </c>
      <c r="J6" s="83" t="s">
        <v>726</v>
      </c>
    </row>
    <row r="7" spans="1:10" ht="30">
      <c r="A7" s="64">
        <v>3</v>
      </c>
      <c r="B7" s="83" t="s">
        <v>718</v>
      </c>
      <c r="C7" s="83" t="s">
        <v>724</v>
      </c>
      <c r="D7" s="83" t="s">
        <v>727</v>
      </c>
      <c r="E7" s="83" t="s">
        <v>721</v>
      </c>
      <c r="F7" s="83" t="s">
        <v>722</v>
      </c>
      <c r="G7" s="2" t="s">
        <v>541</v>
      </c>
      <c r="H7" s="4">
        <v>8.0299999999999994</v>
      </c>
      <c r="I7" s="4">
        <v>2.0099999999999998</v>
      </c>
      <c r="J7" s="83" t="s">
        <v>726</v>
      </c>
    </row>
    <row r="8" spans="1:10" ht="30">
      <c r="A8" s="64">
        <v>4</v>
      </c>
      <c r="B8" s="83" t="s">
        <v>718</v>
      </c>
      <c r="C8" s="83" t="s">
        <v>724</v>
      </c>
      <c r="D8" s="83" t="s">
        <v>728</v>
      </c>
      <c r="E8" s="83" t="s">
        <v>721</v>
      </c>
      <c r="F8" s="83" t="s">
        <v>722</v>
      </c>
      <c r="G8" s="2" t="s">
        <v>541</v>
      </c>
      <c r="H8" s="4">
        <v>3.61</v>
      </c>
      <c r="I8" s="4">
        <v>0.9</v>
      </c>
      <c r="J8" s="83" t="s">
        <v>726</v>
      </c>
    </row>
    <row r="9" spans="1:10" ht="30">
      <c r="A9" s="64">
        <v>5</v>
      </c>
      <c r="B9" s="83" t="s">
        <v>718</v>
      </c>
      <c r="C9" s="83" t="s">
        <v>724</v>
      </c>
      <c r="D9" s="83" t="s">
        <v>729</v>
      </c>
      <c r="E9" s="83" t="s">
        <v>721</v>
      </c>
      <c r="F9" s="83" t="s">
        <v>722</v>
      </c>
      <c r="G9" s="2" t="s">
        <v>541</v>
      </c>
      <c r="H9" s="4">
        <v>7.45</v>
      </c>
      <c r="I9" s="4">
        <v>1.86</v>
      </c>
      <c r="J9" s="83" t="s">
        <v>726</v>
      </c>
    </row>
    <row r="10" spans="1:10" ht="30">
      <c r="A10" s="64">
        <v>6</v>
      </c>
      <c r="B10" s="83" t="s">
        <v>718</v>
      </c>
      <c r="C10" s="83" t="s">
        <v>730</v>
      </c>
      <c r="D10" s="83" t="s">
        <v>731</v>
      </c>
      <c r="E10" s="83" t="s">
        <v>721</v>
      </c>
      <c r="F10" s="83" t="s">
        <v>722</v>
      </c>
      <c r="G10" s="2" t="s">
        <v>541</v>
      </c>
      <c r="H10" s="4">
        <v>5.4</v>
      </c>
      <c r="I10" s="4">
        <v>1.35</v>
      </c>
      <c r="J10" s="83" t="s">
        <v>732</v>
      </c>
    </row>
    <row r="11" spans="1:10" ht="30">
      <c r="A11" s="64">
        <v>7</v>
      </c>
      <c r="B11" s="83" t="s">
        <v>718</v>
      </c>
      <c r="C11" s="83" t="s">
        <v>733</v>
      </c>
      <c r="D11" s="83" t="s">
        <v>734</v>
      </c>
      <c r="E11" s="83" t="s">
        <v>721</v>
      </c>
      <c r="F11" s="83" t="s">
        <v>722</v>
      </c>
      <c r="G11" s="2" t="s">
        <v>541</v>
      </c>
      <c r="H11" s="4">
        <v>49.85</v>
      </c>
      <c r="I11" s="4">
        <v>12.46</v>
      </c>
      <c r="J11" s="83" t="s">
        <v>732</v>
      </c>
    </row>
    <row r="12" spans="1:10" ht="30">
      <c r="A12" s="64">
        <v>8</v>
      </c>
      <c r="B12" s="83" t="s">
        <v>718</v>
      </c>
      <c r="C12" s="83" t="s">
        <v>735</v>
      </c>
      <c r="D12" s="83" t="s">
        <v>736</v>
      </c>
      <c r="E12" s="83" t="s">
        <v>721</v>
      </c>
      <c r="F12" s="83" t="s">
        <v>722</v>
      </c>
      <c r="G12" s="2" t="s">
        <v>541</v>
      </c>
      <c r="H12" s="4">
        <v>6.24</v>
      </c>
      <c r="I12" s="4">
        <v>1.56</v>
      </c>
      <c r="J12" s="83" t="s">
        <v>732</v>
      </c>
    </row>
    <row r="13" spans="1:10" ht="30">
      <c r="A13" s="64">
        <v>9</v>
      </c>
      <c r="B13" s="2" t="s">
        <v>718</v>
      </c>
      <c r="C13" s="2" t="s">
        <v>737</v>
      </c>
      <c r="D13" s="83" t="s">
        <v>340</v>
      </c>
      <c r="E13" s="83" t="s">
        <v>721</v>
      </c>
      <c r="F13" s="83" t="s">
        <v>722</v>
      </c>
      <c r="G13" s="2" t="s">
        <v>541</v>
      </c>
      <c r="H13" s="4">
        <v>5</v>
      </c>
      <c r="I13" s="4">
        <v>1.25</v>
      </c>
      <c r="J13" s="83" t="s">
        <v>732</v>
      </c>
    </row>
    <row r="14" spans="1:10" ht="30">
      <c r="A14" s="64">
        <v>10</v>
      </c>
      <c r="B14" s="64" t="s">
        <v>738</v>
      </c>
      <c r="C14" s="64" t="s">
        <v>739</v>
      </c>
      <c r="D14" s="64" t="s">
        <v>740</v>
      </c>
      <c r="E14" s="64" t="s">
        <v>741</v>
      </c>
      <c r="F14" s="83" t="s">
        <v>722</v>
      </c>
      <c r="G14" s="2" t="s">
        <v>541</v>
      </c>
      <c r="H14" s="113">
        <v>40.86</v>
      </c>
      <c r="I14" s="113">
        <v>8.4</v>
      </c>
      <c r="J14" s="83" t="s">
        <v>732</v>
      </c>
    </row>
    <row r="15" spans="1:10" ht="30">
      <c r="A15" s="64">
        <v>11</v>
      </c>
      <c r="B15" s="64" t="s">
        <v>738</v>
      </c>
      <c r="C15" s="64" t="s">
        <v>742</v>
      </c>
      <c r="D15" s="64" t="s">
        <v>743</v>
      </c>
      <c r="E15" s="64" t="s">
        <v>744</v>
      </c>
      <c r="F15" s="83" t="s">
        <v>722</v>
      </c>
      <c r="G15" s="2" t="s">
        <v>541</v>
      </c>
      <c r="H15" s="113">
        <v>15.74</v>
      </c>
      <c r="I15" s="113">
        <v>12.4</v>
      </c>
      <c r="J15" s="83" t="s">
        <v>732</v>
      </c>
    </row>
    <row r="16" spans="1:10" ht="30">
      <c r="A16" s="64">
        <v>12</v>
      </c>
      <c r="B16" s="64" t="s">
        <v>738</v>
      </c>
      <c r="C16" s="64" t="s">
        <v>742</v>
      </c>
      <c r="D16" s="64" t="s">
        <v>740</v>
      </c>
      <c r="E16" s="64" t="s">
        <v>744</v>
      </c>
      <c r="F16" s="83" t="s">
        <v>722</v>
      </c>
      <c r="G16" s="2" t="s">
        <v>541</v>
      </c>
      <c r="H16" s="113">
        <v>7.09</v>
      </c>
      <c r="I16" s="113">
        <v>0.04</v>
      </c>
      <c r="J16" s="83" t="s">
        <v>732</v>
      </c>
    </row>
    <row r="17" spans="1:11" ht="30">
      <c r="A17" s="64">
        <v>13</v>
      </c>
      <c r="B17" s="64" t="s">
        <v>738</v>
      </c>
      <c r="C17" s="64" t="s">
        <v>745</v>
      </c>
      <c r="D17" s="64" t="s">
        <v>746</v>
      </c>
      <c r="E17" s="64" t="s">
        <v>744</v>
      </c>
      <c r="F17" s="83" t="s">
        <v>722</v>
      </c>
      <c r="G17" s="2" t="s">
        <v>541</v>
      </c>
      <c r="H17" s="113">
        <v>20.54</v>
      </c>
      <c r="I17" s="113">
        <v>8</v>
      </c>
      <c r="J17" s="83" t="s">
        <v>732</v>
      </c>
    </row>
    <row r="18" spans="1:11" ht="31.9" customHeight="1">
      <c r="A18" s="64">
        <v>14</v>
      </c>
      <c r="B18" s="64" t="s">
        <v>738</v>
      </c>
      <c r="C18" s="64" t="s">
        <v>747</v>
      </c>
      <c r="D18" s="64" t="s">
        <v>305</v>
      </c>
      <c r="E18" s="64" t="s">
        <v>744</v>
      </c>
      <c r="F18" s="83" t="s">
        <v>722</v>
      </c>
      <c r="G18" s="2" t="s">
        <v>541</v>
      </c>
      <c r="H18" s="113">
        <v>15.12</v>
      </c>
      <c r="I18" s="113">
        <v>12</v>
      </c>
      <c r="J18" s="83" t="s">
        <v>732</v>
      </c>
    </row>
    <row r="19" spans="1:11" ht="31.9" customHeight="1">
      <c r="A19" s="114">
        <v>15</v>
      </c>
      <c r="B19" s="64" t="s">
        <v>738</v>
      </c>
      <c r="C19" s="64" t="s">
        <v>748</v>
      </c>
      <c r="D19" s="64" t="s">
        <v>749</v>
      </c>
      <c r="E19" s="64" t="s">
        <v>744</v>
      </c>
      <c r="F19" s="83" t="s">
        <v>722</v>
      </c>
      <c r="G19" s="2" t="s">
        <v>541</v>
      </c>
      <c r="H19" s="113">
        <v>6</v>
      </c>
      <c r="I19" s="113">
        <v>4.8</v>
      </c>
      <c r="J19" s="83" t="s">
        <v>732</v>
      </c>
    </row>
    <row r="20" spans="1:11" ht="31.9" customHeight="1">
      <c r="A20" s="49">
        <v>16</v>
      </c>
      <c r="B20" s="64" t="s">
        <v>738</v>
      </c>
      <c r="C20" s="64" t="s">
        <v>750</v>
      </c>
      <c r="D20" s="64" t="s">
        <v>751</v>
      </c>
      <c r="E20" s="64" t="s">
        <v>744</v>
      </c>
      <c r="F20" s="83" t="s">
        <v>722</v>
      </c>
      <c r="G20" s="2" t="s">
        <v>541</v>
      </c>
      <c r="H20" s="113">
        <v>12.4</v>
      </c>
      <c r="I20" s="113">
        <v>3.6</v>
      </c>
      <c r="J20" s="83" t="s">
        <v>732</v>
      </c>
    </row>
    <row r="21" spans="1:11" ht="31.9" customHeight="1">
      <c r="A21" s="49">
        <v>17</v>
      </c>
      <c r="B21" s="64" t="s">
        <v>738</v>
      </c>
      <c r="C21" s="64" t="s">
        <v>752</v>
      </c>
      <c r="D21" s="64" t="s">
        <v>753</v>
      </c>
      <c r="E21" s="64" t="s">
        <v>744</v>
      </c>
      <c r="F21" s="83" t="s">
        <v>722</v>
      </c>
      <c r="G21" s="2" t="s">
        <v>541</v>
      </c>
      <c r="H21" s="113">
        <v>37.04</v>
      </c>
      <c r="I21" s="113">
        <v>16</v>
      </c>
      <c r="J21" s="83" t="s">
        <v>754</v>
      </c>
    </row>
    <row r="22" spans="1:11" ht="31.9" customHeight="1">
      <c r="A22" s="49">
        <v>18</v>
      </c>
      <c r="B22" s="64" t="s">
        <v>738</v>
      </c>
      <c r="C22" s="64" t="s">
        <v>752</v>
      </c>
      <c r="D22" s="64" t="s">
        <v>755</v>
      </c>
      <c r="E22" s="64" t="s">
        <v>744</v>
      </c>
      <c r="F22" s="83" t="s">
        <v>722</v>
      </c>
      <c r="G22" s="2" t="s">
        <v>541</v>
      </c>
      <c r="H22" s="113">
        <v>16.87</v>
      </c>
      <c r="I22" s="113">
        <v>10</v>
      </c>
      <c r="J22" s="83" t="s">
        <v>754</v>
      </c>
    </row>
    <row r="23" spans="1:11" ht="31.9" customHeight="1">
      <c r="A23" s="49">
        <v>19</v>
      </c>
      <c r="B23" s="64" t="s">
        <v>738</v>
      </c>
      <c r="C23" s="64" t="s">
        <v>752</v>
      </c>
      <c r="D23" s="64" t="s">
        <v>756</v>
      </c>
      <c r="E23" s="64" t="s">
        <v>744</v>
      </c>
      <c r="F23" s="83" t="s">
        <v>722</v>
      </c>
      <c r="G23" s="2" t="s">
        <v>541</v>
      </c>
      <c r="H23" s="113">
        <v>1.46</v>
      </c>
      <c r="I23" s="113">
        <v>1.06</v>
      </c>
      <c r="J23" s="83" t="s">
        <v>754</v>
      </c>
      <c r="K23" s="37"/>
    </row>
    <row r="24" spans="1:11" ht="31.9" customHeight="1">
      <c r="A24" s="49">
        <v>20</v>
      </c>
      <c r="B24" s="64" t="s">
        <v>738</v>
      </c>
      <c r="C24" s="64" t="s">
        <v>757</v>
      </c>
      <c r="D24" s="64" t="s">
        <v>758</v>
      </c>
      <c r="E24" s="64" t="s">
        <v>744</v>
      </c>
      <c r="F24" s="83" t="s">
        <v>722</v>
      </c>
      <c r="G24" s="2" t="s">
        <v>541</v>
      </c>
      <c r="H24" s="113">
        <v>48</v>
      </c>
      <c r="I24" s="113">
        <v>38.4</v>
      </c>
      <c r="J24" s="83" t="s">
        <v>754</v>
      </c>
      <c r="K24" s="42"/>
    </row>
    <row r="25" spans="1:11" ht="31.9" customHeight="1">
      <c r="A25" s="49">
        <v>21</v>
      </c>
      <c r="B25" s="64" t="s">
        <v>738</v>
      </c>
      <c r="C25" s="64" t="s">
        <v>759</v>
      </c>
      <c r="D25" s="64" t="s">
        <v>760</v>
      </c>
      <c r="E25" s="64" t="s">
        <v>744</v>
      </c>
      <c r="F25" s="83" t="s">
        <v>722</v>
      </c>
      <c r="G25" s="2" t="s">
        <v>541</v>
      </c>
      <c r="H25" s="113">
        <v>6.4</v>
      </c>
      <c r="I25" s="113">
        <v>0.8</v>
      </c>
      <c r="J25" s="83" t="s">
        <v>754</v>
      </c>
      <c r="K25" s="46"/>
    </row>
    <row r="26" spans="1:11" ht="31.9" customHeight="1">
      <c r="A26" s="49">
        <v>22</v>
      </c>
      <c r="B26" s="64" t="s">
        <v>738</v>
      </c>
      <c r="C26" s="64" t="s">
        <v>761</v>
      </c>
      <c r="D26" s="64" t="s">
        <v>762</v>
      </c>
      <c r="E26" s="64" t="s">
        <v>744</v>
      </c>
      <c r="F26" s="83" t="s">
        <v>722</v>
      </c>
      <c r="G26" s="2" t="s">
        <v>541</v>
      </c>
      <c r="H26" s="113">
        <v>23.64</v>
      </c>
      <c r="I26" s="113">
        <v>2.2000000000000002</v>
      </c>
      <c r="J26" s="83" t="s">
        <v>754</v>
      </c>
      <c r="K26" s="46"/>
    </row>
    <row r="27" spans="1:11" ht="31.9" customHeight="1">
      <c r="A27" s="49">
        <v>23</v>
      </c>
      <c r="B27" s="83" t="s">
        <v>738</v>
      </c>
      <c r="C27" s="83" t="s">
        <v>763</v>
      </c>
      <c r="D27" s="83" t="s">
        <v>764</v>
      </c>
      <c r="E27" s="64" t="s">
        <v>744</v>
      </c>
      <c r="F27" s="83" t="s">
        <v>765</v>
      </c>
      <c r="G27" s="83" t="s">
        <v>308</v>
      </c>
      <c r="H27" s="4">
        <v>10</v>
      </c>
      <c r="I27" s="4">
        <v>2.5</v>
      </c>
      <c r="J27" s="4" t="s">
        <v>766</v>
      </c>
      <c r="K27" s="46"/>
    </row>
    <row r="28" spans="1:11" ht="31.9" customHeight="1">
      <c r="A28" s="49">
        <v>24</v>
      </c>
      <c r="B28" s="83" t="s">
        <v>738</v>
      </c>
      <c r="C28" s="83" t="s">
        <v>763</v>
      </c>
      <c r="D28" s="83" t="s">
        <v>767</v>
      </c>
      <c r="E28" s="64" t="s">
        <v>744</v>
      </c>
      <c r="F28" s="83" t="s">
        <v>765</v>
      </c>
      <c r="G28" s="83" t="s">
        <v>308</v>
      </c>
      <c r="H28" s="4">
        <v>7</v>
      </c>
      <c r="I28" s="4">
        <v>1.75</v>
      </c>
      <c r="J28" s="4" t="s">
        <v>766</v>
      </c>
      <c r="K28" s="46"/>
    </row>
    <row r="29" spans="1:11" ht="31.9" customHeight="1">
      <c r="A29" s="49">
        <v>25</v>
      </c>
      <c r="B29" s="83" t="s">
        <v>738</v>
      </c>
      <c r="C29" s="83" t="s">
        <v>768</v>
      </c>
      <c r="D29" s="83" t="s">
        <v>769</v>
      </c>
      <c r="E29" s="64" t="s">
        <v>744</v>
      </c>
      <c r="F29" s="83" t="s">
        <v>765</v>
      </c>
      <c r="G29" s="83" t="s">
        <v>308</v>
      </c>
      <c r="H29" s="4">
        <v>5.09</v>
      </c>
      <c r="I29" s="4">
        <v>1.27</v>
      </c>
      <c r="J29" s="4" t="s">
        <v>770</v>
      </c>
      <c r="K29" s="46"/>
    </row>
    <row r="30" spans="1:11" ht="31.9" customHeight="1">
      <c r="A30" s="49">
        <v>26</v>
      </c>
      <c r="B30" s="83" t="s">
        <v>738</v>
      </c>
      <c r="C30" s="83" t="s">
        <v>768</v>
      </c>
      <c r="D30" s="83" t="s">
        <v>771</v>
      </c>
      <c r="E30" s="64" t="s">
        <v>744</v>
      </c>
      <c r="F30" s="83" t="s">
        <v>765</v>
      </c>
      <c r="G30" s="83" t="s">
        <v>308</v>
      </c>
      <c r="H30" s="4">
        <v>5.09</v>
      </c>
      <c r="I30" s="4">
        <v>1.27</v>
      </c>
      <c r="J30" s="4" t="s">
        <v>770</v>
      </c>
      <c r="K30" s="46"/>
    </row>
    <row r="31" spans="1:11" ht="31.9" customHeight="1">
      <c r="A31" s="49">
        <v>27</v>
      </c>
      <c r="B31" s="83" t="s">
        <v>718</v>
      </c>
      <c r="C31" s="83" t="s">
        <v>718</v>
      </c>
      <c r="D31" s="83" t="s">
        <v>772</v>
      </c>
      <c r="E31" s="64" t="s">
        <v>744</v>
      </c>
      <c r="F31" s="83" t="s">
        <v>765</v>
      </c>
      <c r="G31" s="83" t="s">
        <v>308</v>
      </c>
      <c r="H31" s="4">
        <v>6</v>
      </c>
      <c r="I31" s="4">
        <v>1.5</v>
      </c>
      <c r="J31" s="4" t="s">
        <v>773</v>
      </c>
      <c r="K31" s="46"/>
    </row>
    <row r="32" spans="1:11" ht="31.9" customHeight="1">
      <c r="A32" s="49">
        <v>28</v>
      </c>
      <c r="B32" s="83" t="s">
        <v>718</v>
      </c>
      <c r="C32" s="83" t="s">
        <v>718</v>
      </c>
      <c r="D32" s="83" t="s">
        <v>774</v>
      </c>
      <c r="E32" s="64" t="s">
        <v>744</v>
      </c>
      <c r="F32" s="83" t="s">
        <v>765</v>
      </c>
      <c r="G32" s="83" t="s">
        <v>308</v>
      </c>
      <c r="H32" s="4">
        <v>8.8000000000000007</v>
      </c>
      <c r="I32" s="4">
        <v>2.2000000000000002</v>
      </c>
      <c r="J32" s="4" t="s">
        <v>773</v>
      </c>
      <c r="K32" s="46"/>
    </row>
    <row r="33" spans="1:11" ht="31.9" customHeight="1">
      <c r="A33" s="49">
        <v>29</v>
      </c>
      <c r="B33" s="83" t="s">
        <v>718</v>
      </c>
      <c r="C33" s="83" t="s">
        <v>733</v>
      </c>
      <c r="D33" s="83" t="s">
        <v>775</v>
      </c>
      <c r="E33" s="64" t="s">
        <v>744</v>
      </c>
      <c r="F33" s="83" t="s">
        <v>765</v>
      </c>
      <c r="G33" s="83" t="s">
        <v>308</v>
      </c>
      <c r="H33" s="4">
        <v>10</v>
      </c>
      <c r="I33" s="4">
        <v>2.5</v>
      </c>
      <c r="J33" s="4" t="s">
        <v>776</v>
      </c>
      <c r="K33" s="46"/>
    </row>
    <row r="34" spans="1:11" ht="31.9" customHeight="1">
      <c r="A34" s="49">
        <v>30</v>
      </c>
      <c r="B34" s="83" t="s">
        <v>718</v>
      </c>
      <c r="C34" s="83" t="s">
        <v>733</v>
      </c>
      <c r="D34" s="83" t="s">
        <v>777</v>
      </c>
      <c r="E34" s="64" t="s">
        <v>744</v>
      </c>
      <c r="F34" s="83" t="s">
        <v>765</v>
      </c>
      <c r="G34" s="83" t="s">
        <v>308</v>
      </c>
      <c r="H34" s="4">
        <v>13.87</v>
      </c>
      <c r="I34" s="4">
        <v>3.47</v>
      </c>
      <c r="J34" s="4" t="s">
        <v>776</v>
      </c>
      <c r="K34" s="46"/>
    </row>
    <row r="35" spans="1:11" ht="31.9" customHeight="1">
      <c r="A35" s="49">
        <v>31</v>
      </c>
      <c r="B35" s="83" t="s">
        <v>718</v>
      </c>
      <c r="C35" s="83" t="s">
        <v>733</v>
      </c>
      <c r="D35" s="83" t="s">
        <v>778</v>
      </c>
      <c r="E35" s="64" t="s">
        <v>744</v>
      </c>
      <c r="F35" s="83" t="s">
        <v>765</v>
      </c>
      <c r="G35" s="83" t="s">
        <v>308</v>
      </c>
      <c r="H35" s="4">
        <v>12.42</v>
      </c>
      <c r="I35" s="4">
        <v>3.11</v>
      </c>
      <c r="J35" s="4" t="s">
        <v>776</v>
      </c>
      <c r="K35" s="46"/>
    </row>
    <row r="36" spans="1:11" ht="31.9" customHeight="1">
      <c r="A36" s="49">
        <v>32</v>
      </c>
      <c r="B36" s="83" t="s">
        <v>718</v>
      </c>
      <c r="C36" s="83" t="s">
        <v>779</v>
      </c>
      <c r="D36" s="83" t="s">
        <v>780</v>
      </c>
      <c r="E36" s="64" t="s">
        <v>744</v>
      </c>
      <c r="F36" s="83" t="s">
        <v>765</v>
      </c>
      <c r="G36" s="83" t="s">
        <v>308</v>
      </c>
      <c r="H36" s="4">
        <v>10</v>
      </c>
      <c r="I36" s="4">
        <v>2.5</v>
      </c>
      <c r="J36" s="83" t="s">
        <v>723</v>
      </c>
      <c r="K36" s="46"/>
    </row>
    <row r="37" spans="1:11" ht="31.9" customHeight="1">
      <c r="A37" s="49">
        <v>33</v>
      </c>
      <c r="B37" s="86" t="s">
        <v>718</v>
      </c>
      <c r="C37" s="86" t="s">
        <v>781</v>
      </c>
      <c r="D37" s="86" t="s">
        <v>782</v>
      </c>
      <c r="E37" s="64" t="s">
        <v>744</v>
      </c>
      <c r="F37" s="86" t="s">
        <v>765</v>
      </c>
      <c r="G37" s="86" t="s">
        <v>308</v>
      </c>
      <c r="H37" s="4">
        <v>6.4</v>
      </c>
      <c r="I37" s="4">
        <v>1.6</v>
      </c>
      <c r="J37" s="4" t="s">
        <v>783</v>
      </c>
      <c r="K37" s="46"/>
    </row>
    <row r="38" spans="1:11" ht="31.9" customHeight="1">
      <c r="A38" s="49">
        <v>34</v>
      </c>
      <c r="B38" s="86" t="s">
        <v>718</v>
      </c>
      <c r="C38" s="86" t="s">
        <v>781</v>
      </c>
      <c r="D38" s="86" t="s">
        <v>784</v>
      </c>
      <c r="E38" s="64" t="s">
        <v>744</v>
      </c>
      <c r="F38" s="86" t="s">
        <v>765</v>
      </c>
      <c r="G38" s="86" t="s">
        <v>308</v>
      </c>
      <c r="H38" s="4">
        <v>20</v>
      </c>
      <c r="I38" s="4">
        <v>5</v>
      </c>
      <c r="J38" s="4" t="s">
        <v>783</v>
      </c>
      <c r="K38" s="46"/>
    </row>
    <row r="39" spans="1:11" s="111" customFormat="1" ht="31.9" customHeight="1">
      <c r="A39" s="109"/>
      <c r="B39" s="109"/>
      <c r="C39" s="109"/>
      <c r="D39" s="109" t="s">
        <v>306</v>
      </c>
      <c r="E39" s="140"/>
      <c r="F39" s="109"/>
      <c r="G39" s="109"/>
      <c r="H39" s="141">
        <f>SUM(H5:H38)</f>
        <v>476.96999999999991</v>
      </c>
      <c r="I39" s="141">
        <f>SUM(I5:I38)</f>
        <v>174.15</v>
      </c>
      <c r="J39" s="141"/>
      <c r="K39" s="134"/>
    </row>
    <row r="40" spans="1:11" ht="31.9" customHeight="1">
      <c r="A40" s="136"/>
      <c r="B40" s="137"/>
      <c r="C40" s="137"/>
      <c r="D40" s="137"/>
      <c r="E40" s="138"/>
      <c r="F40" s="137"/>
      <c r="G40" s="137"/>
      <c r="H40" s="139"/>
      <c r="I40" s="139"/>
      <c r="J40" s="139"/>
      <c r="K40" s="46"/>
    </row>
    <row r="41" spans="1:11" ht="31.9" customHeight="1">
      <c r="A41" s="49">
        <v>1</v>
      </c>
      <c r="B41" s="2" t="s">
        <v>718</v>
      </c>
      <c r="C41" s="2" t="s">
        <v>785</v>
      </c>
      <c r="D41" s="2" t="s">
        <v>786</v>
      </c>
      <c r="E41" s="64" t="s">
        <v>348</v>
      </c>
      <c r="F41" s="2" t="s">
        <v>787</v>
      </c>
      <c r="G41" s="2" t="s">
        <v>788</v>
      </c>
      <c r="H41" s="11">
        <v>250</v>
      </c>
      <c r="I41" s="11">
        <v>188</v>
      </c>
      <c r="J41" s="11" t="s">
        <v>789</v>
      </c>
      <c r="K41" s="46"/>
    </row>
    <row r="42" spans="1:11">
      <c r="A42" s="43"/>
      <c r="B42" s="44"/>
      <c r="C42" s="44"/>
      <c r="D42" s="44"/>
      <c r="E42" s="44"/>
      <c r="F42" s="44"/>
      <c r="G42" s="44"/>
      <c r="H42" s="45"/>
      <c r="I42" s="45"/>
      <c r="J42" s="46"/>
      <c r="K42" s="46"/>
    </row>
    <row r="43" spans="1:11">
      <c r="A43" s="43"/>
      <c r="B43" s="44"/>
      <c r="C43" s="44"/>
      <c r="D43" s="44"/>
      <c r="E43" s="44"/>
      <c r="F43" s="44"/>
      <c r="G43" s="44"/>
      <c r="H43" s="45"/>
      <c r="I43" s="45"/>
      <c r="J43" s="46"/>
      <c r="K43" s="46"/>
    </row>
    <row r="44" spans="1:11">
      <c r="A44" s="43"/>
      <c r="B44" s="44"/>
      <c r="C44" s="44"/>
      <c r="D44" s="44"/>
      <c r="E44" s="44"/>
      <c r="F44" s="44"/>
      <c r="G44" s="44"/>
      <c r="H44" s="45"/>
      <c r="I44" s="45"/>
      <c r="J44" s="46"/>
      <c r="K44" s="46"/>
    </row>
    <row r="45" spans="1:11">
      <c r="A45" s="43"/>
      <c r="B45" s="44"/>
      <c r="C45" s="44"/>
      <c r="D45" s="44"/>
      <c r="E45" s="44"/>
      <c r="F45" s="44"/>
      <c r="G45" s="44"/>
      <c r="H45" s="45"/>
      <c r="I45" s="45"/>
      <c r="J45" s="46"/>
      <c r="K45" s="46"/>
    </row>
    <row r="46" spans="1:11">
      <c r="A46" s="43"/>
      <c r="B46" s="44"/>
      <c r="C46" s="44"/>
      <c r="D46" s="44"/>
      <c r="E46" s="44"/>
      <c r="F46" s="44"/>
      <c r="G46" s="44"/>
      <c r="H46" s="45"/>
      <c r="I46" s="45"/>
      <c r="J46" s="46"/>
      <c r="K46" s="46"/>
    </row>
    <row r="47" spans="1:11">
      <c r="A47" s="43"/>
      <c r="B47" s="44"/>
      <c r="C47" s="44"/>
      <c r="D47" s="44"/>
      <c r="E47" s="44"/>
      <c r="F47" s="44"/>
      <c r="G47" s="44"/>
      <c r="H47" s="45"/>
      <c r="I47" s="45"/>
      <c r="J47" s="46"/>
      <c r="K47" s="46"/>
    </row>
  </sheetData>
  <mergeCells count="3">
    <mergeCell ref="A1:J1"/>
    <mergeCell ref="A3:J3"/>
    <mergeCell ref="A2:J2"/>
  </mergeCells>
  <printOptions horizontalCentered="1"/>
  <pageMargins left="0.44" right="0.70866141732283472" top="0.45" bottom="0.36" header="0.31496062992125984" footer="0.31496062992125984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27"/>
  <sheetViews>
    <sheetView topLeftCell="D21" workbookViewId="0">
      <selection activeCell="A5" sqref="A5:L25"/>
    </sheetView>
  </sheetViews>
  <sheetFormatPr defaultColWidth="9.140625" defaultRowHeight="15"/>
  <cols>
    <col min="1" max="1" width="4.140625" style="116" bestFit="1" customWidth="1"/>
    <col min="2" max="2" width="18.42578125" style="232" customWidth="1"/>
    <col min="3" max="3" width="15.85546875" style="232" customWidth="1"/>
    <col min="4" max="4" width="18.42578125" style="232" customWidth="1"/>
    <col min="5" max="5" width="14.7109375" style="232" customWidth="1"/>
    <col min="6" max="6" width="10.7109375" style="117" customWidth="1"/>
    <col min="7" max="7" width="11.7109375" style="232" customWidth="1"/>
    <col min="8" max="8" width="8.5703125" style="237" customWidth="1"/>
    <col min="9" max="9" width="11.7109375" style="237" customWidth="1"/>
    <col min="10" max="10" width="22.28515625" style="232" customWidth="1"/>
    <col min="11" max="11" width="19.140625" style="232" customWidth="1"/>
    <col min="12" max="12" width="13.28515625" style="232" customWidth="1"/>
    <col min="13" max="16384" width="9.140625" style="116"/>
  </cols>
  <sheetData>
    <row r="1" spans="1:19" ht="24" customHeight="1">
      <c r="A1" s="467" t="s">
        <v>1204</v>
      </c>
      <c r="B1" s="467"/>
      <c r="C1" s="467"/>
      <c r="D1" s="467"/>
      <c r="E1" s="467"/>
      <c r="F1" s="467"/>
      <c r="G1" s="467"/>
      <c r="H1" s="467"/>
      <c r="I1" s="467"/>
      <c r="J1" s="467"/>
      <c r="K1" s="148"/>
      <c r="L1" s="148"/>
      <c r="M1" s="115"/>
      <c r="N1" s="115"/>
      <c r="O1" s="115"/>
      <c r="P1" s="115"/>
      <c r="Q1" s="115"/>
      <c r="R1" s="115"/>
      <c r="S1" s="115"/>
    </row>
    <row r="2" spans="1:19" customFormat="1" ht="21" customHeight="1">
      <c r="A2" s="438" t="s">
        <v>1181</v>
      </c>
      <c r="B2" s="438"/>
      <c r="C2" s="438"/>
      <c r="D2" s="438"/>
      <c r="E2" s="438"/>
      <c r="F2" s="438"/>
      <c r="G2" s="438"/>
      <c r="H2" s="438"/>
      <c r="I2" s="438"/>
      <c r="J2" s="438"/>
      <c r="K2" s="123"/>
      <c r="L2" s="123"/>
    </row>
    <row r="3" spans="1:19" customFormat="1">
      <c r="A3" s="444" t="s">
        <v>536</v>
      </c>
      <c r="B3" s="444"/>
      <c r="C3" s="444"/>
      <c r="D3" s="444"/>
      <c r="E3" s="444"/>
      <c r="F3" s="444"/>
      <c r="G3" s="444"/>
      <c r="H3" s="444"/>
      <c r="I3" s="444"/>
      <c r="J3" s="444"/>
      <c r="K3" s="123"/>
      <c r="L3" s="123"/>
    </row>
    <row r="4" spans="1:19" s="117" customFormat="1" ht="75">
      <c r="A4" s="146" t="s">
        <v>790</v>
      </c>
      <c r="B4" s="229" t="s">
        <v>791</v>
      </c>
      <c r="C4" s="229" t="s">
        <v>792</v>
      </c>
      <c r="D4" s="229" t="s">
        <v>793</v>
      </c>
      <c r="E4" s="229" t="s">
        <v>6</v>
      </c>
      <c r="F4" s="146" t="s">
        <v>379</v>
      </c>
      <c r="G4" s="229" t="s">
        <v>8</v>
      </c>
      <c r="H4" s="234" t="s">
        <v>1191</v>
      </c>
      <c r="I4" s="234" t="s">
        <v>1192</v>
      </c>
      <c r="J4" s="229" t="s">
        <v>794</v>
      </c>
      <c r="K4" s="229" t="s">
        <v>795</v>
      </c>
      <c r="L4" s="229" t="s">
        <v>796</v>
      </c>
    </row>
    <row r="5" spans="1:19" ht="60">
      <c r="A5" s="5">
        <v>1</v>
      </c>
      <c r="B5" s="229" t="s">
        <v>537</v>
      </c>
      <c r="C5" s="229" t="s">
        <v>538</v>
      </c>
      <c r="D5" s="229" t="s">
        <v>539</v>
      </c>
      <c r="E5" s="146" t="s">
        <v>288</v>
      </c>
      <c r="F5" s="146" t="s">
        <v>14</v>
      </c>
      <c r="G5" s="229" t="s">
        <v>541</v>
      </c>
      <c r="H5" s="234">
        <v>5</v>
      </c>
      <c r="I5" s="234">
        <v>3.5</v>
      </c>
      <c r="J5" s="229" t="s">
        <v>542</v>
      </c>
      <c r="K5" s="229" t="s">
        <v>797</v>
      </c>
      <c r="L5" s="229">
        <v>9010557995</v>
      </c>
    </row>
    <row r="6" spans="1:19" ht="60">
      <c r="A6" s="5">
        <v>2</v>
      </c>
      <c r="B6" s="229" t="s">
        <v>537</v>
      </c>
      <c r="C6" s="229" t="s">
        <v>537</v>
      </c>
      <c r="D6" s="229" t="s">
        <v>543</v>
      </c>
      <c r="E6" s="146" t="s">
        <v>288</v>
      </c>
      <c r="F6" s="146" t="s">
        <v>14</v>
      </c>
      <c r="G6" s="229" t="s">
        <v>541</v>
      </c>
      <c r="H6" s="234">
        <v>3</v>
      </c>
      <c r="I6" s="234">
        <v>1.5</v>
      </c>
      <c r="J6" s="229" t="s">
        <v>542</v>
      </c>
      <c r="K6" s="229" t="s">
        <v>797</v>
      </c>
      <c r="L6" s="229">
        <v>9010557996</v>
      </c>
    </row>
    <row r="7" spans="1:19" ht="60">
      <c r="A7" s="5">
        <v>3</v>
      </c>
      <c r="B7" s="229" t="s">
        <v>537</v>
      </c>
      <c r="C7" s="229" t="s">
        <v>544</v>
      </c>
      <c r="D7" s="229" t="s">
        <v>545</v>
      </c>
      <c r="E7" s="146" t="s">
        <v>288</v>
      </c>
      <c r="F7" s="146" t="s">
        <v>14</v>
      </c>
      <c r="G7" s="229" t="s">
        <v>541</v>
      </c>
      <c r="H7" s="234">
        <v>4</v>
      </c>
      <c r="I7" s="234">
        <v>3</v>
      </c>
      <c r="J7" s="229" t="s">
        <v>542</v>
      </c>
      <c r="K7" s="229" t="s">
        <v>797</v>
      </c>
      <c r="L7" s="229">
        <v>9010557997</v>
      </c>
    </row>
    <row r="8" spans="1:19" ht="29.25" customHeight="1">
      <c r="A8" s="5">
        <v>4</v>
      </c>
      <c r="B8" s="229" t="s">
        <v>537</v>
      </c>
      <c r="C8" s="229" t="s">
        <v>544</v>
      </c>
      <c r="D8" s="230" t="s">
        <v>546</v>
      </c>
      <c r="E8" s="146" t="s">
        <v>288</v>
      </c>
      <c r="F8" s="146" t="s">
        <v>14</v>
      </c>
      <c r="G8" s="229" t="s">
        <v>541</v>
      </c>
      <c r="H8" s="235">
        <v>2</v>
      </c>
      <c r="I8" s="235">
        <v>1.5</v>
      </c>
      <c r="J8" s="229" t="s">
        <v>542</v>
      </c>
      <c r="K8" s="229" t="s">
        <v>797</v>
      </c>
      <c r="L8" s="229">
        <v>9010557998</v>
      </c>
    </row>
    <row r="9" spans="1:19" ht="36.75" customHeight="1">
      <c r="A9" s="5">
        <v>5</v>
      </c>
      <c r="B9" s="229" t="s">
        <v>537</v>
      </c>
      <c r="C9" s="229" t="s">
        <v>544</v>
      </c>
      <c r="D9" s="230" t="s">
        <v>547</v>
      </c>
      <c r="E9" s="146" t="s">
        <v>288</v>
      </c>
      <c r="F9" s="146" t="s">
        <v>14</v>
      </c>
      <c r="G9" s="229" t="s">
        <v>541</v>
      </c>
      <c r="H9" s="235">
        <v>2</v>
      </c>
      <c r="I9" s="235">
        <v>1.4</v>
      </c>
      <c r="J9" s="229" t="s">
        <v>542</v>
      </c>
      <c r="K9" s="229" t="s">
        <v>797</v>
      </c>
      <c r="L9" s="229">
        <v>9010557999</v>
      </c>
    </row>
    <row r="10" spans="1:19" ht="60">
      <c r="A10" s="5">
        <v>6</v>
      </c>
      <c r="B10" s="229" t="s">
        <v>537</v>
      </c>
      <c r="C10" s="229" t="s">
        <v>548</v>
      </c>
      <c r="D10" s="229" t="s">
        <v>549</v>
      </c>
      <c r="E10" s="146" t="s">
        <v>288</v>
      </c>
      <c r="F10" s="146" t="s">
        <v>14</v>
      </c>
      <c r="G10" s="229" t="s">
        <v>541</v>
      </c>
      <c r="H10" s="234">
        <v>4</v>
      </c>
      <c r="I10" s="234">
        <v>3.5</v>
      </c>
      <c r="J10" s="229" t="s">
        <v>542</v>
      </c>
      <c r="K10" s="229" t="s">
        <v>797</v>
      </c>
      <c r="L10" s="229">
        <v>9010558000</v>
      </c>
    </row>
    <row r="11" spans="1:19" ht="60">
      <c r="A11" s="5">
        <v>7</v>
      </c>
      <c r="B11" s="229" t="s">
        <v>537</v>
      </c>
      <c r="C11" s="229" t="s">
        <v>548</v>
      </c>
      <c r="D11" s="229" t="s">
        <v>81</v>
      </c>
      <c r="E11" s="146" t="s">
        <v>288</v>
      </c>
      <c r="F11" s="146" t="s">
        <v>14</v>
      </c>
      <c r="G11" s="229" t="s">
        <v>541</v>
      </c>
      <c r="H11" s="234">
        <v>2.5</v>
      </c>
      <c r="I11" s="234">
        <v>1.5</v>
      </c>
      <c r="J11" s="229" t="s">
        <v>542</v>
      </c>
      <c r="K11" s="229" t="s">
        <v>797</v>
      </c>
      <c r="L11" s="229">
        <v>9010558001</v>
      </c>
    </row>
    <row r="12" spans="1:19" ht="90">
      <c r="A12" s="5">
        <v>8</v>
      </c>
      <c r="B12" s="229" t="s">
        <v>537</v>
      </c>
      <c r="C12" s="229" t="s">
        <v>550</v>
      </c>
      <c r="D12" s="229" t="s">
        <v>551</v>
      </c>
      <c r="E12" s="146" t="s">
        <v>288</v>
      </c>
      <c r="F12" s="146" t="s">
        <v>14</v>
      </c>
      <c r="G12" s="229" t="s">
        <v>541</v>
      </c>
      <c r="H12" s="234">
        <v>1.5</v>
      </c>
      <c r="I12" s="234">
        <v>1</v>
      </c>
      <c r="J12" s="229" t="s">
        <v>552</v>
      </c>
      <c r="K12" s="229" t="s">
        <v>798</v>
      </c>
      <c r="L12" s="229" t="s">
        <v>799</v>
      </c>
    </row>
    <row r="13" spans="1:19" ht="90">
      <c r="A13" s="5">
        <v>9</v>
      </c>
      <c r="B13" s="229" t="s">
        <v>537</v>
      </c>
      <c r="C13" s="229" t="s">
        <v>553</v>
      </c>
      <c r="D13" s="229" t="s">
        <v>554</v>
      </c>
      <c r="E13" s="146" t="s">
        <v>288</v>
      </c>
      <c r="F13" s="146" t="s">
        <v>14</v>
      </c>
      <c r="G13" s="229" t="s">
        <v>541</v>
      </c>
      <c r="H13" s="234">
        <v>2</v>
      </c>
      <c r="I13" s="234">
        <v>1.5</v>
      </c>
      <c r="J13" s="229" t="s">
        <v>555</v>
      </c>
      <c r="K13" s="229" t="s">
        <v>800</v>
      </c>
      <c r="L13" s="229" t="s">
        <v>801</v>
      </c>
    </row>
    <row r="14" spans="1:19" ht="90">
      <c r="A14" s="5">
        <v>10</v>
      </c>
      <c r="B14" s="229" t="s">
        <v>537</v>
      </c>
      <c r="C14" s="229" t="s">
        <v>556</v>
      </c>
      <c r="D14" s="229" t="s">
        <v>557</v>
      </c>
      <c r="E14" s="146" t="s">
        <v>288</v>
      </c>
      <c r="F14" s="146" t="s">
        <v>14</v>
      </c>
      <c r="G14" s="229" t="s">
        <v>541</v>
      </c>
      <c r="H14" s="234">
        <v>3</v>
      </c>
      <c r="I14" s="234">
        <v>2</v>
      </c>
      <c r="J14" s="229" t="s">
        <v>555</v>
      </c>
      <c r="K14" s="229" t="s">
        <v>800</v>
      </c>
      <c r="L14" s="229" t="s">
        <v>801</v>
      </c>
    </row>
    <row r="15" spans="1:19" ht="90">
      <c r="A15" s="5">
        <v>11</v>
      </c>
      <c r="B15" s="229" t="s">
        <v>537</v>
      </c>
      <c r="C15" s="229" t="s">
        <v>558</v>
      </c>
      <c r="D15" s="229" t="s">
        <v>559</v>
      </c>
      <c r="E15" s="146" t="s">
        <v>288</v>
      </c>
      <c r="F15" s="146" t="s">
        <v>14</v>
      </c>
      <c r="G15" s="229" t="s">
        <v>541</v>
      </c>
      <c r="H15" s="234">
        <v>1</v>
      </c>
      <c r="I15" s="234">
        <v>0.6</v>
      </c>
      <c r="J15" s="229" t="s">
        <v>555</v>
      </c>
      <c r="K15" s="229" t="s">
        <v>800</v>
      </c>
      <c r="L15" s="229" t="s">
        <v>801</v>
      </c>
    </row>
    <row r="16" spans="1:19" ht="60">
      <c r="A16" s="5">
        <v>12</v>
      </c>
      <c r="B16" s="229" t="s">
        <v>560</v>
      </c>
      <c r="C16" s="229" t="s">
        <v>561</v>
      </c>
      <c r="D16" s="229" t="s">
        <v>562</v>
      </c>
      <c r="E16" s="146" t="s">
        <v>288</v>
      </c>
      <c r="F16" s="146" t="s">
        <v>14</v>
      </c>
      <c r="G16" s="229" t="s">
        <v>541</v>
      </c>
      <c r="H16" s="234">
        <v>1</v>
      </c>
      <c r="I16" s="234">
        <v>0.5</v>
      </c>
      <c r="J16" s="229" t="s">
        <v>542</v>
      </c>
      <c r="K16" s="229" t="s">
        <v>797</v>
      </c>
      <c r="L16" s="229">
        <v>9010557995</v>
      </c>
    </row>
    <row r="17" spans="1:12" ht="60">
      <c r="A17" s="5">
        <v>13</v>
      </c>
      <c r="B17" s="229" t="s">
        <v>560</v>
      </c>
      <c r="C17" s="229" t="s">
        <v>561</v>
      </c>
      <c r="D17" s="229" t="s">
        <v>563</v>
      </c>
      <c r="E17" s="146" t="s">
        <v>288</v>
      </c>
      <c r="F17" s="146" t="s">
        <v>14</v>
      </c>
      <c r="G17" s="229" t="s">
        <v>541</v>
      </c>
      <c r="H17" s="234">
        <v>1</v>
      </c>
      <c r="I17" s="234">
        <v>0.6</v>
      </c>
      <c r="J17" s="229" t="s">
        <v>542</v>
      </c>
      <c r="K17" s="229" t="s">
        <v>797</v>
      </c>
      <c r="L17" s="229">
        <v>9010557996</v>
      </c>
    </row>
    <row r="18" spans="1:12" ht="60">
      <c r="A18" s="5">
        <v>14</v>
      </c>
      <c r="B18" s="229" t="s">
        <v>560</v>
      </c>
      <c r="C18" s="229" t="s">
        <v>561</v>
      </c>
      <c r="D18" s="229" t="s">
        <v>564</v>
      </c>
      <c r="E18" s="146" t="s">
        <v>288</v>
      </c>
      <c r="F18" s="146" t="s">
        <v>14</v>
      </c>
      <c r="G18" s="229" t="s">
        <v>541</v>
      </c>
      <c r="H18" s="234">
        <v>0.5</v>
      </c>
      <c r="I18" s="234">
        <v>0.3</v>
      </c>
      <c r="J18" s="229" t="s">
        <v>542</v>
      </c>
      <c r="K18" s="229" t="s">
        <v>797</v>
      </c>
      <c r="L18" s="229">
        <v>9010557997</v>
      </c>
    </row>
    <row r="19" spans="1:12" ht="60">
      <c r="A19" s="5">
        <v>15</v>
      </c>
      <c r="B19" s="229" t="s">
        <v>565</v>
      </c>
      <c r="C19" s="229" t="s">
        <v>566</v>
      </c>
      <c r="D19" s="229" t="s">
        <v>567</v>
      </c>
      <c r="E19" s="146" t="s">
        <v>288</v>
      </c>
      <c r="F19" s="146" t="s">
        <v>14</v>
      </c>
      <c r="G19" s="229" t="s">
        <v>541</v>
      </c>
      <c r="H19" s="234">
        <v>3</v>
      </c>
      <c r="I19" s="234">
        <v>2.4</v>
      </c>
      <c r="J19" s="229" t="s">
        <v>568</v>
      </c>
      <c r="K19" s="229" t="s">
        <v>802</v>
      </c>
      <c r="L19" s="229">
        <v>9704469634</v>
      </c>
    </row>
    <row r="20" spans="1:12" ht="60">
      <c r="A20" s="5">
        <v>16</v>
      </c>
      <c r="B20" s="229" t="s">
        <v>565</v>
      </c>
      <c r="C20" s="229" t="s">
        <v>569</v>
      </c>
      <c r="D20" s="229" t="s">
        <v>570</v>
      </c>
      <c r="E20" s="146" t="s">
        <v>288</v>
      </c>
      <c r="F20" s="146" t="s">
        <v>14</v>
      </c>
      <c r="G20" s="229" t="s">
        <v>541</v>
      </c>
      <c r="H20" s="234">
        <v>3</v>
      </c>
      <c r="I20" s="234">
        <v>2</v>
      </c>
      <c r="J20" s="229" t="s">
        <v>571</v>
      </c>
      <c r="K20" s="229" t="s">
        <v>802</v>
      </c>
      <c r="L20" s="229">
        <v>9704469635</v>
      </c>
    </row>
    <row r="21" spans="1:12" ht="60">
      <c r="A21" s="5">
        <v>17</v>
      </c>
      <c r="B21" s="229" t="s">
        <v>565</v>
      </c>
      <c r="C21" s="229" t="s">
        <v>569</v>
      </c>
      <c r="D21" s="229" t="s">
        <v>572</v>
      </c>
      <c r="E21" s="146" t="s">
        <v>288</v>
      </c>
      <c r="F21" s="146" t="s">
        <v>14</v>
      </c>
      <c r="G21" s="229" t="s">
        <v>541</v>
      </c>
      <c r="H21" s="234">
        <v>5</v>
      </c>
      <c r="I21" s="234">
        <v>3.5</v>
      </c>
      <c r="J21" s="229" t="s">
        <v>568</v>
      </c>
      <c r="K21" s="229" t="s">
        <v>802</v>
      </c>
      <c r="L21" s="229">
        <v>9704469636</v>
      </c>
    </row>
    <row r="22" spans="1:12" ht="60">
      <c r="A22" s="5">
        <v>18</v>
      </c>
      <c r="B22" s="229" t="s">
        <v>565</v>
      </c>
      <c r="C22" s="229" t="s">
        <v>573</v>
      </c>
      <c r="D22" s="229" t="s">
        <v>574</v>
      </c>
      <c r="E22" s="146" t="s">
        <v>288</v>
      </c>
      <c r="F22" s="146" t="s">
        <v>14</v>
      </c>
      <c r="G22" s="229" t="s">
        <v>541</v>
      </c>
      <c r="H22" s="234">
        <v>5</v>
      </c>
      <c r="I22" s="234">
        <v>4</v>
      </c>
      <c r="J22" s="229" t="s">
        <v>575</v>
      </c>
      <c r="K22" s="229" t="s">
        <v>803</v>
      </c>
      <c r="L22" s="229">
        <v>9908658205</v>
      </c>
    </row>
    <row r="23" spans="1:12" ht="60">
      <c r="A23" s="5">
        <v>19</v>
      </c>
      <c r="B23" s="229" t="s">
        <v>565</v>
      </c>
      <c r="C23" s="229" t="s">
        <v>576</v>
      </c>
      <c r="D23" s="229" t="s">
        <v>577</v>
      </c>
      <c r="E23" s="146" t="s">
        <v>288</v>
      </c>
      <c r="F23" s="146" t="s">
        <v>14</v>
      </c>
      <c r="G23" s="229" t="s">
        <v>541</v>
      </c>
      <c r="H23" s="234">
        <v>1</v>
      </c>
      <c r="I23" s="234">
        <v>0.6</v>
      </c>
      <c r="J23" s="229" t="s">
        <v>578</v>
      </c>
      <c r="K23" s="229" t="s">
        <v>804</v>
      </c>
      <c r="L23" s="229">
        <v>9866424421</v>
      </c>
    </row>
    <row r="24" spans="1:12" ht="60">
      <c r="A24" s="5">
        <v>20</v>
      </c>
      <c r="B24" s="229" t="s">
        <v>565</v>
      </c>
      <c r="C24" s="229" t="s">
        <v>576</v>
      </c>
      <c r="D24" s="229" t="s">
        <v>579</v>
      </c>
      <c r="E24" s="146" t="s">
        <v>288</v>
      </c>
      <c r="F24" s="146" t="s">
        <v>14</v>
      </c>
      <c r="G24" s="229" t="s">
        <v>541</v>
      </c>
      <c r="H24" s="234">
        <v>1</v>
      </c>
      <c r="I24" s="234">
        <v>0.7</v>
      </c>
      <c r="J24" s="229" t="s">
        <v>578</v>
      </c>
      <c r="K24" s="229" t="s">
        <v>804</v>
      </c>
      <c r="L24" s="229">
        <v>9866424422</v>
      </c>
    </row>
    <row r="25" spans="1:12" ht="60">
      <c r="A25" s="5">
        <v>21</v>
      </c>
      <c r="B25" s="229" t="s">
        <v>565</v>
      </c>
      <c r="C25" s="229" t="s">
        <v>580</v>
      </c>
      <c r="D25" s="229" t="s">
        <v>581</v>
      </c>
      <c r="E25" s="146" t="s">
        <v>288</v>
      </c>
      <c r="F25" s="146" t="s">
        <v>14</v>
      </c>
      <c r="G25" s="229" t="s">
        <v>541</v>
      </c>
      <c r="H25" s="234">
        <v>10</v>
      </c>
      <c r="I25" s="234">
        <v>8.5</v>
      </c>
      <c r="J25" s="229" t="s">
        <v>582</v>
      </c>
      <c r="K25" s="229" t="s">
        <v>805</v>
      </c>
      <c r="L25" s="229">
        <v>8247590199</v>
      </c>
    </row>
    <row r="26" spans="1:12" s="115" customFormat="1">
      <c r="A26" s="142"/>
      <c r="B26" s="148"/>
      <c r="C26" s="148"/>
      <c r="D26" s="148"/>
      <c r="E26" s="148" t="s">
        <v>306</v>
      </c>
      <c r="F26" s="147"/>
      <c r="G26" s="148"/>
      <c r="H26" s="236">
        <f>SUM(H5:H25)</f>
        <v>60.5</v>
      </c>
      <c r="I26" s="236">
        <f>SUM(I5:I25)</f>
        <v>44.1</v>
      </c>
      <c r="J26" s="148"/>
      <c r="K26" s="148"/>
      <c r="L26" s="148"/>
    </row>
    <row r="27" spans="1:12">
      <c r="A27" s="26"/>
      <c r="B27" s="231"/>
      <c r="C27" s="231"/>
      <c r="D27" s="231"/>
      <c r="E27" s="231"/>
      <c r="F27" s="137"/>
      <c r="G27" s="231"/>
      <c r="H27" s="233"/>
      <c r="I27" s="233"/>
      <c r="J27" s="231"/>
    </row>
  </sheetData>
  <mergeCells count="3">
    <mergeCell ref="A1:J1"/>
    <mergeCell ref="A2:J2"/>
    <mergeCell ref="A3:J3"/>
  </mergeCells>
  <printOptions horizontalCentered="1"/>
  <pageMargins left="0.19685039370078741" right="0.23622047244094491" top="0.47244094488188981" bottom="0.43307086614173229" header="0.31496062992125984" footer="0.31496062992125984"/>
  <pageSetup paperSize="5" scale="9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5"/>
  <sheetViews>
    <sheetView workbookViewId="0">
      <selection activeCell="E15" sqref="E15"/>
    </sheetView>
  </sheetViews>
  <sheetFormatPr defaultColWidth="9.140625" defaultRowHeight="15"/>
  <cols>
    <col min="1" max="1" width="4.140625" bestFit="1" customWidth="1"/>
    <col min="2" max="5" width="12.140625" customWidth="1"/>
    <col min="6" max="9" width="10.28515625" customWidth="1"/>
    <col min="10" max="10" width="23.85546875" customWidth="1"/>
    <col min="11" max="11" width="16.140625" customWidth="1"/>
    <col min="12" max="12" width="13.28515625" customWidth="1"/>
  </cols>
  <sheetData>
    <row r="1" spans="1:19" s="116" customFormat="1" ht="24" customHeight="1">
      <c r="A1" s="476" t="s">
        <v>1183</v>
      </c>
      <c r="B1" s="477"/>
      <c r="C1" s="477"/>
      <c r="D1" s="477"/>
      <c r="E1" s="477"/>
      <c r="F1" s="477"/>
      <c r="G1" s="477"/>
      <c r="H1" s="477"/>
      <c r="I1" s="477"/>
      <c r="J1" s="477"/>
      <c r="K1" s="238"/>
      <c r="L1" s="239"/>
      <c r="M1" s="115"/>
      <c r="N1" s="115"/>
      <c r="O1" s="115"/>
      <c r="P1" s="115"/>
      <c r="Q1" s="115"/>
      <c r="R1" s="115"/>
      <c r="S1" s="115"/>
    </row>
    <row r="2" spans="1:19" ht="21" customHeight="1">
      <c r="A2" s="478" t="s">
        <v>1203</v>
      </c>
      <c r="B2" s="438"/>
      <c r="C2" s="438"/>
      <c r="D2" s="438"/>
      <c r="E2" s="438"/>
      <c r="F2" s="438"/>
      <c r="G2" s="438"/>
      <c r="H2" s="438"/>
      <c r="I2" s="438"/>
      <c r="J2" s="438"/>
      <c r="K2" s="149"/>
      <c r="L2" s="240"/>
    </row>
    <row r="3" spans="1:19">
      <c r="A3" s="479" t="s">
        <v>1202</v>
      </c>
      <c r="B3" s="444"/>
      <c r="C3" s="444"/>
      <c r="D3" s="444"/>
      <c r="E3" s="444"/>
      <c r="F3" s="444"/>
      <c r="G3" s="444"/>
      <c r="H3" s="444"/>
      <c r="I3" s="444"/>
      <c r="J3" s="444"/>
      <c r="K3" s="149"/>
      <c r="L3" s="240"/>
    </row>
    <row r="4" spans="1:19" s="117" customFormat="1" ht="75">
      <c r="A4" s="241" t="s">
        <v>790</v>
      </c>
      <c r="B4" s="146" t="s">
        <v>791</v>
      </c>
      <c r="C4" s="146" t="s">
        <v>792</v>
      </c>
      <c r="D4" s="146" t="s">
        <v>793</v>
      </c>
      <c r="E4" s="146" t="s">
        <v>6</v>
      </c>
      <c r="F4" s="146" t="s">
        <v>379</v>
      </c>
      <c r="G4" s="146" t="s">
        <v>8</v>
      </c>
      <c r="H4" s="146" t="s">
        <v>1191</v>
      </c>
      <c r="I4" s="146" t="s">
        <v>1192</v>
      </c>
      <c r="J4" s="146" t="s">
        <v>794</v>
      </c>
      <c r="K4" s="146" t="s">
        <v>795</v>
      </c>
      <c r="L4" s="242" t="s">
        <v>796</v>
      </c>
    </row>
    <row r="5" spans="1:19" ht="15.75" thickBot="1">
      <c r="A5" s="243">
        <v>1</v>
      </c>
      <c r="B5" s="244" t="s">
        <v>1205</v>
      </c>
      <c r="C5" s="244" t="s">
        <v>1206</v>
      </c>
      <c r="D5" s="244" t="s">
        <v>1207</v>
      </c>
      <c r="E5" s="244" t="s">
        <v>1093</v>
      </c>
      <c r="F5" s="244" t="s">
        <v>14</v>
      </c>
      <c r="G5" s="244" t="s">
        <v>541</v>
      </c>
      <c r="H5" s="244">
        <v>1</v>
      </c>
      <c r="I5" s="244">
        <v>0.5</v>
      </c>
      <c r="J5" s="244" t="s">
        <v>1209</v>
      </c>
      <c r="K5" s="244" t="s">
        <v>1208</v>
      </c>
      <c r="L5" s="245">
        <v>9989959242</v>
      </c>
    </row>
  </sheetData>
  <mergeCells count="3">
    <mergeCell ref="A1:J1"/>
    <mergeCell ref="A2:J2"/>
    <mergeCell ref="A3:J3"/>
  </mergeCells>
  <printOptions horizontalCentered="1"/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56"/>
  <sheetViews>
    <sheetView workbookViewId="0">
      <selection activeCell="H5" sqref="H5:H53"/>
    </sheetView>
  </sheetViews>
  <sheetFormatPr defaultColWidth="9.140625" defaultRowHeight="15"/>
  <cols>
    <col min="1" max="1" width="4.140625" style="116" bestFit="1" customWidth="1"/>
    <col min="2" max="3" width="13.5703125" style="116" customWidth="1"/>
    <col min="4" max="5" width="17.7109375" style="116" customWidth="1"/>
    <col min="6" max="6" width="8.28515625" style="116" customWidth="1"/>
    <col min="7" max="7" width="15.140625" style="116" customWidth="1"/>
    <col min="8" max="8" width="9.7109375" style="116" customWidth="1"/>
    <col min="9" max="9" width="9.140625" style="116" customWidth="1"/>
    <col min="10" max="10" width="19.140625" style="116" customWidth="1"/>
    <col min="11" max="11" width="13.28515625" style="116" customWidth="1"/>
    <col min="12" max="16384" width="9.140625" style="116"/>
  </cols>
  <sheetData>
    <row r="1" spans="1:18">
      <c r="A1" s="467" t="s">
        <v>1183</v>
      </c>
      <c r="B1" s="467"/>
      <c r="C1" s="467"/>
      <c r="D1" s="467"/>
      <c r="E1" s="467"/>
      <c r="F1" s="467"/>
      <c r="G1" s="467"/>
      <c r="H1" s="467"/>
      <c r="I1" s="467"/>
      <c r="J1" s="142"/>
      <c r="K1" s="142"/>
      <c r="L1" s="115"/>
      <c r="M1" s="115"/>
      <c r="N1" s="115"/>
      <c r="O1" s="115"/>
      <c r="P1" s="115"/>
      <c r="Q1" s="115"/>
      <c r="R1" s="115"/>
    </row>
    <row r="2" spans="1:18" customFormat="1">
      <c r="A2" s="438" t="s">
        <v>1193</v>
      </c>
      <c r="B2" s="438"/>
      <c r="C2" s="438"/>
      <c r="D2" s="438"/>
      <c r="E2" s="438"/>
      <c r="F2" s="438"/>
      <c r="G2" s="438"/>
      <c r="H2" s="438"/>
      <c r="I2" s="438"/>
      <c r="J2" s="438"/>
      <c r="K2" s="149"/>
    </row>
    <row r="3" spans="1:18" customFormat="1">
      <c r="A3" s="444" t="s">
        <v>1182</v>
      </c>
      <c r="B3" s="444"/>
      <c r="C3" s="444"/>
      <c r="D3" s="444"/>
      <c r="E3" s="444"/>
      <c r="F3" s="444"/>
      <c r="G3" s="444"/>
      <c r="H3" s="444"/>
      <c r="I3" s="444"/>
      <c r="J3" s="444"/>
      <c r="K3" s="149"/>
    </row>
    <row r="4" spans="1:18" s="117" customFormat="1" ht="75">
      <c r="A4" s="146" t="s">
        <v>790</v>
      </c>
      <c r="B4" s="146" t="s">
        <v>791</v>
      </c>
      <c r="C4" s="146" t="s">
        <v>792</v>
      </c>
      <c r="D4" s="146" t="s">
        <v>793</v>
      </c>
      <c r="E4" s="146" t="s">
        <v>6</v>
      </c>
      <c r="F4" s="146" t="s">
        <v>379</v>
      </c>
      <c r="G4" s="146" t="s">
        <v>8</v>
      </c>
      <c r="H4" s="146" t="s">
        <v>1191</v>
      </c>
      <c r="I4" s="146" t="s">
        <v>1192</v>
      </c>
      <c r="J4" s="146" t="s">
        <v>795</v>
      </c>
      <c r="K4" s="146" t="s">
        <v>796</v>
      </c>
    </row>
    <row r="5" spans="1:18">
      <c r="A5" s="149">
        <v>1</v>
      </c>
      <c r="B5" s="10" t="s">
        <v>1119</v>
      </c>
      <c r="C5" s="10" t="s">
        <v>1120</v>
      </c>
      <c r="D5" s="10" t="s">
        <v>1123</v>
      </c>
      <c r="E5" s="146" t="s">
        <v>288</v>
      </c>
      <c r="F5" s="56" t="s">
        <v>282</v>
      </c>
      <c r="G5" s="146" t="s">
        <v>541</v>
      </c>
      <c r="H5" s="8">
        <v>62</v>
      </c>
      <c r="I5" s="8">
        <v>40</v>
      </c>
      <c r="J5" s="5" t="s">
        <v>1124</v>
      </c>
      <c r="K5" s="5">
        <v>9491660503</v>
      </c>
    </row>
    <row r="6" spans="1:18">
      <c r="A6" s="149">
        <v>2</v>
      </c>
      <c r="B6" s="10" t="s">
        <v>1091</v>
      </c>
      <c r="C6" s="10" t="s">
        <v>1091</v>
      </c>
      <c r="D6" s="10" t="s">
        <v>1092</v>
      </c>
      <c r="E6" s="146" t="s">
        <v>288</v>
      </c>
      <c r="F6" s="149" t="s">
        <v>14</v>
      </c>
      <c r="G6" s="146" t="s">
        <v>541</v>
      </c>
      <c r="H6" s="8">
        <v>1</v>
      </c>
      <c r="I6" s="8">
        <v>0.6</v>
      </c>
      <c r="J6" s="5" t="s">
        <v>1094</v>
      </c>
      <c r="K6" s="5">
        <v>9866106642</v>
      </c>
    </row>
    <row r="7" spans="1:18">
      <c r="A7" s="149">
        <v>3</v>
      </c>
      <c r="B7" s="10" t="s">
        <v>1091</v>
      </c>
      <c r="C7" s="10" t="s">
        <v>1095</v>
      </c>
      <c r="D7" s="10" t="s">
        <v>1096</v>
      </c>
      <c r="E7" s="146" t="s">
        <v>288</v>
      </c>
      <c r="F7" s="149" t="s">
        <v>14</v>
      </c>
      <c r="G7" s="146" t="s">
        <v>541</v>
      </c>
      <c r="H7" s="8">
        <v>1.1000000000000001</v>
      </c>
      <c r="I7" s="8">
        <v>0.8</v>
      </c>
      <c r="J7" s="5" t="s">
        <v>1094</v>
      </c>
      <c r="K7" s="5">
        <v>9866106643</v>
      </c>
    </row>
    <row r="8" spans="1:18" ht="30">
      <c r="A8" s="149">
        <v>4</v>
      </c>
      <c r="B8" s="10" t="s">
        <v>1091</v>
      </c>
      <c r="C8" s="10" t="s">
        <v>1097</v>
      </c>
      <c r="D8" s="10" t="s">
        <v>1098</v>
      </c>
      <c r="E8" s="146" t="s">
        <v>288</v>
      </c>
      <c r="F8" s="149" t="s">
        <v>14</v>
      </c>
      <c r="G8" s="146" t="s">
        <v>541</v>
      </c>
      <c r="H8" s="8">
        <v>1</v>
      </c>
      <c r="I8" s="8">
        <v>0.6</v>
      </c>
      <c r="J8" s="5" t="s">
        <v>1094</v>
      </c>
      <c r="K8" s="5">
        <v>9866106644</v>
      </c>
    </row>
    <row r="9" spans="1:18">
      <c r="A9" s="149">
        <v>5</v>
      </c>
      <c r="B9" s="10" t="s">
        <v>1091</v>
      </c>
      <c r="C9" s="10" t="s">
        <v>1099</v>
      </c>
      <c r="D9" s="10" t="s">
        <v>1100</v>
      </c>
      <c r="E9" s="146" t="s">
        <v>288</v>
      </c>
      <c r="F9" s="149" t="s">
        <v>14</v>
      </c>
      <c r="G9" s="146" t="s">
        <v>541</v>
      </c>
      <c r="H9" s="8">
        <v>2.1</v>
      </c>
      <c r="I9" s="8">
        <v>1.6</v>
      </c>
      <c r="J9" s="5" t="s">
        <v>1094</v>
      </c>
      <c r="K9" s="5">
        <v>9866106645</v>
      </c>
    </row>
    <row r="10" spans="1:18">
      <c r="A10" s="149">
        <v>6</v>
      </c>
      <c r="B10" s="10" t="s">
        <v>1091</v>
      </c>
      <c r="C10" s="10" t="s">
        <v>1101</v>
      </c>
      <c r="D10" s="10" t="s">
        <v>1102</v>
      </c>
      <c r="E10" s="146" t="s">
        <v>288</v>
      </c>
      <c r="F10" s="149" t="s">
        <v>14</v>
      </c>
      <c r="G10" s="146" t="s">
        <v>541</v>
      </c>
      <c r="H10" s="8">
        <v>1.2</v>
      </c>
      <c r="I10" s="8">
        <v>0.8</v>
      </c>
      <c r="J10" s="5" t="s">
        <v>1094</v>
      </c>
      <c r="K10" s="5">
        <v>9866106646</v>
      </c>
    </row>
    <row r="11" spans="1:18" ht="30">
      <c r="A11" s="149">
        <v>7</v>
      </c>
      <c r="B11" s="10" t="s">
        <v>1091</v>
      </c>
      <c r="C11" s="10" t="s">
        <v>1101</v>
      </c>
      <c r="D11" s="10" t="s">
        <v>1103</v>
      </c>
      <c r="E11" s="146" t="s">
        <v>288</v>
      </c>
      <c r="F11" s="149" t="s">
        <v>14</v>
      </c>
      <c r="G11" s="146" t="s">
        <v>541</v>
      </c>
      <c r="H11" s="8">
        <v>2.5</v>
      </c>
      <c r="I11" s="8">
        <v>1.8</v>
      </c>
      <c r="J11" s="5" t="s">
        <v>1094</v>
      </c>
      <c r="K11" s="5">
        <v>9866106647</v>
      </c>
    </row>
    <row r="12" spans="1:18" ht="30">
      <c r="A12" s="149">
        <v>8</v>
      </c>
      <c r="B12" s="10" t="s">
        <v>1091</v>
      </c>
      <c r="C12" s="10" t="s">
        <v>1104</v>
      </c>
      <c r="D12" s="10" t="s">
        <v>1105</v>
      </c>
      <c r="E12" s="146" t="s">
        <v>288</v>
      </c>
      <c r="F12" s="149" t="s">
        <v>14</v>
      </c>
      <c r="G12" s="146" t="s">
        <v>541</v>
      </c>
      <c r="H12" s="8">
        <v>1</v>
      </c>
      <c r="I12" s="8">
        <v>0.6</v>
      </c>
      <c r="J12" s="5" t="s">
        <v>1094</v>
      </c>
      <c r="K12" s="5">
        <v>9866106648</v>
      </c>
    </row>
    <row r="13" spans="1:18" ht="30">
      <c r="A13" s="149">
        <v>9</v>
      </c>
      <c r="B13" s="10" t="s">
        <v>1091</v>
      </c>
      <c r="C13" s="10" t="s">
        <v>1104</v>
      </c>
      <c r="D13" s="10" t="s">
        <v>1106</v>
      </c>
      <c r="E13" s="146" t="s">
        <v>288</v>
      </c>
      <c r="F13" s="149" t="s">
        <v>14</v>
      </c>
      <c r="G13" s="146" t="s">
        <v>541</v>
      </c>
      <c r="H13" s="8">
        <v>0.9</v>
      </c>
      <c r="I13" s="8">
        <v>0.4</v>
      </c>
      <c r="J13" s="5" t="s">
        <v>1094</v>
      </c>
      <c r="K13" s="5">
        <v>9866106649</v>
      </c>
    </row>
    <row r="14" spans="1:18">
      <c r="A14" s="149">
        <v>10</v>
      </c>
      <c r="B14" s="10" t="s">
        <v>1091</v>
      </c>
      <c r="C14" s="10" t="s">
        <v>1104</v>
      </c>
      <c r="D14" s="10" t="s">
        <v>1107</v>
      </c>
      <c r="E14" s="146" t="s">
        <v>288</v>
      </c>
      <c r="F14" s="149" t="s">
        <v>14</v>
      </c>
      <c r="G14" s="146" t="s">
        <v>541</v>
      </c>
      <c r="H14" s="8">
        <v>2</v>
      </c>
      <c r="I14" s="8">
        <v>1.2</v>
      </c>
      <c r="J14" s="5" t="s">
        <v>1094</v>
      </c>
      <c r="K14" s="5">
        <v>9866106650</v>
      </c>
    </row>
    <row r="15" spans="1:18">
      <c r="A15" s="149">
        <v>11</v>
      </c>
      <c r="B15" s="10" t="s">
        <v>1091</v>
      </c>
      <c r="C15" s="10" t="s">
        <v>1108</v>
      </c>
      <c r="D15" s="10" t="s">
        <v>1096</v>
      </c>
      <c r="E15" s="146" t="s">
        <v>288</v>
      </c>
      <c r="F15" s="149" t="s">
        <v>14</v>
      </c>
      <c r="G15" s="146" t="s">
        <v>541</v>
      </c>
      <c r="H15" s="8">
        <v>1</v>
      </c>
      <c r="I15" s="8">
        <v>0.6</v>
      </c>
      <c r="J15" s="5" t="s">
        <v>1094</v>
      </c>
      <c r="K15" s="5">
        <v>9866106651</v>
      </c>
    </row>
    <row r="16" spans="1:18">
      <c r="A16" s="149">
        <v>12</v>
      </c>
      <c r="B16" s="10" t="s">
        <v>1091</v>
      </c>
      <c r="C16" s="10" t="s">
        <v>1109</v>
      </c>
      <c r="D16" s="10" t="s">
        <v>1110</v>
      </c>
      <c r="E16" s="146" t="s">
        <v>288</v>
      </c>
      <c r="F16" s="149" t="s">
        <v>14</v>
      </c>
      <c r="G16" s="146" t="s">
        <v>541</v>
      </c>
      <c r="H16" s="8">
        <v>2.2000000000000002</v>
      </c>
      <c r="I16" s="8">
        <v>1.6</v>
      </c>
      <c r="J16" s="5" t="s">
        <v>1094</v>
      </c>
      <c r="K16" s="5">
        <v>9866106652</v>
      </c>
    </row>
    <row r="17" spans="1:11">
      <c r="A17" s="149">
        <v>13</v>
      </c>
      <c r="B17" s="10" t="s">
        <v>1091</v>
      </c>
      <c r="C17" s="10" t="s">
        <v>1109</v>
      </c>
      <c r="D17" s="10" t="s">
        <v>1111</v>
      </c>
      <c r="E17" s="146" t="s">
        <v>288</v>
      </c>
      <c r="F17" s="149" t="s">
        <v>14</v>
      </c>
      <c r="G17" s="146" t="s">
        <v>541</v>
      </c>
      <c r="H17" s="8">
        <v>3</v>
      </c>
      <c r="I17" s="8">
        <v>2.4</v>
      </c>
      <c r="J17" s="5" t="s">
        <v>1094</v>
      </c>
      <c r="K17" s="5">
        <v>9866106653</v>
      </c>
    </row>
    <row r="18" spans="1:11" ht="30">
      <c r="A18" s="149">
        <v>14</v>
      </c>
      <c r="B18" s="10" t="s">
        <v>1091</v>
      </c>
      <c r="C18" s="10" t="s">
        <v>1109</v>
      </c>
      <c r="D18" s="10" t="s">
        <v>1112</v>
      </c>
      <c r="E18" s="146" t="s">
        <v>288</v>
      </c>
      <c r="F18" s="149" t="s">
        <v>14</v>
      </c>
      <c r="G18" s="146" t="s">
        <v>541</v>
      </c>
      <c r="H18" s="8">
        <v>1</v>
      </c>
      <c r="I18" s="8">
        <v>0.6</v>
      </c>
      <c r="J18" s="5" t="s">
        <v>1094</v>
      </c>
      <c r="K18" s="5">
        <v>9866106654</v>
      </c>
    </row>
    <row r="19" spans="1:11">
      <c r="A19" s="149">
        <v>15</v>
      </c>
      <c r="B19" s="10" t="s">
        <v>1091</v>
      </c>
      <c r="C19" s="10" t="s">
        <v>1109</v>
      </c>
      <c r="D19" s="10" t="s">
        <v>1113</v>
      </c>
      <c r="E19" s="146" t="s">
        <v>288</v>
      </c>
      <c r="F19" s="149" t="s">
        <v>14</v>
      </c>
      <c r="G19" s="146" t="s">
        <v>541</v>
      </c>
      <c r="H19" s="8">
        <v>0.9</v>
      </c>
      <c r="I19" s="8">
        <v>0.4</v>
      </c>
      <c r="J19" s="5" t="s">
        <v>1094</v>
      </c>
      <c r="K19" s="5">
        <v>9866106655</v>
      </c>
    </row>
    <row r="20" spans="1:11">
      <c r="A20" s="149">
        <v>16</v>
      </c>
      <c r="B20" s="10" t="s">
        <v>1091</v>
      </c>
      <c r="C20" s="10" t="s">
        <v>1114</v>
      </c>
      <c r="D20" s="10" t="s">
        <v>1115</v>
      </c>
      <c r="E20" s="146" t="s">
        <v>288</v>
      </c>
      <c r="F20" s="149" t="s">
        <v>14</v>
      </c>
      <c r="G20" s="146" t="s">
        <v>541</v>
      </c>
      <c r="H20" s="8">
        <v>1</v>
      </c>
      <c r="I20" s="8">
        <v>0.6</v>
      </c>
      <c r="J20" s="5" t="s">
        <v>1094</v>
      </c>
      <c r="K20" s="5">
        <v>9866106656</v>
      </c>
    </row>
    <row r="21" spans="1:11" ht="30">
      <c r="A21" s="149">
        <v>17</v>
      </c>
      <c r="B21" s="10" t="s">
        <v>1091</v>
      </c>
      <c r="C21" s="10" t="s">
        <v>1114</v>
      </c>
      <c r="D21" s="10" t="s">
        <v>1116</v>
      </c>
      <c r="E21" s="146" t="s">
        <v>288</v>
      </c>
      <c r="F21" s="149" t="s">
        <v>14</v>
      </c>
      <c r="G21" s="146" t="s">
        <v>541</v>
      </c>
      <c r="H21" s="8">
        <v>2</v>
      </c>
      <c r="I21" s="8">
        <v>1.2</v>
      </c>
      <c r="J21" s="5" t="s">
        <v>1094</v>
      </c>
      <c r="K21" s="5">
        <v>9866106657</v>
      </c>
    </row>
    <row r="22" spans="1:11" ht="30">
      <c r="A22" s="149">
        <v>18</v>
      </c>
      <c r="B22" s="10" t="s">
        <v>1091</v>
      </c>
      <c r="C22" s="10" t="s">
        <v>1114</v>
      </c>
      <c r="D22" s="10" t="s">
        <v>1117</v>
      </c>
      <c r="E22" s="146" t="s">
        <v>288</v>
      </c>
      <c r="F22" s="149" t="s">
        <v>14</v>
      </c>
      <c r="G22" s="146" t="s">
        <v>541</v>
      </c>
      <c r="H22" s="8">
        <v>1.2</v>
      </c>
      <c r="I22" s="8">
        <v>1</v>
      </c>
      <c r="J22" s="5" t="s">
        <v>1094</v>
      </c>
      <c r="K22" s="5">
        <v>9866106658</v>
      </c>
    </row>
    <row r="23" spans="1:11">
      <c r="A23" s="149">
        <v>19</v>
      </c>
      <c r="B23" s="10" t="s">
        <v>1091</v>
      </c>
      <c r="C23" s="10" t="s">
        <v>1118</v>
      </c>
      <c r="D23" s="10" t="s">
        <v>1096</v>
      </c>
      <c r="E23" s="146" t="s">
        <v>288</v>
      </c>
      <c r="F23" s="149" t="s">
        <v>14</v>
      </c>
      <c r="G23" s="146" t="s">
        <v>541</v>
      </c>
      <c r="H23" s="8">
        <v>1.4</v>
      </c>
      <c r="I23" s="8">
        <v>1</v>
      </c>
      <c r="J23" s="5" t="s">
        <v>1094</v>
      </c>
      <c r="K23" s="5">
        <v>9866106659</v>
      </c>
    </row>
    <row r="24" spans="1:11">
      <c r="A24" s="149">
        <v>20</v>
      </c>
      <c r="B24" s="10" t="s">
        <v>1119</v>
      </c>
      <c r="C24" s="10" t="s">
        <v>1120</v>
      </c>
      <c r="D24" s="10" t="s">
        <v>1121</v>
      </c>
      <c r="E24" s="146" t="s">
        <v>288</v>
      </c>
      <c r="F24" s="149" t="s">
        <v>14</v>
      </c>
      <c r="G24" s="146" t="s">
        <v>541</v>
      </c>
      <c r="H24" s="8">
        <v>3</v>
      </c>
      <c r="I24" s="8">
        <v>2</v>
      </c>
      <c r="J24" s="5" t="s">
        <v>1122</v>
      </c>
      <c r="K24" s="5">
        <v>9491660502</v>
      </c>
    </row>
    <row r="25" spans="1:11" ht="30">
      <c r="A25" s="149">
        <v>21</v>
      </c>
      <c r="B25" s="10" t="s">
        <v>1119</v>
      </c>
      <c r="C25" s="10" t="s">
        <v>1125</v>
      </c>
      <c r="D25" s="10" t="s">
        <v>1126</v>
      </c>
      <c r="E25" s="146" t="s">
        <v>288</v>
      </c>
      <c r="F25" s="149" t="s">
        <v>14</v>
      </c>
      <c r="G25" s="146" t="s">
        <v>541</v>
      </c>
      <c r="H25" s="8">
        <v>8</v>
      </c>
      <c r="I25" s="8">
        <v>6</v>
      </c>
      <c r="J25" s="5" t="s">
        <v>1127</v>
      </c>
      <c r="K25" s="5">
        <v>9440789259</v>
      </c>
    </row>
    <row r="26" spans="1:11" ht="30">
      <c r="A26" s="149">
        <v>22</v>
      </c>
      <c r="B26" s="10" t="s">
        <v>1119</v>
      </c>
      <c r="C26" s="10" t="s">
        <v>1125</v>
      </c>
      <c r="D26" s="10" t="s">
        <v>1128</v>
      </c>
      <c r="E26" s="146" t="s">
        <v>288</v>
      </c>
      <c r="F26" s="149" t="s">
        <v>14</v>
      </c>
      <c r="G26" s="146" t="s">
        <v>541</v>
      </c>
      <c r="H26" s="8">
        <v>5</v>
      </c>
      <c r="I26" s="8">
        <v>3.2</v>
      </c>
      <c r="J26" s="5" t="s">
        <v>1127</v>
      </c>
      <c r="K26" s="5">
        <v>9440789260</v>
      </c>
    </row>
    <row r="27" spans="1:11">
      <c r="A27" s="149">
        <v>23</v>
      </c>
      <c r="B27" s="10" t="s">
        <v>1119</v>
      </c>
      <c r="C27" s="10" t="s">
        <v>1129</v>
      </c>
      <c r="D27" s="10" t="s">
        <v>1130</v>
      </c>
      <c r="E27" s="146" t="s">
        <v>288</v>
      </c>
      <c r="F27" s="149" t="s">
        <v>14</v>
      </c>
      <c r="G27" s="146" t="s">
        <v>541</v>
      </c>
      <c r="H27" s="8">
        <v>7</v>
      </c>
      <c r="I27" s="8">
        <v>5.6</v>
      </c>
      <c r="J27" s="5" t="s">
        <v>1131</v>
      </c>
      <c r="K27" s="5">
        <v>9705360126</v>
      </c>
    </row>
    <row r="28" spans="1:11">
      <c r="A28" s="149">
        <v>24</v>
      </c>
      <c r="B28" s="10" t="s">
        <v>1119</v>
      </c>
      <c r="C28" s="10" t="s">
        <v>1129</v>
      </c>
      <c r="D28" s="10" t="s">
        <v>1132</v>
      </c>
      <c r="E28" s="146" t="s">
        <v>288</v>
      </c>
      <c r="F28" s="149" t="s">
        <v>14</v>
      </c>
      <c r="G28" s="146" t="s">
        <v>541</v>
      </c>
      <c r="H28" s="8">
        <v>8</v>
      </c>
      <c r="I28" s="8">
        <v>6</v>
      </c>
      <c r="J28" s="5" t="s">
        <v>1131</v>
      </c>
      <c r="K28" s="5">
        <v>9705360126</v>
      </c>
    </row>
    <row r="29" spans="1:11">
      <c r="A29" s="149">
        <v>25</v>
      </c>
      <c r="B29" s="10" t="s">
        <v>1119</v>
      </c>
      <c r="C29" s="10" t="s">
        <v>1133</v>
      </c>
      <c r="D29" s="10" t="s">
        <v>1134</v>
      </c>
      <c r="E29" s="146" t="s">
        <v>288</v>
      </c>
      <c r="F29" s="149" t="s">
        <v>14</v>
      </c>
      <c r="G29" s="146" t="s">
        <v>541</v>
      </c>
      <c r="H29" s="8">
        <v>3.25</v>
      </c>
      <c r="I29" s="8">
        <v>2</v>
      </c>
      <c r="J29" s="5" t="s">
        <v>1135</v>
      </c>
      <c r="K29" s="5">
        <v>9963783425</v>
      </c>
    </row>
    <row r="30" spans="1:11">
      <c r="A30" s="149">
        <v>26</v>
      </c>
      <c r="B30" s="10" t="s">
        <v>1119</v>
      </c>
      <c r="C30" s="10" t="s">
        <v>1133</v>
      </c>
      <c r="D30" s="10" t="s">
        <v>1136</v>
      </c>
      <c r="E30" s="146" t="s">
        <v>288</v>
      </c>
      <c r="F30" s="149" t="s">
        <v>14</v>
      </c>
      <c r="G30" s="146" t="s">
        <v>541</v>
      </c>
      <c r="H30" s="8">
        <v>2.5</v>
      </c>
      <c r="I30" s="8">
        <v>2</v>
      </c>
      <c r="J30" s="5" t="s">
        <v>1135</v>
      </c>
      <c r="K30" s="5">
        <v>9963783425</v>
      </c>
    </row>
    <row r="31" spans="1:11">
      <c r="A31" s="149">
        <v>27</v>
      </c>
      <c r="B31" s="10" t="s">
        <v>1119</v>
      </c>
      <c r="C31" s="10" t="s">
        <v>1137</v>
      </c>
      <c r="D31" s="10" t="s">
        <v>1138</v>
      </c>
      <c r="E31" s="146" t="s">
        <v>288</v>
      </c>
      <c r="F31" s="149" t="s">
        <v>14</v>
      </c>
      <c r="G31" s="146" t="s">
        <v>541</v>
      </c>
      <c r="H31" s="8">
        <v>1.1000000000000001</v>
      </c>
      <c r="I31" s="8">
        <v>0.8</v>
      </c>
      <c r="J31" s="5" t="s">
        <v>1135</v>
      </c>
      <c r="K31" s="5">
        <v>9963783426</v>
      </c>
    </row>
    <row r="32" spans="1:11">
      <c r="A32" s="149">
        <v>28</v>
      </c>
      <c r="B32" s="10" t="s">
        <v>1119</v>
      </c>
      <c r="C32" s="10" t="s">
        <v>1139</v>
      </c>
      <c r="D32" s="10" t="s">
        <v>1140</v>
      </c>
      <c r="E32" s="146" t="s">
        <v>288</v>
      </c>
      <c r="F32" s="149" t="s">
        <v>14</v>
      </c>
      <c r="G32" s="146" t="s">
        <v>541</v>
      </c>
      <c r="H32" s="8">
        <v>1.2</v>
      </c>
      <c r="I32" s="8">
        <v>0.8</v>
      </c>
      <c r="J32" s="5" t="s">
        <v>1135</v>
      </c>
      <c r="K32" s="5">
        <v>9963783427</v>
      </c>
    </row>
    <row r="33" spans="1:11">
      <c r="A33" s="149">
        <v>29</v>
      </c>
      <c r="B33" s="10" t="s">
        <v>1119</v>
      </c>
      <c r="C33" s="10" t="s">
        <v>1139</v>
      </c>
      <c r="D33" s="10" t="s">
        <v>1141</v>
      </c>
      <c r="E33" s="146" t="s">
        <v>288</v>
      </c>
      <c r="F33" s="149" t="s">
        <v>14</v>
      </c>
      <c r="G33" s="146" t="s">
        <v>541</v>
      </c>
      <c r="H33" s="8">
        <v>3.25</v>
      </c>
      <c r="I33" s="8">
        <v>2</v>
      </c>
      <c r="J33" s="5" t="s">
        <v>1135</v>
      </c>
      <c r="K33" s="5">
        <v>9963783428</v>
      </c>
    </row>
    <row r="34" spans="1:11">
      <c r="A34" s="149">
        <v>30</v>
      </c>
      <c r="B34" s="10" t="s">
        <v>1119</v>
      </c>
      <c r="C34" s="10" t="s">
        <v>1142</v>
      </c>
      <c r="D34" s="10" t="s">
        <v>1141</v>
      </c>
      <c r="E34" s="146" t="s">
        <v>288</v>
      </c>
      <c r="F34" s="149" t="s">
        <v>14</v>
      </c>
      <c r="G34" s="146" t="s">
        <v>541</v>
      </c>
      <c r="H34" s="8">
        <v>3.5</v>
      </c>
      <c r="I34" s="8">
        <v>2</v>
      </c>
      <c r="J34" s="5" t="s">
        <v>1135</v>
      </c>
      <c r="K34" s="5">
        <v>9963783429</v>
      </c>
    </row>
    <row r="35" spans="1:11">
      <c r="A35" s="149">
        <v>31</v>
      </c>
      <c r="B35" s="10" t="s">
        <v>1119</v>
      </c>
      <c r="C35" s="10" t="s">
        <v>1142</v>
      </c>
      <c r="D35" s="10" t="s">
        <v>1136</v>
      </c>
      <c r="E35" s="146" t="s">
        <v>288</v>
      </c>
      <c r="F35" s="149" t="s">
        <v>14</v>
      </c>
      <c r="G35" s="146" t="s">
        <v>541</v>
      </c>
      <c r="H35" s="8">
        <v>1.1000000000000001</v>
      </c>
      <c r="I35" s="8">
        <v>0.8</v>
      </c>
      <c r="J35" s="5" t="s">
        <v>1135</v>
      </c>
      <c r="K35" s="5">
        <v>9963783430</v>
      </c>
    </row>
    <row r="36" spans="1:11">
      <c r="A36" s="149">
        <v>32</v>
      </c>
      <c r="B36" s="10" t="s">
        <v>1119</v>
      </c>
      <c r="C36" s="10" t="s">
        <v>1142</v>
      </c>
      <c r="D36" s="10" t="s">
        <v>1143</v>
      </c>
      <c r="E36" s="146" t="s">
        <v>288</v>
      </c>
      <c r="F36" s="149" t="s">
        <v>14</v>
      </c>
      <c r="G36" s="146" t="s">
        <v>541</v>
      </c>
      <c r="H36" s="8">
        <v>1.2</v>
      </c>
      <c r="I36" s="8">
        <v>1</v>
      </c>
      <c r="J36" s="5" t="s">
        <v>1135</v>
      </c>
      <c r="K36" s="5">
        <v>9963783431</v>
      </c>
    </row>
    <row r="37" spans="1:11" ht="30">
      <c r="A37" s="149">
        <v>33</v>
      </c>
      <c r="B37" s="10" t="s">
        <v>1119</v>
      </c>
      <c r="C37" s="10" t="s">
        <v>1144</v>
      </c>
      <c r="D37" s="10" t="s">
        <v>1145</v>
      </c>
      <c r="E37" s="146" t="s">
        <v>288</v>
      </c>
      <c r="F37" s="149" t="s">
        <v>14</v>
      </c>
      <c r="G37" s="146" t="s">
        <v>541</v>
      </c>
      <c r="H37" s="8">
        <v>8</v>
      </c>
      <c r="I37" s="8">
        <v>5</v>
      </c>
      <c r="J37" s="5" t="s">
        <v>1146</v>
      </c>
      <c r="K37" s="5">
        <v>7981002915</v>
      </c>
    </row>
    <row r="38" spans="1:11">
      <c r="A38" s="149">
        <v>34</v>
      </c>
      <c r="B38" s="10" t="s">
        <v>1119</v>
      </c>
      <c r="C38" s="10" t="s">
        <v>1144</v>
      </c>
      <c r="D38" s="10" t="s">
        <v>1147</v>
      </c>
      <c r="E38" s="146" t="s">
        <v>288</v>
      </c>
      <c r="F38" s="149" t="s">
        <v>14</v>
      </c>
      <c r="G38" s="146" t="s">
        <v>541</v>
      </c>
      <c r="H38" s="8">
        <v>9</v>
      </c>
      <c r="I38" s="8">
        <v>5.3</v>
      </c>
      <c r="J38" s="5" t="s">
        <v>1146</v>
      </c>
      <c r="K38" s="5">
        <v>7981002916</v>
      </c>
    </row>
    <row r="39" spans="1:11">
      <c r="A39" s="149">
        <v>35</v>
      </c>
      <c r="B39" s="10" t="s">
        <v>1119</v>
      </c>
      <c r="C39" s="10" t="s">
        <v>1148</v>
      </c>
      <c r="D39" s="10" t="s">
        <v>1149</v>
      </c>
      <c r="E39" s="146" t="s">
        <v>288</v>
      </c>
      <c r="F39" s="149" t="s">
        <v>14</v>
      </c>
      <c r="G39" s="146" t="s">
        <v>541</v>
      </c>
      <c r="H39" s="8">
        <v>3.2</v>
      </c>
      <c r="I39" s="8">
        <v>1.6</v>
      </c>
      <c r="J39" s="5" t="s">
        <v>1150</v>
      </c>
      <c r="K39" s="5">
        <v>9390242187</v>
      </c>
    </row>
    <row r="40" spans="1:11">
      <c r="A40" s="149">
        <v>36</v>
      </c>
      <c r="B40" s="10" t="s">
        <v>1119</v>
      </c>
      <c r="C40" s="10" t="s">
        <v>1148</v>
      </c>
      <c r="D40" s="10" t="s">
        <v>369</v>
      </c>
      <c r="E40" s="146" t="s">
        <v>288</v>
      </c>
      <c r="F40" s="149" t="s">
        <v>14</v>
      </c>
      <c r="G40" s="146" t="s">
        <v>541</v>
      </c>
      <c r="H40" s="8">
        <v>4.5</v>
      </c>
      <c r="I40" s="8">
        <v>3.2</v>
      </c>
      <c r="J40" s="5" t="s">
        <v>1150</v>
      </c>
      <c r="K40" s="5">
        <v>9390242188</v>
      </c>
    </row>
    <row r="41" spans="1:11" ht="30">
      <c r="A41" s="149">
        <v>37</v>
      </c>
      <c r="B41" s="10" t="s">
        <v>1151</v>
      </c>
      <c r="C41" s="10" t="s">
        <v>1152</v>
      </c>
      <c r="D41" s="10" t="s">
        <v>1153</v>
      </c>
      <c r="E41" s="146" t="s">
        <v>288</v>
      </c>
      <c r="F41" s="149" t="s">
        <v>14</v>
      </c>
      <c r="G41" s="146" t="s">
        <v>541</v>
      </c>
      <c r="H41" s="8">
        <v>2.2000000000000002</v>
      </c>
      <c r="I41" s="8">
        <v>1.2</v>
      </c>
      <c r="J41" s="5" t="s">
        <v>1150</v>
      </c>
      <c r="K41" s="5">
        <v>9390242189</v>
      </c>
    </row>
    <row r="42" spans="1:11">
      <c r="A42" s="149">
        <v>38</v>
      </c>
      <c r="B42" s="10" t="s">
        <v>1151</v>
      </c>
      <c r="C42" s="10" t="s">
        <v>1152</v>
      </c>
      <c r="D42" s="10" t="s">
        <v>1154</v>
      </c>
      <c r="E42" s="146" t="s">
        <v>288</v>
      </c>
      <c r="F42" s="149" t="s">
        <v>14</v>
      </c>
      <c r="G42" s="146" t="s">
        <v>541</v>
      </c>
      <c r="H42" s="130" t="s">
        <v>1155</v>
      </c>
      <c r="I42" s="8">
        <v>1.2</v>
      </c>
      <c r="J42" s="5" t="s">
        <v>1150</v>
      </c>
      <c r="K42" s="5">
        <v>9390242190</v>
      </c>
    </row>
    <row r="43" spans="1:11">
      <c r="A43" s="149">
        <v>39</v>
      </c>
      <c r="B43" s="10" t="s">
        <v>1151</v>
      </c>
      <c r="C43" s="10" t="s">
        <v>1152</v>
      </c>
      <c r="D43" s="10" t="s">
        <v>1156</v>
      </c>
      <c r="E43" s="146" t="s">
        <v>288</v>
      </c>
      <c r="F43" s="149" t="s">
        <v>14</v>
      </c>
      <c r="G43" s="146" t="s">
        <v>541</v>
      </c>
      <c r="H43" s="8">
        <v>4</v>
      </c>
      <c r="I43" s="8">
        <v>1.2</v>
      </c>
      <c r="J43" s="5" t="s">
        <v>1150</v>
      </c>
      <c r="K43" s="5">
        <v>9390242191</v>
      </c>
    </row>
    <row r="44" spans="1:11">
      <c r="A44" s="149">
        <v>40</v>
      </c>
      <c r="B44" s="10" t="s">
        <v>1151</v>
      </c>
      <c r="C44" s="10" t="s">
        <v>1152</v>
      </c>
      <c r="D44" s="10" t="s">
        <v>1157</v>
      </c>
      <c r="E44" s="146" t="s">
        <v>288</v>
      </c>
      <c r="F44" s="149" t="s">
        <v>14</v>
      </c>
      <c r="G44" s="146" t="s">
        <v>541</v>
      </c>
      <c r="H44" s="8">
        <v>5</v>
      </c>
      <c r="I44" s="8">
        <v>2.2000000000000002</v>
      </c>
      <c r="J44" s="5" t="s">
        <v>1150</v>
      </c>
      <c r="K44" s="5">
        <v>9390242192</v>
      </c>
    </row>
    <row r="45" spans="1:11" ht="30">
      <c r="A45" s="149">
        <v>41</v>
      </c>
      <c r="B45" s="10" t="s">
        <v>1151</v>
      </c>
      <c r="C45" s="10" t="s">
        <v>1152</v>
      </c>
      <c r="D45" s="10" t="s">
        <v>1158</v>
      </c>
      <c r="E45" s="146" t="s">
        <v>288</v>
      </c>
      <c r="F45" s="149" t="s">
        <v>14</v>
      </c>
      <c r="G45" s="146" t="s">
        <v>541</v>
      </c>
      <c r="H45" s="8">
        <v>2</v>
      </c>
      <c r="I45" s="8">
        <v>1</v>
      </c>
      <c r="J45" s="5" t="s">
        <v>1150</v>
      </c>
      <c r="K45" s="5">
        <v>9390242193</v>
      </c>
    </row>
    <row r="46" spans="1:11">
      <c r="A46" s="149">
        <v>42</v>
      </c>
      <c r="B46" s="10" t="s">
        <v>1151</v>
      </c>
      <c r="C46" s="10" t="s">
        <v>1159</v>
      </c>
      <c r="D46" s="10" t="s">
        <v>369</v>
      </c>
      <c r="E46" s="146" t="s">
        <v>288</v>
      </c>
      <c r="F46" s="149" t="s">
        <v>14</v>
      </c>
      <c r="G46" s="146" t="s">
        <v>541</v>
      </c>
      <c r="H46" s="8">
        <v>3.1</v>
      </c>
      <c r="I46" s="8">
        <v>2</v>
      </c>
      <c r="J46" s="5" t="s">
        <v>1150</v>
      </c>
      <c r="K46" s="5">
        <v>9390242194</v>
      </c>
    </row>
    <row r="47" spans="1:11">
      <c r="A47" s="149">
        <v>43</v>
      </c>
      <c r="B47" s="10" t="s">
        <v>1151</v>
      </c>
      <c r="C47" s="10" t="s">
        <v>1159</v>
      </c>
      <c r="D47" s="10" t="s">
        <v>1160</v>
      </c>
      <c r="E47" s="146" t="s">
        <v>288</v>
      </c>
      <c r="F47" s="149" t="s">
        <v>14</v>
      </c>
      <c r="G47" s="146" t="s">
        <v>541</v>
      </c>
      <c r="H47" s="8">
        <v>4.0999999999999996</v>
      </c>
      <c r="I47" s="8">
        <v>1.2</v>
      </c>
      <c r="J47" s="5" t="s">
        <v>1150</v>
      </c>
      <c r="K47" s="5">
        <v>9390242195</v>
      </c>
    </row>
    <row r="48" spans="1:11">
      <c r="A48" s="149">
        <v>44</v>
      </c>
      <c r="B48" s="10" t="s">
        <v>1151</v>
      </c>
      <c r="C48" s="10" t="s">
        <v>1159</v>
      </c>
      <c r="D48" s="10" t="s">
        <v>1161</v>
      </c>
      <c r="E48" s="146" t="s">
        <v>288</v>
      </c>
      <c r="F48" s="149" t="s">
        <v>14</v>
      </c>
      <c r="G48" s="146" t="s">
        <v>541</v>
      </c>
      <c r="H48" s="8">
        <v>1.5</v>
      </c>
      <c r="I48" s="8">
        <v>1</v>
      </c>
      <c r="J48" s="5" t="s">
        <v>1150</v>
      </c>
      <c r="K48" s="5">
        <v>9390242196</v>
      </c>
    </row>
    <row r="49" spans="1:11">
      <c r="A49" s="149">
        <v>45</v>
      </c>
      <c r="B49" s="10" t="s">
        <v>1151</v>
      </c>
      <c r="C49" s="10" t="s">
        <v>1159</v>
      </c>
      <c r="D49" s="10" t="s">
        <v>1162</v>
      </c>
      <c r="E49" s="146" t="s">
        <v>288</v>
      </c>
      <c r="F49" s="149" t="s">
        <v>14</v>
      </c>
      <c r="G49" s="146" t="s">
        <v>541</v>
      </c>
      <c r="H49" s="8">
        <v>3.1</v>
      </c>
      <c r="I49" s="8">
        <v>1.6</v>
      </c>
      <c r="J49" s="5" t="s">
        <v>1150</v>
      </c>
      <c r="K49" s="5">
        <v>9390242197</v>
      </c>
    </row>
    <row r="50" spans="1:11">
      <c r="A50" s="149">
        <v>46</v>
      </c>
      <c r="B50" s="10" t="s">
        <v>1151</v>
      </c>
      <c r="C50" s="10" t="s">
        <v>1159</v>
      </c>
      <c r="D50" s="10" t="s">
        <v>1163</v>
      </c>
      <c r="E50" s="146" t="s">
        <v>288</v>
      </c>
      <c r="F50" s="149" t="s">
        <v>14</v>
      </c>
      <c r="G50" s="146" t="s">
        <v>541</v>
      </c>
      <c r="H50" s="8">
        <v>4.5</v>
      </c>
      <c r="I50" s="8">
        <v>2.8</v>
      </c>
      <c r="J50" s="5" t="s">
        <v>1150</v>
      </c>
      <c r="K50" s="5">
        <v>9390242198</v>
      </c>
    </row>
    <row r="51" spans="1:11" ht="30">
      <c r="A51" s="149">
        <v>47</v>
      </c>
      <c r="B51" s="10" t="s">
        <v>1151</v>
      </c>
      <c r="C51" s="10" t="s">
        <v>1151</v>
      </c>
      <c r="D51" s="10" t="s">
        <v>1164</v>
      </c>
      <c r="E51" s="146" t="s">
        <v>288</v>
      </c>
      <c r="F51" s="149" t="s">
        <v>14</v>
      </c>
      <c r="G51" s="146" t="s">
        <v>541</v>
      </c>
      <c r="H51" s="8">
        <v>2</v>
      </c>
      <c r="I51" s="8">
        <v>1.2</v>
      </c>
      <c r="J51" s="5" t="s">
        <v>1094</v>
      </c>
      <c r="K51" s="5">
        <v>9866106642</v>
      </c>
    </row>
    <row r="52" spans="1:11" ht="30">
      <c r="A52" s="149">
        <v>48</v>
      </c>
      <c r="B52" s="10" t="s">
        <v>1151</v>
      </c>
      <c r="C52" s="10" t="s">
        <v>1151</v>
      </c>
      <c r="D52" s="10" t="s">
        <v>1165</v>
      </c>
      <c r="E52" s="146" t="s">
        <v>288</v>
      </c>
      <c r="F52" s="149" t="s">
        <v>14</v>
      </c>
      <c r="G52" s="146" t="s">
        <v>541</v>
      </c>
      <c r="H52" s="8">
        <v>2</v>
      </c>
      <c r="I52" s="8">
        <v>1.2</v>
      </c>
      <c r="J52" s="5" t="s">
        <v>1094</v>
      </c>
      <c r="K52" s="5">
        <v>9866106643</v>
      </c>
    </row>
    <row r="53" spans="1:11" ht="30">
      <c r="A53" s="149">
        <v>49</v>
      </c>
      <c r="B53" s="10" t="s">
        <v>1151</v>
      </c>
      <c r="C53" s="10" t="s">
        <v>1151</v>
      </c>
      <c r="D53" s="10" t="s">
        <v>1166</v>
      </c>
      <c r="E53" s="146" t="s">
        <v>288</v>
      </c>
      <c r="F53" s="149" t="s">
        <v>14</v>
      </c>
      <c r="G53" s="146" t="s">
        <v>541</v>
      </c>
      <c r="H53" s="8">
        <v>2</v>
      </c>
      <c r="I53" s="8">
        <v>2</v>
      </c>
      <c r="J53" s="5" t="s">
        <v>1094</v>
      </c>
      <c r="K53" s="5">
        <v>9866106644</v>
      </c>
    </row>
    <row r="54" spans="1:11" s="115" customFormat="1">
      <c r="A54" s="142"/>
      <c r="B54" s="142"/>
      <c r="C54" s="142"/>
      <c r="D54" s="142" t="s">
        <v>306</v>
      </c>
      <c r="E54" s="142"/>
      <c r="F54" s="142"/>
      <c r="G54" s="142"/>
      <c r="H54" s="246">
        <f>SUM(H6:H53)</f>
        <v>134.79999999999998</v>
      </c>
      <c r="I54" s="246">
        <f>SUM(I6:I53)</f>
        <v>86.899999999999991</v>
      </c>
      <c r="J54" s="142"/>
      <c r="K54" s="142"/>
    </row>
    <row r="56" spans="1:11">
      <c r="J56" s="116" t="s">
        <v>1167</v>
      </c>
    </row>
  </sheetData>
  <mergeCells count="3">
    <mergeCell ref="A1:I1"/>
    <mergeCell ref="A2:J2"/>
    <mergeCell ref="A3:J3"/>
  </mergeCells>
  <printOptions horizontalCentered="1"/>
  <pageMargins left="0.70866141732283472" right="0.70866141732283472" top="0.33" bottom="0.3" header="0.31496062992125984" footer="0.31496062992125984"/>
  <pageSetup paperSize="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65"/>
  <sheetViews>
    <sheetView view="pageLayout" topLeftCell="C62" workbookViewId="0">
      <selection activeCell="A5" sqref="A5:J65"/>
    </sheetView>
  </sheetViews>
  <sheetFormatPr defaultRowHeight="15"/>
  <cols>
    <col min="1" max="1" width="9.140625" style="87"/>
    <col min="2" max="2" width="15" style="256" customWidth="1"/>
    <col min="3" max="3" width="14.28515625" style="256" customWidth="1"/>
    <col min="4" max="4" width="15.28515625" style="256" customWidth="1"/>
    <col min="5" max="5" width="11" style="191" customWidth="1"/>
    <col min="6" max="6" width="11.140625" style="257" customWidth="1"/>
    <col min="7" max="7" width="12.42578125" style="256" customWidth="1"/>
    <col min="8" max="9" width="12.42578125" style="258" customWidth="1"/>
    <col min="10" max="10" width="26.28515625" style="87" customWidth="1"/>
    <col min="11" max="256" width="9.140625" style="87"/>
    <col min="257" max="257" width="28.7109375" style="87" customWidth="1"/>
    <col min="258" max="258" width="29.28515625" style="87" customWidth="1"/>
    <col min="259" max="259" width="23" style="87" customWidth="1"/>
    <col min="260" max="260" width="25.5703125" style="87" customWidth="1"/>
    <col min="261" max="261" width="36.7109375" style="87" customWidth="1"/>
    <col min="262" max="262" width="24.7109375" style="87" customWidth="1"/>
    <col min="263" max="263" width="30" style="87" customWidth="1"/>
    <col min="264" max="264" width="27.28515625" style="87" customWidth="1"/>
    <col min="265" max="265" width="19.5703125" style="87" customWidth="1"/>
    <col min="266" max="266" width="26.28515625" style="87" customWidth="1"/>
    <col min="267" max="512" width="9.140625" style="87"/>
    <col min="513" max="513" width="28.7109375" style="87" customWidth="1"/>
    <col min="514" max="514" width="29.28515625" style="87" customWidth="1"/>
    <col min="515" max="515" width="23" style="87" customWidth="1"/>
    <col min="516" max="516" width="25.5703125" style="87" customWidth="1"/>
    <col min="517" max="517" width="36.7109375" style="87" customWidth="1"/>
    <col min="518" max="518" width="24.7109375" style="87" customWidth="1"/>
    <col min="519" max="519" width="30" style="87" customWidth="1"/>
    <col min="520" max="520" width="27.28515625" style="87" customWidth="1"/>
    <col min="521" max="521" width="19.5703125" style="87" customWidth="1"/>
    <col min="522" max="522" width="26.28515625" style="87" customWidth="1"/>
    <col min="523" max="768" width="9.140625" style="87"/>
    <col min="769" max="769" width="28.7109375" style="87" customWidth="1"/>
    <col min="770" max="770" width="29.28515625" style="87" customWidth="1"/>
    <col min="771" max="771" width="23" style="87" customWidth="1"/>
    <col min="772" max="772" width="25.5703125" style="87" customWidth="1"/>
    <col min="773" max="773" width="36.7109375" style="87" customWidth="1"/>
    <col min="774" max="774" width="24.7109375" style="87" customWidth="1"/>
    <col min="775" max="775" width="30" style="87" customWidth="1"/>
    <col min="776" max="776" width="27.28515625" style="87" customWidth="1"/>
    <col min="777" max="777" width="19.5703125" style="87" customWidth="1"/>
    <col min="778" max="778" width="26.28515625" style="87" customWidth="1"/>
    <col min="779" max="1024" width="9.140625" style="87"/>
    <col min="1025" max="1025" width="28.7109375" style="87" customWidth="1"/>
    <col min="1026" max="1026" width="29.28515625" style="87" customWidth="1"/>
    <col min="1027" max="1027" width="23" style="87" customWidth="1"/>
    <col min="1028" max="1028" width="25.5703125" style="87" customWidth="1"/>
    <col min="1029" max="1029" width="36.7109375" style="87" customWidth="1"/>
    <col min="1030" max="1030" width="24.7109375" style="87" customWidth="1"/>
    <col min="1031" max="1031" width="30" style="87" customWidth="1"/>
    <col min="1032" max="1032" width="27.28515625" style="87" customWidth="1"/>
    <col min="1033" max="1033" width="19.5703125" style="87" customWidth="1"/>
    <col min="1034" max="1034" width="26.28515625" style="87" customWidth="1"/>
    <col min="1035" max="1280" width="9.140625" style="87"/>
    <col min="1281" max="1281" width="28.7109375" style="87" customWidth="1"/>
    <col min="1282" max="1282" width="29.28515625" style="87" customWidth="1"/>
    <col min="1283" max="1283" width="23" style="87" customWidth="1"/>
    <col min="1284" max="1284" width="25.5703125" style="87" customWidth="1"/>
    <col min="1285" max="1285" width="36.7109375" style="87" customWidth="1"/>
    <col min="1286" max="1286" width="24.7109375" style="87" customWidth="1"/>
    <col min="1287" max="1287" width="30" style="87" customWidth="1"/>
    <col min="1288" max="1288" width="27.28515625" style="87" customWidth="1"/>
    <col min="1289" max="1289" width="19.5703125" style="87" customWidth="1"/>
    <col min="1290" max="1290" width="26.28515625" style="87" customWidth="1"/>
    <col min="1291" max="1536" width="9.140625" style="87"/>
    <col min="1537" max="1537" width="28.7109375" style="87" customWidth="1"/>
    <col min="1538" max="1538" width="29.28515625" style="87" customWidth="1"/>
    <col min="1539" max="1539" width="23" style="87" customWidth="1"/>
    <col min="1540" max="1540" width="25.5703125" style="87" customWidth="1"/>
    <col min="1541" max="1541" width="36.7109375" style="87" customWidth="1"/>
    <col min="1542" max="1542" width="24.7109375" style="87" customWidth="1"/>
    <col min="1543" max="1543" width="30" style="87" customWidth="1"/>
    <col min="1544" max="1544" width="27.28515625" style="87" customWidth="1"/>
    <col min="1545" max="1545" width="19.5703125" style="87" customWidth="1"/>
    <col min="1546" max="1546" width="26.28515625" style="87" customWidth="1"/>
    <col min="1547" max="1792" width="9.140625" style="87"/>
    <col min="1793" max="1793" width="28.7109375" style="87" customWidth="1"/>
    <col min="1794" max="1794" width="29.28515625" style="87" customWidth="1"/>
    <col min="1795" max="1795" width="23" style="87" customWidth="1"/>
    <col min="1796" max="1796" width="25.5703125" style="87" customWidth="1"/>
    <col min="1797" max="1797" width="36.7109375" style="87" customWidth="1"/>
    <col min="1798" max="1798" width="24.7109375" style="87" customWidth="1"/>
    <col min="1799" max="1799" width="30" style="87" customWidth="1"/>
    <col min="1800" max="1800" width="27.28515625" style="87" customWidth="1"/>
    <col min="1801" max="1801" width="19.5703125" style="87" customWidth="1"/>
    <col min="1802" max="1802" width="26.28515625" style="87" customWidth="1"/>
    <col min="1803" max="2048" width="9.140625" style="87"/>
    <col min="2049" max="2049" width="28.7109375" style="87" customWidth="1"/>
    <col min="2050" max="2050" width="29.28515625" style="87" customWidth="1"/>
    <col min="2051" max="2051" width="23" style="87" customWidth="1"/>
    <col min="2052" max="2052" width="25.5703125" style="87" customWidth="1"/>
    <col min="2053" max="2053" width="36.7109375" style="87" customWidth="1"/>
    <col min="2054" max="2054" width="24.7109375" style="87" customWidth="1"/>
    <col min="2055" max="2055" width="30" style="87" customWidth="1"/>
    <col min="2056" max="2056" width="27.28515625" style="87" customWidth="1"/>
    <col min="2057" max="2057" width="19.5703125" style="87" customWidth="1"/>
    <col min="2058" max="2058" width="26.28515625" style="87" customWidth="1"/>
    <col min="2059" max="2304" width="9.140625" style="87"/>
    <col min="2305" max="2305" width="28.7109375" style="87" customWidth="1"/>
    <col min="2306" max="2306" width="29.28515625" style="87" customWidth="1"/>
    <col min="2307" max="2307" width="23" style="87" customWidth="1"/>
    <col min="2308" max="2308" width="25.5703125" style="87" customWidth="1"/>
    <col min="2309" max="2309" width="36.7109375" style="87" customWidth="1"/>
    <col min="2310" max="2310" width="24.7109375" style="87" customWidth="1"/>
    <col min="2311" max="2311" width="30" style="87" customWidth="1"/>
    <col min="2312" max="2312" width="27.28515625" style="87" customWidth="1"/>
    <col min="2313" max="2313" width="19.5703125" style="87" customWidth="1"/>
    <col min="2314" max="2314" width="26.28515625" style="87" customWidth="1"/>
    <col min="2315" max="2560" width="9.140625" style="87"/>
    <col min="2561" max="2561" width="28.7109375" style="87" customWidth="1"/>
    <col min="2562" max="2562" width="29.28515625" style="87" customWidth="1"/>
    <col min="2563" max="2563" width="23" style="87" customWidth="1"/>
    <col min="2564" max="2564" width="25.5703125" style="87" customWidth="1"/>
    <col min="2565" max="2565" width="36.7109375" style="87" customWidth="1"/>
    <col min="2566" max="2566" width="24.7109375" style="87" customWidth="1"/>
    <col min="2567" max="2567" width="30" style="87" customWidth="1"/>
    <col min="2568" max="2568" width="27.28515625" style="87" customWidth="1"/>
    <col min="2569" max="2569" width="19.5703125" style="87" customWidth="1"/>
    <col min="2570" max="2570" width="26.28515625" style="87" customWidth="1"/>
    <col min="2571" max="2816" width="9.140625" style="87"/>
    <col min="2817" max="2817" width="28.7109375" style="87" customWidth="1"/>
    <col min="2818" max="2818" width="29.28515625" style="87" customWidth="1"/>
    <col min="2819" max="2819" width="23" style="87" customWidth="1"/>
    <col min="2820" max="2820" width="25.5703125" style="87" customWidth="1"/>
    <col min="2821" max="2821" width="36.7109375" style="87" customWidth="1"/>
    <col min="2822" max="2822" width="24.7109375" style="87" customWidth="1"/>
    <col min="2823" max="2823" width="30" style="87" customWidth="1"/>
    <col min="2824" max="2824" width="27.28515625" style="87" customWidth="1"/>
    <col min="2825" max="2825" width="19.5703125" style="87" customWidth="1"/>
    <col min="2826" max="2826" width="26.28515625" style="87" customWidth="1"/>
    <col min="2827" max="3072" width="9.140625" style="87"/>
    <col min="3073" max="3073" width="28.7109375" style="87" customWidth="1"/>
    <col min="3074" max="3074" width="29.28515625" style="87" customWidth="1"/>
    <col min="3075" max="3075" width="23" style="87" customWidth="1"/>
    <col min="3076" max="3076" width="25.5703125" style="87" customWidth="1"/>
    <col min="3077" max="3077" width="36.7109375" style="87" customWidth="1"/>
    <col min="3078" max="3078" width="24.7109375" style="87" customWidth="1"/>
    <col min="3079" max="3079" width="30" style="87" customWidth="1"/>
    <col min="3080" max="3080" width="27.28515625" style="87" customWidth="1"/>
    <col min="3081" max="3081" width="19.5703125" style="87" customWidth="1"/>
    <col min="3082" max="3082" width="26.28515625" style="87" customWidth="1"/>
    <col min="3083" max="3328" width="9.140625" style="87"/>
    <col min="3329" max="3329" width="28.7109375" style="87" customWidth="1"/>
    <col min="3330" max="3330" width="29.28515625" style="87" customWidth="1"/>
    <col min="3331" max="3331" width="23" style="87" customWidth="1"/>
    <col min="3332" max="3332" width="25.5703125" style="87" customWidth="1"/>
    <col min="3333" max="3333" width="36.7109375" style="87" customWidth="1"/>
    <col min="3334" max="3334" width="24.7109375" style="87" customWidth="1"/>
    <col min="3335" max="3335" width="30" style="87" customWidth="1"/>
    <col min="3336" max="3336" width="27.28515625" style="87" customWidth="1"/>
    <col min="3337" max="3337" width="19.5703125" style="87" customWidth="1"/>
    <col min="3338" max="3338" width="26.28515625" style="87" customWidth="1"/>
    <col min="3339" max="3584" width="9.140625" style="87"/>
    <col min="3585" max="3585" width="28.7109375" style="87" customWidth="1"/>
    <col min="3586" max="3586" width="29.28515625" style="87" customWidth="1"/>
    <col min="3587" max="3587" width="23" style="87" customWidth="1"/>
    <col min="3588" max="3588" width="25.5703125" style="87" customWidth="1"/>
    <col min="3589" max="3589" width="36.7109375" style="87" customWidth="1"/>
    <col min="3590" max="3590" width="24.7109375" style="87" customWidth="1"/>
    <col min="3591" max="3591" width="30" style="87" customWidth="1"/>
    <col min="3592" max="3592" width="27.28515625" style="87" customWidth="1"/>
    <col min="3593" max="3593" width="19.5703125" style="87" customWidth="1"/>
    <col min="3594" max="3594" width="26.28515625" style="87" customWidth="1"/>
    <col min="3595" max="3840" width="9.140625" style="87"/>
    <col min="3841" max="3841" width="28.7109375" style="87" customWidth="1"/>
    <col min="3842" max="3842" width="29.28515625" style="87" customWidth="1"/>
    <col min="3843" max="3843" width="23" style="87" customWidth="1"/>
    <col min="3844" max="3844" width="25.5703125" style="87" customWidth="1"/>
    <col min="3845" max="3845" width="36.7109375" style="87" customWidth="1"/>
    <col min="3846" max="3846" width="24.7109375" style="87" customWidth="1"/>
    <col min="3847" max="3847" width="30" style="87" customWidth="1"/>
    <col min="3848" max="3848" width="27.28515625" style="87" customWidth="1"/>
    <col min="3849" max="3849" width="19.5703125" style="87" customWidth="1"/>
    <col min="3850" max="3850" width="26.28515625" style="87" customWidth="1"/>
    <col min="3851" max="4096" width="9.140625" style="87"/>
    <col min="4097" max="4097" width="28.7109375" style="87" customWidth="1"/>
    <col min="4098" max="4098" width="29.28515625" style="87" customWidth="1"/>
    <col min="4099" max="4099" width="23" style="87" customWidth="1"/>
    <col min="4100" max="4100" width="25.5703125" style="87" customWidth="1"/>
    <col min="4101" max="4101" width="36.7109375" style="87" customWidth="1"/>
    <col min="4102" max="4102" width="24.7109375" style="87" customWidth="1"/>
    <col min="4103" max="4103" width="30" style="87" customWidth="1"/>
    <col min="4104" max="4104" width="27.28515625" style="87" customWidth="1"/>
    <col min="4105" max="4105" width="19.5703125" style="87" customWidth="1"/>
    <col min="4106" max="4106" width="26.28515625" style="87" customWidth="1"/>
    <col min="4107" max="4352" width="9.140625" style="87"/>
    <col min="4353" max="4353" width="28.7109375" style="87" customWidth="1"/>
    <col min="4354" max="4354" width="29.28515625" style="87" customWidth="1"/>
    <col min="4355" max="4355" width="23" style="87" customWidth="1"/>
    <col min="4356" max="4356" width="25.5703125" style="87" customWidth="1"/>
    <col min="4357" max="4357" width="36.7109375" style="87" customWidth="1"/>
    <col min="4358" max="4358" width="24.7109375" style="87" customWidth="1"/>
    <col min="4359" max="4359" width="30" style="87" customWidth="1"/>
    <col min="4360" max="4360" width="27.28515625" style="87" customWidth="1"/>
    <col min="4361" max="4361" width="19.5703125" style="87" customWidth="1"/>
    <col min="4362" max="4362" width="26.28515625" style="87" customWidth="1"/>
    <col min="4363" max="4608" width="9.140625" style="87"/>
    <col min="4609" max="4609" width="28.7109375" style="87" customWidth="1"/>
    <col min="4610" max="4610" width="29.28515625" style="87" customWidth="1"/>
    <col min="4611" max="4611" width="23" style="87" customWidth="1"/>
    <col min="4612" max="4612" width="25.5703125" style="87" customWidth="1"/>
    <col min="4613" max="4613" width="36.7109375" style="87" customWidth="1"/>
    <col min="4614" max="4614" width="24.7109375" style="87" customWidth="1"/>
    <col min="4615" max="4615" width="30" style="87" customWidth="1"/>
    <col min="4616" max="4616" width="27.28515625" style="87" customWidth="1"/>
    <col min="4617" max="4617" width="19.5703125" style="87" customWidth="1"/>
    <col min="4618" max="4618" width="26.28515625" style="87" customWidth="1"/>
    <col min="4619" max="4864" width="9.140625" style="87"/>
    <col min="4865" max="4865" width="28.7109375" style="87" customWidth="1"/>
    <col min="4866" max="4866" width="29.28515625" style="87" customWidth="1"/>
    <col min="4867" max="4867" width="23" style="87" customWidth="1"/>
    <col min="4868" max="4868" width="25.5703125" style="87" customWidth="1"/>
    <col min="4869" max="4869" width="36.7109375" style="87" customWidth="1"/>
    <col min="4870" max="4870" width="24.7109375" style="87" customWidth="1"/>
    <col min="4871" max="4871" width="30" style="87" customWidth="1"/>
    <col min="4872" max="4872" width="27.28515625" style="87" customWidth="1"/>
    <col min="4873" max="4873" width="19.5703125" style="87" customWidth="1"/>
    <col min="4874" max="4874" width="26.28515625" style="87" customWidth="1"/>
    <col min="4875" max="5120" width="9.140625" style="87"/>
    <col min="5121" max="5121" width="28.7109375" style="87" customWidth="1"/>
    <col min="5122" max="5122" width="29.28515625" style="87" customWidth="1"/>
    <col min="5123" max="5123" width="23" style="87" customWidth="1"/>
    <col min="5124" max="5124" width="25.5703125" style="87" customWidth="1"/>
    <col min="5125" max="5125" width="36.7109375" style="87" customWidth="1"/>
    <col min="5126" max="5126" width="24.7109375" style="87" customWidth="1"/>
    <col min="5127" max="5127" width="30" style="87" customWidth="1"/>
    <col min="5128" max="5128" width="27.28515625" style="87" customWidth="1"/>
    <col min="5129" max="5129" width="19.5703125" style="87" customWidth="1"/>
    <col min="5130" max="5130" width="26.28515625" style="87" customWidth="1"/>
    <col min="5131" max="5376" width="9.140625" style="87"/>
    <col min="5377" max="5377" width="28.7109375" style="87" customWidth="1"/>
    <col min="5378" max="5378" width="29.28515625" style="87" customWidth="1"/>
    <col min="5379" max="5379" width="23" style="87" customWidth="1"/>
    <col min="5380" max="5380" width="25.5703125" style="87" customWidth="1"/>
    <col min="5381" max="5381" width="36.7109375" style="87" customWidth="1"/>
    <col min="5382" max="5382" width="24.7109375" style="87" customWidth="1"/>
    <col min="5383" max="5383" width="30" style="87" customWidth="1"/>
    <col min="5384" max="5384" width="27.28515625" style="87" customWidth="1"/>
    <col min="5385" max="5385" width="19.5703125" style="87" customWidth="1"/>
    <col min="5386" max="5386" width="26.28515625" style="87" customWidth="1"/>
    <col min="5387" max="5632" width="9.140625" style="87"/>
    <col min="5633" max="5633" width="28.7109375" style="87" customWidth="1"/>
    <col min="5634" max="5634" width="29.28515625" style="87" customWidth="1"/>
    <col min="5635" max="5635" width="23" style="87" customWidth="1"/>
    <col min="5636" max="5636" width="25.5703125" style="87" customWidth="1"/>
    <col min="5637" max="5637" width="36.7109375" style="87" customWidth="1"/>
    <col min="5638" max="5638" width="24.7109375" style="87" customWidth="1"/>
    <col min="5639" max="5639" width="30" style="87" customWidth="1"/>
    <col min="5640" max="5640" width="27.28515625" style="87" customWidth="1"/>
    <col min="5641" max="5641" width="19.5703125" style="87" customWidth="1"/>
    <col min="5642" max="5642" width="26.28515625" style="87" customWidth="1"/>
    <col min="5643" max="5888" width="9.140625" style="87"/>
    <col min="5889" max="5889" width="28.7109375" style="87" customWidth="1"/>
    <col min="5890" max="5890" width="29.28515625" style="87" customWidth="1"/>
    <col min="5891" max="5891" width="23" style="87" customWidth="1"/>
    <col min="5892" max="5892" width="25.5703125" style="87" customWidth="1"/>
    <col min="5893" max="5893" width="36.7109375" style="87" customWidth="1"/>
    <col min="5894" max="5894" width="24.7109375" style="87" customWidth="1"/>
    <col min="5895" max="5895" width="30" style="87" customWidth="1"/>
    <col min="5896" max="5896" width="27.28515625" style="87" customWidth="1"/>
    <col min="5897" max="5897" width="19.5703125" style="87" customWidth="1"/>
    <col min="5898" max="5898" width="26.28515625" style="87" customWidth="1"/>
    <col min="5899" max="6144" width="9.140625" style="87"/>
    <col min="6145" max="6145" width="28.7109375" style="87" customWidth="1"/>
    <col min="6146" max="6146" width="29.28515625" style="87" customWidth="1"/>
    <col min="6147" max="6147" width="23" style="87" customWidth="1"/>
    <col min="6148" max="6148" width="25.5703125" style="87" customWidth="1"/>
    <col min="6149" max="6149" width="36.7109375" style="87" customWidth="1"/>
    <col min="6150" max="6150" width="24.7109375" style="87" customWidth="1"/>
    <col min="6151" max="6151" width="30" style="87" customWidth="1"/>
    <col min="6152" max="6152" width="27.28515625" style="87" customWidth="1"/>
    <col min="6153" max="6153" width="19.5703125" style="87" customWidth="1"/>
    <col min="6154" max="6154" width="26.28515625" style="87" customWidth="1"/>
    <col min="6155" max="6400" width="9.140625" style="87"/>
    <col min="6401" max="6401" width="28.7109375" style="87" customWidth="1"/>
    <col min="6402" max="6402" width="29.28515625" style="87" customWidth="1"/>
    <col min="6403" max="6403" width="23" style="87" customWidth="1"/>
    <col min="6404" max="6404" width="25.5703125" style="87" customWidth="1"/>
    <col min="6405" max="6405" width="36.7109375" style="87" customWidth="1"/>
    <col min="6406" max="6406" width="24.7109375" style="87" customWidth="1"/>
    <col min="6407" max="6407" width="30" style="87" customWidth="1"/>
    <col min="6408" max="6408" width="27.28515625" style="87" customWidth="1"/>
    <col min="6409" max="6409" width="19.5703125" style="87" customWidth="1"/>
    <col min="6410" max="6410" width="26.28515625" style="87" customWidth="1"/>
    <col min="6411" max="6656" width="9.140625" style="87"/>
    <col min="6657" max="6657" width="28.7109375" style="87" customWidth="1"/>
    <col min="6658" max="6658" width="29.28515625" style="87" customWidth="1"/>
    <col min="6659" max="6659" width="23" style="87" customWidth="1"/>
    <col min="6660" max="6660" width="25.5703125" style="87" customWidth="1"/>
    <col min="6661" max="6661" width="36.7109375" style="87" customWidth="1"/>
    <col min="6662" max="6662" width="24.7109375" style="87" customWidth="1"/>
    <col min="6663" max="6663" width="30" style="87" customWidth="1"/>
    <col min="6664" max="6664" width="27.28515625" style="87" customWidth="1"/>
    <col min="6665" max="6665" width="19.5703125" style="87" customWidth="1"/>
    <col min="6666" max="6666" width="26.28515625" style="87" customWidth="1"/>
    <col min="6667" max="6912" width="9.140625" style="87"/>
    <col min="6913" max="6913" width="28.7109375" style="87" customWidth="1"/>
    <col min="6914" max="6914" width="29.28515625" style="87" customWidth="1"/>
    <col min="6915" max="6915" width="23" style="87" customWidth="1"/>
    <col min="6916" max="6916" width="25.5703125" style="87" customWidth="1"/>
    <col min="6917" max="6917" width="36.7109375" style="87" customWidth="1"/>
    <col min="6918" max="6918" width="24.7109375" style="87" customWidth="1"/>
    <col min="6919" max="6919" width="30" style="87" customWidth="1"/>
    <col min="6920" max="6920" width="27.28515625" style="87" customWidth="1"/>
    <col min="6921" max="6921" width="19.5703125" style="87" customWidth="1"/>
    <col min="6922" max="6922" width="26.28515625" style="87" customWidth="1"/>
    <col min="6923" max="7168" width="9.140625" style="87"/>
    <col min="7169" max="7169" width="28.7109375" style="87" customWidth="1"/>
    <col min="7170" max="7170" width="29.28515625" style="87" customWidth="1"/>
    <col min="7171" max="7171" width="23" style="87" customWidth="1"/>
    <col min="7172" max="7172" width="25.5703125" style="87" customWidth="1"/>
    <col min="7173" max="7173" width="36.7109375" style="87" customWidth="1"/>
    <col min="7174" max="7174" width="24.7109375" style="87" customWidth="1"/>
    <col min="7175" max="7175" width="30" style="87" customWidth="1"/>
    <col min="7176" max="7176" width="27.28515625" style="87" customWidth="1"/>
    <col min="7177" max="7177" width="19.5703125" style="87" customWidth="1"/>
    <col min="7178" max="7178" width="26.28515625" style="87" customWidth="1"/>
    <col min="7179" max="7424" width="9.140625" style="87"/>
    <col min="7425" max="7425" width="28.7109375" style="87" customWidth="1"/>
    <col min="7426" max="7426" width="29.28515625" style="87" customWidth="1"/>
    <col min="7427" max="7427" width="23" style="87" customWidth="1"/>
    <col min="7428" max="7428" width="25.5703125" style="87" customWidth="1"/>
    <col min="7429" max="7429" width="36.7109375" style="87" customWidth="1"/>
    <col min="7430" max="7430" width="24.7109375" style="87" customWidth="1"/>
    <col min="7431" max="7431" width="30" style="87" customWidth="1"/>
    <col min="7432" max="7432" width="27.28515625" style="87" customWidth="1"/>
    <col min="7433" max="7433" width="19.5703125" style="87" customWidth="1"/>
    <col min="7434" max="7434" width="26.28515625" style="87" customWidth="1"/>
    <col min="7435" max="7680" width="9.140625" style="87"/>
    <col min="7681" max="7681" width="28.7109375" style="87" customWidth="1"/>
    <col min="7682" max="7682" width="29.28515625" style="87" customWidth="1"/>
    <col min="7683" max="7683" width="23" style="87" customWidth="1"/>
    <col min="7684" max="7684" width="25.5703125" style="87" customWidth="1"/>
    <col min="7685" max="7685" width="36.7109375" style="87" customWidth="1"/>
    <col min="7686" max="7686" width="24.7109375" style="87" customWidth="1"/>
    <col min="7687" max="7687" width="30" style="87" customWidth="1"/>
    <col min="7688" max="7688" width="27.28515625" style="87" customWidth="1"/>
    <col min="7689" max="7689" width="19.5703125" style="87" customWidth="1"/>
    <col min="7690" max="7690" width="26.28515625" style="87" customWidth="1"/>
    <col min="7691" max="7936" width="9.140625" style="87"/>
    <col min="7937" max="7937" width="28.7109375" style="87" customWidth="1"/>
    <col min="7938" max="7938" width="29.28515625" style="87" customWidth="1"/>
    <col min="7939" max="7939" width="23" style="87" customWidth="1"/>
    <col min="7940" max="7940" width="25.5703125" style="87" customWidth="1"/>
    <col min="7941" max="7941" width="36.7109375" style="87" customWidth="1"/>
    <col min="7942" max="7942" width="24.7109375" style="87" customWidth="1"/>
    <col min="7943" max="7943" width="30" style="87" customWidth="1"/>
    <col min="7944" max="7944" width="27.28515625" style="87" customWidth="1"/>
    <col min="7945" max="7945" width="19.5703125" style="87" customWidth="1"/>
    <col min="7946" max="7946" width="26.28515625" style="87" customWidth="1"/>
    <col min="7947" max="8192" width="9.140625" style="87"/>
    <col min="8193" max="8193" width="28.7109375" style="87" customWidth="1"/>
    <col min="8194" max="8194" width="29.28515625" style="87" customWidth="1"/>
    <col min="8195" max="8195" width="23" style="87" customWidth="1"/>
    <col min="8196" max="8196" width="25.5703125" style="87" customWidth="1"/>
    <col min="8197" max="8197" width="36.7109375" style="87" customWidth="1"/>
    <col min="8198" max="8198" width="24.7109375" style="87" customWidth="1"/>
    <col min="8199" max="8199" width="30" style="87" customWidth="1"/>
    <col min="8200" max="8200" width="27.28515625" style="87" customWidth="1"/>
    <col min="8201" max="8201" width="19.5703125" style="87" customWidth="1"/>
    <col min="8202" max="8202" width="26.28515625" style="87" customWidth="1"/>
    <col min="8203" max="8448" width="9.140625" style="87"/>
    <col min="8449" max="8449" width="28.7109375" style="87" customWidth="1"/>
    <col min="8450" max="8450" width="29.28515625" style="87" customWidth="1"/>
    <col min="8451" max="8451" width="23" style="87" customWidth="1"/>
    <col min="8452" max="8452" width="25.5703125" style="87" customWidth="1"/>
    <col min="8453" max="8453" width="36.7109375" style="87" customWidth="1"/>
    <col min="8454" max="8454" width="24.7109375" style="87" customWidth="1"/>
    <col min="8455" max="8455" width="30" style="87" customWidth="1"/>
    <col min="8456" max="8456" width="27.28515625" style="87" customWidth="1"/>
    <col min="8457" max="8457" width="19.5703125" style="87" customWidth="1"/>
    <col min="8458" max="8458" width="26.28515625" style="87" customWidth="1"/>
    <col min="8459" max="8704" width="9.140625" style="87"/>
    <col min="8705" max="8705" width="28.7109375" style="87" customWidth="1"/>
    <col min="8706" max="8706" width="29.28515625" style="87" customWidth="1"/>
    <col min="8707" max="8707" width="23" style="87" customWidth="1"/>
    <col min="8708" max="8708" width="25.5703125" style="87" customWidth="1"/>
    <col min="8709" max="8709" width="36.7109375" style="87" customWidth="1"/>
    <col min="8710" max="8710" width="24.7109375" style="87" customWidth="1"/>
    <col min="8711" max="8711" width="30" style="87" customWidth="1"/>
    <col min="8712" max="8712" width="27.28515625" style="87" customWidth="1"/>
    <col min="8713" max="8713" width="19.5703125" style="87" customWidth="1"/>
    <col min="8714" max="8714" width="26.28515625" style="87" customWidth="1"/>
    <col min="8715" max="8960" width="9.140625" style="87"/>
    <col min="8961" max="8961" width="28.7109375" style="87" customWidth="1"/>
    <col min="8962" max="8962" width="29.28515625" style="87" customWidth="1"/>
    <col min="8963" max="8963" width="23" style="87" customWidth="1"/>
    <col min="8964" max="8964" width="25.5703125" style="87" customWidth="1"/>
    <col min="8965" max="8965" width="36.7109375" style="87" customWidth="1"/>
    <col min="8966" max="8966" width="24.7109375" style="87" customWidth="1"/>
    <col min="8967" max="8967" width="30" style="87" customWidth="1"/>
    <col min="8968" max="8968" width="27.28515625" style="87" customWidth="1"/>
    <col min="8969" max="8969" width="19.5703125" style="87" customWidth="1"/>
    <col min="8970" max="8970" width="26.28515625" style="87" customWidth="1"/>
    <col min="8971" max="9216" width="9.140625" style="87"/>
    <col min="9217" max="9217" width="28.7109375" style="87" customWidth="1"/>
    <col min="9218" max="9218" width="29.28515625" style="87" customWidth="1"/>
    <col min="9219" max="9219" width="23" style="87" customWidth="1"/>
    <col min="9220" max="9220" width="25.5703125" style="87" customWidth="1"/>
    <col min="9221" max="9221" width="36.7109375" style="87" customWidth="1"/>
    <col min="9222" max="9222" width="24.7109375" style="87" customWidth="1"/>
    <col min="9223" max="9223" width="30" style="87" customWidth="1"/>
    <col min="9224" max="9224" width="27.28515625" style="87" customWidth="1"/>
    <col min="9225" max="9225" width="19.5703125" style="87" customWidth="1"/>
    <col min="9226" max="9226" width="26.28515625" style="87" customWidth="1"/>
    <col min="9227" max="9472" width="9.140625" style="87"/>
    <col min="9473" max="9473" width="28.7109375" style="87" customWidth="1"/>
    <col min="9474" max="9474" width="29.28515625" style="87" customWidth="1"/>
    <col min="9475" max="9475" width="23" style="87" customWidth="1"/>
    <col min="9476" max="9476" width="25.5703125" style="87" customWidth="1"/>
    <col min="9477" max="9477" width="36.7109375" style="87" customWidth="1"/>
    <col min="9478" max="9478" width="24.7109375" style="87" customWidth="1"/>
    <col min="9479" max="9479" width="30" style="87" customWidth="1"/>
    <col min="9480" max="9480" width="27.28515625" style="87" customWidth="1"/>
    <col min="9481" max="9481" width="19.5703125" style="87" customWidth="1"/>
    <col min="9482" max="9482" width="26.28515625" style="87" customWidth="1"/>
    <col min="9483" max="9728" width="9.140625" style="87"/>
    <col min="9729" max="9729" width="28.7109375" style="87" customWidth="1"/>
    <col min="9730" max="9730" width="29.28515625" style="87" customWidth="1"/>
    <col min="9731" max="9731" width="23" style="87" customWidth="1"/>
    <col min="9732" max="9732" width="25.5703125" style="87" customWidth="1"/>
    <col min="9733" max="9733" width="36.7109375" style="87" customWidth="1"/>
    <col min="9734" max="9734" width="24.7109375" style="87" customWidth="1"/>
    <col min="9735" max="9735" width="30" style="87" customWidth="1"/>
    <col min="9736" max="9736" width="27.28515625" style="87" customWidth="1"/>
    <col min="9737" max="9737" width="19.5703125" style="87" customWidth="1"/>
    <col min="9738" max="9738" width="26.28515625" style="87" customWidth="1"/>
    <col min="9739" max="9984" width="9.140625" style="87"/>
    <col min="9985" max="9985" width="28.7109375" style="87" customWidth="1"/>
    <col min="9986" max="9986" width="29.28515625" style="87" customWidth="1"/>
    <col min="9987" max="9987" width="23" style="87" customWidth="1"/>
    <col min="9988" max="9988" width="25.5703125" style="87" customWidth="1"/>
    <col min="9989" max="9989" width="36.7109375" style="87" customWidth="1"/>
    <col min="9990" max="9990" width="24.7109375" style="87" customWidth="1"/>
    <col min="9991" max="9991" width="30" style="87" customWidth="1"/>
    <col min="9992" max="9992" width="27.28515625" style="87" customWidth="1"/>
    <col min="9993" max="9993" width="19.5703125" style="87" customWidth="1"/>
    <col min="9994" max="9994" width="26.28515625" style="87" customWidth="1"/>
    <col min="9995" max="10240" width="9.140625" style="87"/>
    <col min="10241" max="10241" width="28.7109375" style="87" customWidth="1"/>
    <col min="10242" max="10242" width="29.28515625" style="87" customWidth="1"/>
    <col min="10243" max="10243" width="23" style="87" customWidth="1"/>
    <col min="10244" max="10244" width="25.5703125" style="87" customWidth="1"/>
    <col min="10245" max="10245" width="36.7109375" style="87" customWidth="1"/>
    <col min="10246" max="10246" width="24.7109375" style="87" customWidth="1"/>
    <col min="10247" max="10247" width="30" style="87" customWidth="1"/>
    <col min="10248" max="10248" width="27.28515625" style="87" customWidth="1"/>
    <col min="10249" max="10249" width="19.5703125" style="87" customWidth="1"/>
    <col min="10250" max="10250" width="26.28515625" style="87" customWidth="1"/>
    <col min="10251" max="10496" width="9.140625" style="87"/>
    <col min="10497" max="10497" width="28.7109375" style="87" customWidth="1"/>
    <col min="10498" max="10498" width="29.28515625" style="87" customWidth="1"/>
    <col min="10499" max="10499" width="23" style="87" customWidth="1"/>
    <col min="10500" max="10500" width="25.5703125" style="87" customWidth="1"/>
    <col min="10501" max="10501" width="36.7109375" style="87" customWidth="1"/>
    <col min="10502" max="10502" width="24.7109375" style="87" customWidth="1"/>
    <col min="10503" max="10503" width="30" style="87" customWidth="1"/>
    <col min="10504" max="10504" width="27.28515625" style="87" customWidth="1"/>
    <col min="10505" max="10505" width="19.5703125" style="87" customWidth="1"/>
    <col min="10506" max="10506" width="26.28515625" style="87" customWidth="1"/>
    <col min="10507" max="10752" width="9.140625" style="87"/>
    <col min="10753" max="10753" width="28.7109375" style="87" customWidth="1"/>
    <col min="10754" max="10754" width="29.28515625" style="87" customWidth="1"/>
    <col min="10755" max="10755" width="23" style="87" customWidth="1"/>
    <col min="10756" max="10756" width="25.5703125" style="87" customWidth="1"/>
    <col min="10757" max="10757" width="36.7109375" style="87" customWidth="1"/>
    <col min="10758" max="10758" width="24.7109375" style="87" customWidth="1"/>
    <col min="10759" max="10759" width="30" style="87" customWidth="1"/>
    <col min="10760" max="10760" width="27.28515625" style="87" customWidth="1"/>
    <col min="10761" max="10761" width="19.5703125" style="87" customWidth="1"/>
    <col min="10762" max="10762" width="26.28515625" style="87" customWidth="1"/>
    <col min="10763" max="11008" width="9.140625" style="87"/>
    <col min="11009" max="11009" width="28.7109375" style="87" customWidth="1"/>
    <col min="11010" max="11010" width="29.28515625" style="87" customWidth="1"/>
    <col min="11011" max="11011" width="23" style="87" customWidth="1"/>
    <col min="11012" max="11012" width="25.5703125" style="87" customWidth="1"/>
    <col min="11013" max="11013" width="36.7109375" style="87" customWidth="1"/>
    <col min="11014" max="11014" width="24.7109375" style="87" customWidth="1"/>
    <col min="11015" max="11015" width="30" style="87" customWidth="1"/>
    <col min="11016" max="11016" width="27.28515625" style="87" customWidth="1"/>
    <col min="11017" max="11017" width="19.5703125" style="87" customWidth="1"/>
    <col min="11018" max="11018" width="26.28515625" style="87" customWidth="1"/>
    <col min="11019" max="11264" width="9.140625" style="87"/>
    <col min="11265" max="11265" width="28.7109375" style="87" customWidth="1"/>
    <col min="11266" max="11266" width="29.28515625" style="87" customWidth="1"/>
    <col min="11267" max="11267" width="23" style="87" customWidth="1"/>
    <col min="11268" max="11268" width="25.5703125" style="87" customWidth="1"/>
    <col min="11269" max="11269" width="36.7109375" style="87" customWidth="1"/>
    <col min="11270" max="11270" width="24.7109375" style="87" customWidth="1"/>
    <col min="11271" max="11271" width="30" style="87" customWidth="1"/>
    <col min="11272" max="11272" width="27.28515625" style="87" customWidth="1"/>
    <col min="11273" max="11273" width="19.5703125" style="87" customWidth="1"/>
    <col min="11274" max="11274" width="26.28515625" style="87" customWidth="1"/>
    <col min="11275" max="11520" width="9.140625" style="87"/>
    <col min="11521" max="11521" width="28.7109375" style="87" customWidth="1"/>
    <col min="11522" max="11522" width="29.28515625" style="87" customWidth="1"/>
    <col min="11523" max="11523" width="23" style="87" customWidth="1"/>
    <col min="11524" max="11524" width="25.5703125" style="87" customWidth="1"/>
    <col min="11525" max="11525" width="36.7109375" style="87" customWidth="1"/>
    <col min="11526" max="11526" width="24.7109375" style="87" customWidth="1"/>
    <col min="11527" max="11527" width="30" style="87" customWidth="1"/>
    <col min="11528" max="11528" width="27.28515625" style="87" customWidth="1"/>
    <col min="11529" max="11529" width="19.5703125" style="87" customWidth="1"/>
    <col min="11530" max="11530" width="26.28515625" style="87" customWidth="1"/>
    <col min="11531" max="11776" width="9.140625" style="87"/>
    <col min="11777" max="11777" width="28.7109375" style="87" customWidth="1"/>
    <col min="11778" max="11778" width="29.28515625" style="87" customWidth="1"/>
    <col min="11779" max="11779" width="23" style="87" customWidth="1"/>
    <col min="11780" max="11780" width="25.5703125" style="87" customWidth="1"/>
    <col min="11781" max="11781" width="36.7109375" style="87" customWidth="1"/>
    <col min="11782" max="11782" width="24.7109375" style="87" customWidth="1"/>
    <col min="11783" max="11783" width="30" style="87" customWidth="1"/>
    <col min="11784" max="11784" width="27.28515625" style="87" customWidth="1"/>
    <col min="11785" max="11785" width="19.5703125" style="87" customWidth="1"/>
    <col min="11786" max="11786" width="26.28515625" style="87" customWidth="1"/>
    <col min="11787" max="12032" width="9.140625" style="87"/>
    <col min="12033" max="12033" width="28.7109375" style="87" customWidth="1"/>
    <col min="12034" max="12034" width="29.28515625" style="87" customWidth="1"/>
    <col min="12035" max="12035" width="23" style="87" customWidth="1"/>
    <col min="12036" max="12036" width="25.5703125" style="87" customWidth="1"/>
    <col min="12037" max="12037" width="36.7109375" style="87" customWidth="1"/>
    <col min="12038" max="12038" width="24.7109375" style="87" customWidth="1"/>
    <col min="12039" max="12039" width="30" style="87" customWidth="1"/>
    <col min="12040" max="12040" width="27.28515625" style="87" customWidth="1"/>
    <col min="12041" max="12041" width="19.5703125" style="87" customWidth="1"/>
    <col min="12042" max="12042" width="26.28515625" style="87" customWidth="1"/>
    <col min="12043" max="12288" width="9.140625" style="87"/>
    <col min="12289" max="12289" width="28.7109375" style="87" customWidth="1"/>
    <col min="12290" max="12290" width="29.28515625" style="87" customWidth="1"/>
    <col min="12291" max="12291" width="23" style="87" customWidth="1"/>
    <col min="12292" max="12292" width="25.5703125" style="87" customWidth="1"/>
    <col min="12293" max="12293" width="36.7109375" style="87" customWidth="1"/>
    <col min="12294" max="12294" width="24.7109375" style="87" customWidth="1"/>
    <col min="12295" max="12295" width="30" style="87" customWidth="1"/>
    <col min="12296" max="12296" width="27.28515625" style="87" customWidth="1"/>
    <col min="12297" max="12297" width="19.5703125" style="87" customWidth="1"/>
    <col min="12298" max="12298" width="26.28515625" style="87" customWidth="1"/>
    <col min="12299" max="12544" width="9.140625" style="87"/>
    <col min="12545" max="12545" width="28.7109375" style="87" customWidth="1"/>
    <col min="12546" max="12546" width="29.28515625" style="87" customWidth="1"/>
    <col min="12547" max="12547" width="23" style="87" customWidth="1"/>
    <col min="12548" max="12548" width="25.5703125" style="87" customWidth="1"/>
    <col min="12549" max="12549" width="36.7109375" style="87" customWidth="1"/>
    <col min="12550" max="12550" width="24.7109375" style="87" customWidth="1"/>
    <col min="12551" max="12551" width="30" style="87" customWidth="1"/>
    <col min="12552" max="12552" width="27.28515625" style="87" customWidth="1"/>
    <col min="12553" max="12553" width="19.5703125" style="87" customWidth="1"/>
    <col min="12554" max="12554" width="26.28515625" style="87" customWidth="1"/>
    <col min="12555" max="12800" width="9.140625" style="87"/>
    <col min="12801" max="12801" width="28.7109375" style="87" customWidth="1"/>
    <col min="12802" max="12802" width="29.28515625" style="87" customWidth="1"/>
    <col min="12803" max="12803" width="23" style="87" customWidth="1"/>
    <col min="12804" max="12804" width="25.5703125" style="87" customWidth="1"/>
    <col min="12805" max="12805" width="36.7109375" style="87" customWidth="1"/>
    <col min="12806" max="12806" width="24.7109375" style="87" customWidth="1"/>
    <col min="12807" max="12807" width="30" style="87" customWidth="1"/>
    <col min="12808" max="12808" width="27.28515625" style="87" customWidth="1"/>
    <col min="12809" max="12809" width="19.5703125" style="87" customWidth="1"/>
    <col min="12810" max="12810" width="26.28515625" style="87" customWidth="1"/>
    <col min="12811" max="13056" width="9.140625" style="87"/>
    <col min="13057" max="13057" width="28.7109375" style="87" customWidth="1"/>
    <col min="13058" max="13058" width="29.28515625" style="87" customWidth="1"/>
    <col min="13059" max="13059" width="23" style="87" customWidth="1"/>
    <col min="13060" max="13060" width="25.5703125" style="87" customWidth="1"/>
    <col min="13061" max="13061" width="36.7109375" style="87" customWidth="1"/>
    <col min="13062" max="13062" width="24.7109375" style="87" customWidth="1"/>
    <col min="13063" max="13063" width="30" style="87" customWidth="1"/>
    <col min="13064" max="13064" width="27.28515625" style="87" customWidth="1"/>
    <col min="13065" max="13065" width="19.5703125" style="87" customWidth="1"/>
    <col min="13066" max="13066" width="26.28515625" style="87" customWidth="1"/>
    <col min="13067" max="13312" width="9.140625" style="87"/>
    <col min="13313" max="13313" width="28.7109375" style="87" customWidth="1"/>
    <col min="13314" max="13314" width="29.28515625" style="87" customWidth="1"/>
    <col min="13315" max="13315" width="23" style="87" customWidth="1"/>
    <col min="13316" max="13316" width="25.5703125" style="87" customWidth="1"/>
    <col min="13317" max="13317" width="36.7109375" style="87" customWidth="1"/>
    <col min="13318" max="13318" width="24.7109375" style="87" customWidth="1"/>
    <col min="13319" max="13319" width="30" style="87" customWidth="1"/>
    <col min="13320" max="13320" width="27.28515625" style="87" customWidth="1"/>
    <col min="13321" max="13321" width="19.5703125" style="87" customWidth="1"/>
    <col min="13322" max="13322" width="26.28515625" style="87" customWidth="1"/>
    <col min="13323" max="13568" width="9.140625" style="87"/>
    <col min="13569" max="13569" width="28.7109375" style="87" customWidth="1"/>
    <col min="13570" max="13570" width="29.28515625" style="87" customWidth="1"/>
    <col min="13571" max="13571" width="23" style="87" customWidth="1"/>
    <col min="13572" max="13572" width="25.5703125" style="87" customWidth="1"/>
    <col min="13573" max="13573" width="36.7109375" style="87" customWidth="1"/>
    <col min="13574" max="13574" width="24.7109375" style="87" customWidth="1"/>
    <col min="13575" max="13575" width="30" style="87" customWidth="1"/>
    <col min="13576" max="13576" width="27.28515625" style="87" customWidth="1"/>
    <col min="13577" max="13577" width="19.5703125" style="87" customWidth="1"/>
    <col min="13578" max="13578" width="26.28515625" style="87" customWidth="1"/>
    <col min="13579" max="13824" width="9.140625" style="87"/>
    <col min="13825" max="13825" width="28.7109375" style="87" customWidth="1"/>
    <col min="13826" max="13826" width="29.28515625" style="87" customWidth="1"/>
    <col min="13827" max="13827" width="23" style="87" customWidth="1"/>
    <col min="13828" max="13828" width="25.5703125" style="87" customWidth="1"/>
    <col min="13829" max="13829" width="36.7109375" style="87" customWidth="1"/>
    <col min="13830" max="13830" width="24.7109375" style="87" customWidth="1"/>
    <col min="13831" max="13831" width="30" style="87" customWidth="1"/>
    <col min="13832" max="13832" width="27.28515625" style="87" customWidth="1"/>
    <col min="13833" max="13833" width="19.5703125" style="87" customWidth="1"/>
    <col min="13834" max="13834" width="26.28515625" style="87" customWidth="1"/>
    <col min="13835" max="14080" width="9.140625" style="87"/>
    <col min="14081" max="14081" width="28.7109375" style="87" customWidth="1"/>
    <col min="14082" max="14082" width="29.28515625" style="87" customWidth="1"/>
    <col min="14083" max="14083" width="23" style="87" customWidth="1"/>
    <col min="14084" max="14084" width="25.5703125" style="87" customWidth="1"/>
    <col min="14085" max="14085" width="36.7109375" style="87" customWidth="1"/>
    <col min="14086" max="14086" width="24.7109375" style="87" customWidth="1"/>
    <col min="14087" max="14087" width="30" style="87" customWidth="1"/>
    <col min="14088" max="14088" width="27.28515625" style="87" customWidth="1"/>
    <col min="14089" max="14089" width="19.5703125" style="87" customWidth="1"/>
    <col min="14090" max="14090" width="26.28515625" style="87" customWidth="1"/>
    <col min="14091" max="14336" width="9.140625" style="87"/>
    <col min="14337" max="14337" width="28.7109375" style="87" customWidth="1"/>
    <col min="14338" max="14338" width="29.28515625" style="87" customWidth="1"/>
    <col min="14339" max="14339" width="23" style="87" customWidth="1"/>
    <col min="14340" max="14340" width="25.5703125" style="87" customWidth="1"/>
    <col min="14341" max="14341" width="36.7109375" style="87" customWidth="1"/>
    <col min="14342" max="14342" width="24.7109375" style="87" customWidth="1"/>
    <col min="14343" max="14343" width="30" style="87" customWidth="1"/>
    <col min="14344" max="14344" width="27.28515625" style="87" customWidth="1"/>
    <col min="14345" max="14345" width="19.5703125" style="87" customWidth="1"/>
    <col min="14346" max="14346" width="26.28515625" style="87" customWidth="1"/>
    <col min="14347" max="14592" width="9.140625" style="87"/>
    <col min="14593" max="14593" width="28.7109375" style="87" customWidth="1"/>
    <col min="14594" max="14594" width="29.28515625" style="87" customWidth="1"/>
    <col min="14595" max="14595" width="23" style="87" customWidth="1"/>
    <col min="14596" max="14596" width="25.5703125" style="87" customWidth="1"/>
    <col min="14597" max="14597" width="36.7109375" style="87" customWidth="1"/>
    <col min="14598" max="14598" width="24.7109375" style="87" customWidth="1"/>
    <col min="14599" max="14599" width="30" style="87" customWidth="1"/>
    <col min="14600" max="14600" width="27.28515625" style="87" customWidth="1"/>
    <col min="14601" max="14601" width="19.5703125" style="87" customWidth="1"/>
    <col min="14602" max="14602" width="26.28515625" style="87" customWidth="1"/>
    <col min="14603" max="14848" width="9.140625" style="87"/>
    <col min="14849" max="14849" width="28.7109375" style="87" customWidth="1"/>
    <col min="14850" max="14850" width="29.28515625" style="87" customWidth="1"/>
    <col min="14851" max="14851" width="23" style="87" customWidth="1"/>
    <col min="14852" max="14852" width="25.5703125" style="87" customWidth="1"/>
    <col min="14853" max="14853" width="36.7109375" style="87" customWidth="1"/>
    <col min="14854" max="14854" width="24.7109375" style="87" customWidth="1"/>
    <col min="14855" max="14855" width="30" style="87" customWidth="1"/>
    <col min="14856" max="14856" width="27.28515625" style="87" customWidth="1"/>
    <col min="14857" max="14857" width="19.5703125" style="87" customWidth="1"/>
    <col min="14858" max="14858" width="26.28515625" style="87" customWidth="1"/>
    <col min="14859" max="15104" width="9.140625" style="87"/>
    <col min="15105" max="15105" width="28.7109375" style="87" customWidth="1"/>
    <col min="15106" max="15106" width="29.28515625" style="87" customWidth="1"/>
    <col min="15107" max="15107" width="23" style="87" customWidth="1"/>
    <col min="15108" max="15108" width="25.5703125" style="87" customWidth="1"/>
    <col min="15109" max="15109" width="36.7109375" style="87" customWidth="1"/>
    <col min="15110" max="15110" width="24.7109375" style="87" customWidth="1"/>
    <col min="15111" max="15111" width="30" style="87" customWidth="1"/>
    <col min="15112" max="15112" width="27.28515625" style="87" customWidth="1"/>
    <col min="15113" max="15113" width="19.5703125" style="87" customWidth="1"/>
    <col min="15114" max="15114" width="26.28515625" style="87" customWidth="1"/>
    <col min="15115" max="15360" width="9.140625" style="87"/>
    <col min="15361" max="15361" width="28.7109375" style="87" customWidth="1"/>
    <col min="15362" max="15362" width="29.28515625" style="87" customWidth="1"/>
    <col min="15363" max="15363" width="23" style="87" customWidth="1"/>
    <col min="15364" max="15364" width="25.5703125" style="87" customWidth="1"/>
    <col min="15365" max="15365" width="36.7109375" style="87" customWidth="1"/>
    <col min="15366" max="15366" width="24.7109375" style="87" customWidth="1"/>
    <col min="15367" max="15367" width="30" style="87" customWidth="1"/>
    <col min="15368" max="15368" width="27.28515625" style="87" customWidth="1"/>
    <col min="15369" max="15369" width="19.5703125" style="87" customWidth="1"/>
    <col min="15370" max="15370" width="26.28515625" style="87" customWidth="1"/>
    <col min="15371" max="15616" width="9.140625" style="87"/>
    <col min="15617" max="15617" width="28.7109375" style="87" customWidth="1"/>
    <col min="15618" max="15618" width="29.28515625" style="87" customWidth="1"/>
    <col min="15619" max="15619" width="23" style="87" customWidth="1"/>
    <col min="15620" max="15620" width="25.5703125" style="87" customWidth="1"/>
    <col min="15621" max="15621" width="36.7109375" style="87" customWidth="1"/>
    <col min="15622" max="15622" width="24.7109375" style="87" customWidth="1"/>
    <col min="15623" max="15623" width="30" style="87" customWidth="1"/>
    <col min="15624" max="15624" width="27.28515625" style="87" customWidth="1"/>
    <col min="15625" max="15625" width="19.5703125" style="87" customWidth="1"/>
    <col min="15626" max="15626" width="26.28515625" style="87" customWidth="1"/>
    <col min="15627" max="15872" width="9.140625" style="87"/>
    <col min="15873" max="15873" width="28.7109375" style="87" customWidth="1"/>
    <col min="15874" max="15874" width="29.28515625" style="87" customWidth="1"/>
    <col min="15875" max="15875" width="23" style="87" customWidth="1"/>
    <col min="15876" max="15876" width="25.5703125" style="87" customWidth="1"/>
    <col min="15877" max="15877" width="36.7109375" style="87" customWidth="1"/>
    <col min="15878" max="15878" width="24.7109375" style="87" customWidth="1"/>
    <col min="15879" max="15879" width="30" style="87" customWidth="1"/>
    <col min="15880" max="15880" width="27.28515625" style="87" customWidth="1"/>
    <col min="15881" max="15881" width="19.5703125" style="87" customWidth="1"/>
    <col min="15882" max="15882" width="26.28515625" style="87" customWidth="1"/>
    <col min="15883" max="16128" width="9.140625" style="87"/>
    <col min="16129" max="16129" width="28.7109375" style="87" customWidth="1"/>
    <col min="16130" max="16130" width="29.28515625" style="87" customWidth="1"/>
    <col min="16131" max="16131" width="23" style="87" customWidth="1"/>
    <col min="16132" max="16132" width="25.5703125" style="87" customWidth="1"/>
    <col min="16133" max="16133" width="36.7109375" style="87" customWidth="1"/>
    <col min="16134" max="16134" width="24.7109375" style="87" customWidth="1"/>
    <col min="16135" max="16135" width="30" style="87" customWidth="1"/>
    <col min="16136" max="16136" width="27.28515625" style="87" customWidth="1"/>
    <col min="16137" max="16137" width="19.5703125" style="87" customWidth="1"/>
    <col min="16138" max="16138" width="26.28515625" style="87" customWidth="1"/>
    <col min="16139" max="16384" width="9.140625" style="87"/>
  </cols>
  <sheetData>
    <row r="1" spans="1:17" s="249" customFormat="1" ht="20.25" customHeight="1">
      <c r="A1" s="482" t="s">
        <v>1183</v>
      </c>
      <c r="B1" s="482"/>
      <c r="C1" s="482"/>
      <c r="D1" s="482"/>
      <c r="E1" s="482"/>
      <c r="F1" s="482"/>
      <c r="G1" s="482"/>
      <c r="H1" s="482"/>
      <c r="I1" s="259"/>
      <c r="J1" s="260"/>
      <c r="K1" s="248"/>
      <c r="L1" s="248"/>
      <c r="M1" s="248"/>
      <c r="N1" s="248"/>
      <c r="O1" s="248"/>
      <c r="P1" s="248"/>
      <c r="Q1" s="248"/>
    </row>
    <row r="2" spans="1:17" ht="21" customHeight="1">
      <c r="A2" s="480" t="s">
        <v>1185</v>
      </c>
      <c r="B2" s="480"/>
      <c r="C2" s="480"/>
      <c r="D2" s="480"/>
      <c r="E2" s="480"/>
      <c r="F2" s="480"/>
      <c r="G2" s="480"/>
      <c r="H2" s="480"/>
      <c r="I2" s="480"/>
      <c r="J2" s="261"/>
    </row>
    <row r="3" spans="1:17">
      <c r="A3" s="464" t="s">
        <v>1184</v>
      </c>
      <c r="B3" s="464"/>
      <c r="C3" s="464"/>
      <c r="D3" s="464"/>
      <c r="E3" s="464"/>
      <c r="F3" s="464"/>
      <c r="G3" s="464"/>
      <c r="H3" s="464"/>
      <c r="I3" s="464"/>
      <c r="J3" s="261"/>
    </row>
    <row r="4" spans="1:17" ht="29.25">
      <c r="A4" s="180"/>
      <c r="B4" s="262" t="s">
        <v>3</v>
      </c>
      <c r="C4" s="262" t="s">
        <v>4</v>
      </c>
      <c r="D4" s="262" t="s">
        <v>1188</v>
      </c>
      <c r="E4" s="182" t="s">
        <v>961</v>
      </c>
      <c r="F4" s="35" t="s">
        <v>379</v>
      </c>
      <c r="G4" s="262" t="s">
        <v>1189</v>
      </c>
      <c r="H4" s="263" t="s">
        <v>1190</v>
      </c>
      <c r="I4" s="263" t="s">
        <v>813</v>
      </c>
      <c r="J4" s="261"/>
    </row>
    <row r="5" spans="1:17" s="281" customFormat="1">
      <c r="A5" s="275">
        <v>1</v>
      </c>
      <c r="B5" s="276" t="s">
        <v>880</v>
      </c>
      <c r="C5" s="276" t="s">
        <v>880</v>
      </c>
      <c r="D5" s="276" t="s">
        <v>881</v>
      </c>
      <c r="E5" s="277" t="s">
        <v>281</v>
      </c>
      <c r="F5" s="278" t="s">
        <v>282</v>
      </c>
      <c r="G5" s="279" t="s">
        <v>882</v>
      </c>
      <c r="H5" s="280">
        <v>43</v>
      </c>
      <c r="I5" s="280">
        <v>10.75</v>
      </c>
      <c r="J5" s="481" t="s">
        <v>883</v>
      </c>
    </row>
    <row r="6" spans="1:17" s="281" customFormat="1">
      <c r="A6" s="275">
        <v>2</v>
      </c>
      <c r="B6" s="276" t="s">
        <v>880</v>
      </c>
      <c r="C6" s="276" t="s">
        <v>884</v>
      </c>
      <c r="D6" s="276" t="s">
        <v>305</v>
      </c>
      <c r="E6" s="277" t="s">
        <v>288</v>
      </c>
      <c r="F6" s="278" t="s">
        <v>282</v>
      </c>
      <c r="G6" s="279" t="s">
        <v>882</v>
      </c>
      <c r="H6" s="280">
        <v>25</v>
      </c>
      <c r="I6" s="280">
        <v>10</v>
      </c>
      <c r="J6" s="481"/>
    </row>
    <row r="7" spans="1:17" s="281" customFormat="1">
      <c r="A7" s="275">
        <v>3</v>
      </c>
      <c r="B7" s="276" t="s">
        <v>885</v>
      </c>
      <c r="C7" s="276" t="s">
        <v>886</v>
      </c>
      <c r="D7" s="276" t="s">
        <v>887</v>
      </c>
      <c r="E7" s="277" t="s">
        <v>281</v>
      </c>
      <c r="F7" s="278" t="s">
        <v>282</v>
      </c>
      <c r="G7" s="279" t="s">
        <v>882</v>
      </c>
      <c r="H7" s="280">
        <v>8</v>
      </c>
      <c r="I7" s="280">
        <v>2</v>
      </c>
      <c r="J7" s="481"/>
    </row>
    <row r="8" spans="1:17" s="281" customFormat="1">
      <c r="A8" s="275">
        <v>4</v>
      </c>
      <c r="B8" s="276" t="s">
        <v>885</v>
      </c>
      <c r="C8" s="276" t="s">
        <v>888</v>
      </c>
      <c r="D8" s="276" t="s">
        <v>753</v>
      </c>
      <c r="E8" s="277" t="s">
        <v>281</v>
      </c>
      <c r="F8" s="278" t="s">
        <v>282</v>
      </c>
      <c r="G8" s="279" t="s">
        <v>882</v>
      </c>
      <c r="H8" s="280">
        <v>8</v>
      </c>
      <c r="I8" s="280">
        <v>6.4</v>
      </c>
      <c r="J8" s="481"/>
    </row>
    <row r="9" spans="1:17" s="281" customFormat="1">
      <c r="A9" s="275">
        <v>5</v>
      </c>
      <c r="B9" s="282" t="s">
        <v>880</v>
      </c>
      <c r="C9" s="276" t="s">
        <v>889</v>
      </c>
      <c r="D9" s="283" t="s">
        <v>725</v>
      </c>
      <c r="E9" s="277" t="s">
        <v>281</v>
      </c>
      <c r="F9" s="278" t="s">
        <v>282</v>
      </c>
      <c r="G9" s="279" t="s">
        <v>882</v>
      </c>
      <c r="H9" s="280">
        <v>11.58</v>
      </c>
      <c r="I9" s="280">
        <v>2.9</v>
      </c>
      <c r="J9" s="481"/>
    </row>
    <row r="10" spans="1:17" ht="30">
      <c r="A10" s="184">
        <v>6</v>
      </c>
      <c r="B10" s="253" t="s">
        <v>880</v>
      </c>
      <c r="C10" s="150" t="s">
        <v>889</v>
      </c>
      <c r="D10" s="254" t="s">
        <v>891</v>
      </c>
      <c r="E10" s="247" t="s">
        <v>281</v>
      </c>
      <c r="F10" s="264" t="s">
        <v>282</v>
      </c>
      <c r="G10" s="251" t="s">
        <v>890</v>
      </c>
      <c r="H10" s="252">
        <v>1.55</v>
      </c>
      <c r="I10" s="252">
        <v>0.39</v>
      </c>
      <c r="J10" s="481"/>
    </row>
    <row r="11" spans="1:17" ht="30">
      <c r="A11" s="184">
        <v>7</v>
      </c>
      <c r="B11" s="253" t="s">
        <v>880</v>
      </c>
      <c r="C11" s="150" t="s">
        <v>889</v>
      </c>
      <c r="D11" s="254" t="s">
        <v>892</v>
      </c>
      <c r="E11" s="247" t="s">
        <v>281</v>
      </c>
      <c r="F11" s="264" t="s">
        <v>282</v>
      </c>
      <c r="G11" s="251" t="s">
        <v>890</v>
      </c>
      <c r="H11" s="252">
        <v>8.84</v>
      </c>
      <c r="I11" s="252">
        <v>2.21</v>
      </c>
      <c r="J11" s="481"/>
    </row>
    <row r="12" spans="1:17">
      <c r="A12" s="184">
        <v>8</v>
      </c>
      <c r="B12" s="253" t="s">
        <v>880</v>
      </c>
      <c r="C12" s="150" t="s">
        <v>893</v>
      </c>
      <c r="D12" s="254" t="s">
        <v>649</v>
      </c>
      <c r="E12" s="247" t="s">
        <v>281</v>
      </c>
      <c r="F12" s="264" t="s">
        <v>282</v>
      </c>
      <c r="G12" s="251" t="s">
        <v>890</v>
      </c>
      <c r="H12" s="252">
        <v>4.8</v>
      </c>
      <c r="I12" s="252">
        <v>1.2</v>
      </c>
      <c r="J12" s="481"/>
    </row>
    <row r="13" spans="1:17">
      <c r="A13" s="184">
        <v>9</v>
      </c>
      <c r="B13" s="253" t="s">
        <v>880</v>
      </c>
      <c r="C13" s="150" t="s">
        <v>894</v>
      </c>
      <c r="D13" s="254" t="s">
        <v>895</v>
      </c>
      <c r="E13" s="247" t="s">
        <v>281</v>
      </c>
      <c r="F13" s="264" t="s">
        <v>282</v>
      </c>
      <c r="G13" s="251" t="s">
        <v>890</v>
      </c>
      <c r="H13" s="252">
        <v>3</v>
      </c>
      <c r="I13" s="252">
        <v>0.75</v>
      </c>
      <c r="J13" s="481"/>
    </row>
    <row r="14" spans="1:17">
      <c r="A14" s="184">
        <v>10</v>
      </c>
      <c r="B14" s="253" t="s">
        <v>880</v>
      </c>
      <c r="C14" s="150" t="s">
        <v>896</v>
      </c>
      <c r="D14" s="254" t="s">
        <v>897</v>
      </c>
      <c r="E14" s="247" t="s">
        <v>281</v>
      </c>
      <c r="F14" s="264" t="s">
        <v>282</v>
      </c>
      <c r="G14" s="251" t="s">
        <v>890</v>
      </c>
      <c r="H14" s="252">
        <v>10</v>
      </c>
      <c r="I14" s="252">
        <v>2.5</v>
      </c>
      <c r="J14" s="481"/>
    </row>
    <row r="15" spans="1:17">
      <c r="A15" s="184">
        <v>11</v>
      </c>
      <c r="B15" s="253" t="s">
        <v>880</v>
      </c>
      <c r="C15" s="150" t="s">
        <v>896</v>
      </c>
      <c r="D15" s="254" t="s">
        <v>898</v>
      </c>
      <c r="E15" s="247" t="s">
        <v>281</v>
      </c>
      <c r="F15" s="264" t="s">
        <v>282</v>
      </c>
      <c r="G15" s="251" t="s">
        <v>890</v>
      </c>
      <c r="H15" s="252">
        <v>4</v>
      </c>
      <c r="I15" s="252">
        <v>1</v>
      </c>
      <c r="J15" s="481"/>
    </row>
    <row r="16" spans="1:17" ht="30">
      <c r="A16" s="184">
        <v>12</v>
      </c>
      <c r="B16" s="253" t="s">
        <v>880</v>
      </c>
      <c r="C16" s="150" t="s">
        <v>896</v>
      </c>
      <c r="D16" s="254" t="s">
        <v>899</v>
      </c>
      <c r="E16" s="247" t="s">
        <v>281</v>
      </c>
      <c r="F16" s="264" t="s">
        <v>282</v>
      </c>
      <c r="G16" s="251" t="s">
        <v>890</v>
      </c>
      <c r="H16" s="252">
        <v>1.6</v>
      </c>
      <c r="I16" s="252">
        <v>0.4</v>
      </c>
      <c r="J16" s="481"/>
    </row>
    <row r="17" spans="1:10">
      <c r="A17" s="184">
        <v>13</v>
      </c>
      <c r="B17" s="253" t="s">
        <v>880</v>
      </c>
      <c r="C17" s="150" t="s">
        <v>896</v>
      </c>
      <c r="D17" s="254" t="s">
        <v>900</v>
      </c>
      <c r="E17" s="247" t="s">
        <v>281</v>
      </c>
      <c r="F17" s="264" t="s">
        <v>282</v>
      </c>
      <c r="G17" s="251" t="s">
        <v>890</v>
      </c>
      <c r="H17" s="252">
        <v>1.25</v>
      </c>
      <c r="I17" s="252">
        <v>0.31</v>
      </c>
      <c r="J17" s="481"/>
    </row>
    <row r="18" spans="1:10" ht="30">
      <c r="A18" s="184">
        <v>14</v>
      </c>
      <c r="B18" s="253" t="s">
        <v>880</v>
      </c>
      <c r="C18" s="150" t="s">
        <v>896</v>
      </c>
      <c r="D18" s="254" t="s">
        <v>901</v>
      </c>
      <c r="E18" s="247" t="s">
        <v>281</v>
      </c>
      <c r="F18" s="264" t="s">
        <v>282</v>
      </c>
      <c r="G18" s="251" t="s">
        <v>890</v>
      </c>
      <c r="H18" s="252">
        <v>2.8</v>
      </c>
      <c r="I18" s="252">
        <v>0.7</v>
      </c>
      <c r="J18" s="481"/>
    </row>
    <row r="19" spans="1:10" ht="30">
      <c r="A19" s="184">
        <v>15</v>
      </c>
      <c r="B19" s="253" t="s">
        <v>880</v>
      </c>
      <c r="C19" s="150" t="s">
        <v>896</v>
      </c>
      <c r="D19" s="254" t="s">
        <v>902</v>
      </c>
      <c r="E19" s="247" t="s">
        <v>281</v>
      </c>
      <c r="F19" s="264" t="s">
        <v>282</v>
      </c>
      <c r="G19" s="251" t="s">
        <v>890</v>
      </c>
      <c r="H19" s="265">
        <v>3.5</v>
      </c>
      <c r="I19" s="266">
        <v>0.88</v>
      </c>
      <c r="J19" s="481"/>
    </row>
    <row r="20" spans="1:10">
      <c r="A20" s="184">
        <v>16</v>
      </c>
      <c r="B20" s="253" t="s">
        <v>880</v>
      </c>
      <c r="C20" s="150" t="s">
        <v>896</v>
      </c>
      <c r="D20" s="254" t="s">
        <v>903</v>
      </c>
      <c r="E20" s="247" t="s">
        <v>281</v>
      </c>
      <c r="F20" s="264" t="s">
        <v>282</v>
      </c>
      <c r="G20" s="251" t="s">
        <v>890</v>
      </c>
      <c r="H20" s="265">
        <v>15</v>
      </c>
      <c r="I20" s="266">
        <v>3.75</v>
      </c>
      <c r="J20" s="481"/>
    </row>
    <row r="21" spans="1:10">
      <c r="A21" s="184">
        <v>17</v>
      </c>
      <c r="B21" s="253" t="s">
        <v>880</v>
      </c>
      <c r="C21" s="150" t="s">
        <v>896</v>
      </c>
      <c r="D21" s="254" t="s">
        <v>904</v>
      </c>
      <c r="E21" s="247" t="s">
        <v>281</v>
      </c>
      <c r="F21" s="264" t="s">
        <v>282</v>
      </c>
      <c r="G21" s="251" t="s">
        <v>890</v>
      </c>
      <c r="H21" s="265">
        <v>2</v>
      </c>
      <c r="I21" s="265">
        <v>0.5</v>
      </c>
      <c r="J21" s="481"/>
    </row>
    <row r="22" spans="1:10" ht="30">
      <c r="A22" s="184">
        <v>18</v>
      </c>
      <c r="B22" s="253" t="s">
        <v>880</v>
      </c>
      <c r="C22" s="150" t="s">
        <v>896</v>
      </c>
      <c r="D22" s="254" t="s">
        <v>905</v>
      </c>
      <c r="E22" s="247" t="s">
        <v>281</v>
      </c>
      <c r="F22" s="264" t="s">
        <v>282</v>
      </c>
      <c r="G22" s="251" t="s">
        <v>890</v>
      </c>
      <c r="H22" s="265">
        <v>3</v>
      </c>
      <c r="I22" s="266">
        <v>0.75</v>
      </c>
      <c r="J22" s="481"/>
    </row>
    <row r="23" spans="1:10" ht="30">
      <c r="A23" s="184">
        <v>19</v>
      </c>
      <c r="B23" s="253" t="s">
        <v>880</v>
      </c>
      <c r="C23" s="150" t="s">
        <v>896</v>
      </c>
      <c r="D23" s="254" t="s">
        <v>906</v>
      </c>
      <c r="E23" s="247" t="s">
        <v>281</v>
      </c>
      <c r="F23" s="264" t="s">
        <v>282</v>
      </c>
      <c r="G23" s="251" t="s">
        <v>890</v>
      </c>
      <c r="H23" s="265">
        <v>1.5</v>
      </c>
      <c r="I23" s="266">
        <v>0.38</v>
      </c>
      <c r="J23" s="481"/>
    </row>
    <row r="24" spans="1:10" ht="30">
      <c r="A24" s="184">
        <v>20</v>
      </c>
      <c r="B24" s="253" t="s">
        <v>880</v>
      </c>
      <c r="C24" s="150" t="s">
        <v>880</v>
      </c>
      <c r="D24" s="254" t="s">
        <v>907</v>
      </c>
      <c r="E24" s="255" t="s">
        <v>908</v>
      </c>
      <c r="F24" s="264" t="s">
        <v>282</v>
      </c>
      <c r="G24" s="251" t="s">
        <v>890</v>
      </c>
      <c r="H24" s="265">
        <v>0.8</v>
      </c>
      <c r="I24" s="265">
        <v>0.6</v>
      </c>
      <c r="J24" s="481"/>
    </row>
    <row r="25" spans="1:10">
      <c r="A25" s="184">
        <v>21</v>
      </c>
      <c r="B25" s="253" t="s">
        <v>880</v>
      </c>
      <c r="C25" s="150" t="s">
        <v>880</v>
      </c>
      <c r="D25" s="254" t="s">
        <v>909</v>
      </c>
      <c r="E25" s="247" t="s">
        <v>281</v>
      </c>
      <c r="F25" s="264" t="s">
        <v>282</v>
      </c>
      <c r="G25" s="251" t="s">
        <v>890</v>
      </c>
      <c r="H25" s="265">
        <v>1.6</v>
      </c>
      <c r="I25" s="265">
        <v>0.4</v>
      </c>
      <c r="J25" s="481"/>
    </row>
    <row r="26" spans="1:10" ht="30">
      <c r="A26" s="184">
        <v>22</v>
      </c>
      <c r="B26" s="253" t="s">
        <v>880</v>
      </c>
      <c r="C26" s="150" t="s">
        <v>880</v>
      </c>
      <c r="D26" s="254" t="s">
        <v>910</v>
      </c>
      <c r="E26" s="247" t="s">
        <v>281</v>
      </c>
      <c r="F26" s="264" t="s">
        <v>282</v>
      </c>
      <c r="G26" s="251" t="s">
        <v>890</v>
      </c>
      <c r="H26" s="265">
        <v>0.8</v>
      </c>
      <c r="I26" s="265">
        <v>0.2</v>
      </c>
      <c r="J26" s="481"/>
    </row>
    <row r="27" spans="1:10" ht="30">
      <c r="A27" s="184">
        <v>23</v>
      </c>
      <c r="B27" s="253" t="s">
        <v>880</v>
      </c>
      <c r="C27" s="150" t="s">
        <v>880</v>
      </c>
      <c r="D27" s="254" t="s">
        <v>911</v>
      </c>
      <c r="E27" s="247" t="s">
        <v>281</v>
      </c>
      <c r="F27" s="264" t="s">
        <v>282</v>
      </c>
      <c r="G27" s="251" t="s">
        <v>890</v>
      </c>
      <c r="H27" s="265">
        <v>0.4</v>
      </c>
      <c r="I27" s="265">
        <v>0.1</v>
      </c>
      <c r="J27" s="481"/>
    </row>
    <row r="28" spans="1:10">
      <c r="A28" s="184">
        <v>24</v>
      </c>
      <c r="B28" s="253" t="s">
        <v>880</v>
      </c>
      <c r="C28" s="150" t="s">
        <v>880</v>
      </c>
      <c r="D28" s="254" t="s">
        <v>912</v>
      </c>
      <c r="E28" s="247" t="s">
        <v>281</v>
      </c>
      <c r="F28" s="264" t="s">
        <v>282</v>
      </c>
      <c r="G28" s="251" t="s">
        <v>890</v>
      </c>
      <c r="H28" s="265">
        <v>2</v>
      </c>
      <c r="I28" s="265">
        <v>0.5</v>
      </c>
      <c r="J28" s="481"/>
    </row>
    <row r="29" spans="1:10" ht="30">
      <c r="A29" s="184">
        <v>25</v>
      </c>
      <c r="B29" s="253" t="s">
        <v>880</v>
      </c>
      <c r="C29" s="150" t="s">
        <v>880</v>
      </c>
      <c r="D29" s="254" t="s">
        <v>913</v>
      </c>
      <c r="E29" s="247" t="s">
        <v>281</v>
      </c>
      <c r="F29" s="264" t="s">
        <v>282</v>
      </c>
      <c r="G29" s="251" t="s">
        <v>890</v>
      </c>
      <c r="H29" s="265">
        <v>0.4</v>
      </c>
      <c r="I29" s="265">
        <v>0.1</v>
      </c>
      <c r="J29" s="481"/>
    </row>
    <row r="30" spans="1:10">
      <c r="A30" s="184">
        <v>26</v>
      </c>
      <c r="B30" s="253" t="s">
        <v>880</v>
      </c>
      <c r="C30" s="150" t="s">
        <v>914</v>
      </c>
      <c r="D30" s="254" t="s">
        <v>915</v>
      </c>
      <c r="E30" s="247" t="s">
        <v>281</v>
      </c>
      <c r="F30" s="264" t="s">
        <v>282</v>
      </c>
      <c r="G30" s="251" t="s">
        <v>890</v>
      </c>
      <c r="H30" s="265">
        <v>1</v>
      </c>
      <c r="I30" s="266">
        <v>0.25</v>
      </c>
      <c r="J30" s="481"/>
    </row>
    <row r="31" spans="1:10" ht="30">
      <c r="A31" s="184">
        <v>27</v>
      </c>
      <c r="B31" s="253" t="s">
        <v>880</v>
      </c>
      <c r="C31" s="150" t="s">
        <v>914</v>
      </c>
      <c r="D31" s="254" t="s">
        <v>916</v>
      </c>
      <c r="E31" s="247" t="s">
        <v>281</v>
      </c>
      <c r="F31" s="264" t="s">
        <v>282</v>
      </c>
      <c r="G31" s="251" t="s">
        <v>890</v>
      </c>
      <c r="H31" s="265">
        <v>3.4</v>
      </c>
      <c r="I31" s="266">
        <v>0.85</v>
      </c>
      <c r="J31" s="481"/>
    </row>
    <row r="32" spans="1:10" ht="30">
      <c r="A32" s="184">
        <v>28</v>
      </c>
      <c r="B32" s="253" t="s">
        <v>880</v>
      </c>
      <c r="C32" s="150" t="s">
        <v>914</v>
      </c>
      <c r="D32" s="254" t="s">
        <v>917</v>
      </c>
      <c r="E32" s="247" t="s">
        <v>281</v>
      </c>
      <c r="F32" s="264" t="s">
        <v>282</v>
      </c>
      <c r="G32" s="251" t="s">
        <v>890</v>
      </c>
      <c r="H32" s="265">
        <v>4.3</v>
      </c>
      <c r="I32" s="266">
        <v>1.08</v>
      </c>
      <c r="J32" s="481"/>
    </row>
    <row r="33" spans="1:10" ht="30">
      <c r="A33" s="184">
        <v>29</v>
      </c>
      <c r="B33" s="253" t="s">
        <v>880</v>
      </c>
      <c r="C33" s="150" t="s">
        <v>914</v>
      </c>
      <c r="D33" s="254" t="s">
        <v>918</v>
      </c>
      <c r="E33" s="247" t="s">
        <v>281</v>
      </c>
      <c r="F33" s="264" t="s">
        <v>282</v>
      </c>
      <c r="G33" s="251" t="s">
        <v>890</v>
      </c>
      <c r="H33" s="265">
        <v>2.9</v>
      </c>
      <c r="I33" s="266">
        <v>0.73</v>
      </c>
      <c r="J33" s="481"/>
    </row>
    <row r="34" spans="1:10" ht="30">
      <c r="A34" s="184">
        <v>30</v>
      </c>
      <c r="B34" s="253" t="s">
        <v>880</v>
      </c>
      <c r="C34" s="150" t="s">
        <v>914</v>
      </c>
      <c r="D34" s="254" t="s">
        <v>919</v>
      </c>
      <c r="E34" s="247" t="s">
        <v>281</v>
      </c>
      <c r="F34" s="264" t="s">
        <v>282</v>
      </c>
      <c r="G34" s="251" t="s">
        <v>890</v>
      </c>
      <c r="H34" s="266">
        <v>1.84</v>
      </c>
      <c r="I34" s="266">
        <v>0.46</v>
      </c>
      <c r="J34" s="481"/>
    </row>
    <row r="35" spans="1:10" ht="30">
      <c r="A35" s="184">
        <v>31</v>
      </c>
      <c r="B35" s="253" t="s">
        <v>880</v>
      </c>
      <c r="C35" s="150" t="s">
        <v>920</v>
      </c>
      <c r="D35" s="254" t="s">
        <v>921</v>
      </c>
      <c r="E35" s="247" t="s">
        <v>281</v>
      </c>
      <c r="F35" s="264" t="s">
        <v>282</v>
      </c>
      <c r="G35" s="251" t="s">
        <v>890</v>
      </c>
      <c r="H35" s="266">
        <v>2.2400000000000002</v>
      </c>
      <c r="I35" s="266">
        <v>0.56000000000000005</v>
      </c>
      <c r="J35" s="481"/>
    </row>
    <row r="36" spans="1:10" ht="30">
      <c r="A36" s="184">
        <v>32</v>
      </c>
      <c r="B36" s="253" t="s">
        <v>880</v>
      </c>
      <c r="C36" s="150" t="s">
        <v>920</v>
      </c>
      <c r="D36" s="254" t="s">
        <v>922</v>
      </c>
      <c r="E36" s="247" t="s">
        <v>281</v>
      </c>
      <c r="F36" s="264" t="s">
        <v>282</v>
      </c>
      <c r="G36" s="251" t="s">
        <v>890</v>
      </c>
      <c r="H36" s="265">
        <v>6</v>
      </c>
      <c r="I36" s="265">
        <v>1.5</v>
      </c>
      <c r="J36" s="481"/>
    </row>
    <row r="37" spans="1:10" ht="45">
      <c r="A37" s="184">
        <v>33</v>
      </c>
      <c r="B37" s="253" t="s">
        <v>880</v>
      </c>
      <c r="C37" s="150" t="s">
        <v>920</v>
      </c>
      <c r="D37" s="254" t="s">
        <v>923</v>
      </c>
      <c r="E37" s="247" t="s">
        <v>281</v>
      </c>
      <c r="F37" s="264" t="s">
        <v>282</v>
      </c>
      <c r="G37" s="251" t="s">
        <v>890</v>
      </c>
      <c r="H37" s="266">
        <v>4.24</v>
      </c>
      <c r="I37" s="266">
        <v>1.06</v>
      </c>
      <c r="J37" s="481"/>
    </row>
    <row r="38" spans="1:10" ht="30">
      <c r="A38" s="184">
        <v>34</v>
      </c>
      <c r="B38" s="253" t="s">
        <v>880</v>
      </c>
      <c r="C38" s="150" t="s">
        <v>924</v>
      </c>
      <c r="D38" s="254" t="s">
        <v>925</v>
      </c>
      <c r="E38" s="247" t="s">
        <v>281</v>
      </c>
      <c r="F38" s="264" t="s">
        <v>282</v>
      </c>
      <c r="G38" s="251" t="s">
        <v>890</v>
      </c>
      <c r="H38" s="265">
        <v>6.4</v>
      </c>
      <c r="I38" s="265">
        <v>1.6</v>
      </c>
      <c r="J38" s="481"/>
    </row>
    <row r="39" spans="1:10" ht="30">
      <c r="A39" s="184">
        <v>35</v>
      </c>
      <c r="B39" s="253" t="s">
        <v>880</v>
      </c>
      <c r="C39" s="150" t="s">
        <v>924</v>
      </c>
      <c r="D39" s="254" t="s">
        <v>926</v>
      </c>
      <c r="E39" s="247" t="s">
        <v>281</v>
      </c>
      <c r="F39" s="264" t="s">
        <v>282</v>
      </c>
      <c r="G39" s="251" t="s">
        <v>890</v>
      </c>
      <c r="H39" s="266">
        <v>7.56</v>
      </c>
      <c r="I39" s="266">
        <v>1.89</v>
      </c>
      <c r="J39" s="481"/>
    </row>
    <row r="40" spans="1:10">
      <c r="A40" s="184">
        <v>36</v>
      </c>
      <c r="B40" s="253" t="s">
        <v>880</v>
      </c>
      <c r="C40" s="150" t="s">
        <v>924</v>
      </c>
      <c r="D40" s="254" t="s">
        <v>927</v>
      </c>
      <c r="E40" s="247" t="s">
        <v>281</v>
      </c>
      <c r="F40" s="264" t="s">
        <v>282</v>
      </c>
      <c r="G40" s="251" t="s">
        <v>890</v>
      </c>
      <c r="H40" s="266">
        <v>9.9700000000000006</v>
      </c>
      <c r="I40" s="266">
        <v>2.4900000000000002</v>
      </c>
      <c r="J40" s="481"/>
    </row>
    <row r="41" spans="1:10" ht="30">
      <c r="A41" s="184">
        <v>37</v>
      </c>
      <c r="B41" s="253" t="s">
        <v>880</v>
      </c>
      <c r="C41" s="150" t="s">
        <v>924</v>
      </c>
      <c r="D41" s="254" t="s">
        <v>928</v>
      </c>
      <c r="E41" s="247" t="s">
        <v>281</v>
      </c>
      <c r="F41" s="264" t="s">
        <v>282</v>
      </c>
      <c r="G41" s="251" t="s">
        <v>890</v>
      </c>
      <c r="H41" s="266">
        <v>6.16</v>
      </c>
      <c r="I41" s="266">
        <v>1.54</v>
      </c>
      <c r="J41" s="481"/>
    </row>
    <row r="42" spans="1:10" ht="30">
      <c r="A42" s="184">
        <v>38</v>
      </c>
      <c r="B42" s="253" t="s">
        <v>880</v>
      </c>
      <c r="C42" s="150" t="s">
        <v>929</v>
      </c>
      <c r="D42" s="254" t="s">
        <v>930</v>
      </c>
      <c r="E42" s="247" t="s">
        <v>281</v>
      </c>
      <c r="F42" s="264" t="s">
        <v>282</v>
      </c>
      <c r="G42" s="251" t="s">
        <v>890</v>
      </c>
      <c r="H42" s="265">
        <v>2.8</v>
      </c>
      <c r="I42" s="265">
        <v>0.7</v>
      </c>
      <c r="J42" s="481"/>
    </row>
    <row r="43" spans="1:10">
      <c r="A43" s="184">
        <v>39</v>
      </c>
      <c r="B43" s="253" t="s">
        <v>880</v>
      </c>
      <c r="C43" s="150" t="s">
        <v>929</v>
      </c>
      <c r="D43" s="254" t="s">
        <v>931</v>
      </c>
      <c r="E43" s="247" t="s">
        <v>281</v>
      </c>
      <c r="F43" s="264" t="s">
        <v>282</v>
      </c>
      <c r="G43" s="251" t="s">
        <v>890</v>
      </c>
      <c r="H43" s="265">
        <v>10.4</v>
      </c>
      <c r="I43" s="265">
        <v>2.6</v>
      </c>
      <c r="J43" s="481"/>
    </row>
    <row r="44" spans="1:10">
      <c r="A44" s="184">
        <v>40</v>
      </c>
      <c r="B44" s="253" t="s">
        <v>880</v>
      </c>
      <c r="C44" s="150" t="s">
        <v>929</v>
      </c>
      <c r="D44" s="254" t="s">
        <v>932</v>
      </c>
      <c r="E44" s="247" t="s">
        <v>281</v>
      </c>
      <c r="F44" s="264" t="s">
        <v>282</v>
      </c>
      <c r="G44" s="251" t="s">
        <v>890</v>
      </c>
      <c r="H44" s="266">
        <v>2.3199999999999998</v>
      </c>
      <c r="I44" s="266">
        <v>0.57999999999999996</v>
      </c>
      <c r="J44" s="481"/>
    </row>
    <row r="45" spans="1:10" ht="30">
      <c r="A45" s="184">
        <v>41</v>
      </c>
      <c r="B45" s="253" t="s">
        <v>880</v>
      </c>
      <c r="C45" s="150" t="s">
        <v>929</v>
      </c>
      <c r="D45" s="254" t="s">
        <v>933</v>
      </c>
      <c r="E45" s="247" t="s">
        <v>281</v>
      </c>
      <c r="F45" s="264" t="s">
        <v>282</v>
      </c>
      <c r="G45" s="251" t="s">
        <v>890</v>
      </c>
      <c r="H45" s="266">
        <v>0.92</v>
      </c>
      <c r="I45" s="266">
        <v>0.23</v>
      </c>
      <c r="J45" s="481"/>
    </row>
    <row r="46" spans="1:10">
      <c r="A46" s="184">
        <v>42</v>
      </c>
      <c r="B46" s="253" t="s">
        <v>880</v>
      </c>
      <c r="C46" s="150" t="s">
        <v>934</v>
      </c>
      <c r="D46" s="254" t="s">
        <v>935</v>
      </c>
      <c r="E46" s="247" t="s">
        <v>281</v>
      </c>
      <c r="F46" s="264" t="s">
        <v>282</v>
      </c>
      <c r="G46" s="251" t="s">
        <v>890</v>
      </c>
      <c r="H46" s="266">
        <v>11.28</v>
      </c>
      <c r="I46" s="266">
        <v>2.82</v>
      </c>
      <c r="J46" s="481"/>
    </row>
    <row r="47" spans="1:10">
      <c r="A47" s="184">
        <v>43</v>
      </c>
      <c r="B47" s="253" t="s">
        <v>880</v>
      </c>
      <c r="C47" s="150" t="s">
        <v>934</v>
      </c>
      <c r="D47" s="254" t="s">
        <v>936</v>
      </c>
      <c r="E47" s="247" t="s">
        <v>281</v>
      </c>
      <c r="F47" s="264" t="s">
        <v>282</v>
      </c>
      <c r="G47" s="251" t="s">
        <v>890</v>
      </c>
      <c r="H47" s="266">
        <v>7.68</v>
      </c>
      <c r="I47" s="266">
        <v>1.92</v>
      </c>
      <c r="J47" s="481"/>
    </row>
    <row r="48" spans="1:10">
      <c r="A48" s="184">
        <v>44</v>
      </c>
      <c r="B48" s="253" t="s">
        <v>880</v>
      </c>
      <c r="C48" s="150" t="s">
        <v>934</v>
      </c>
      <c r="D48" s="254" t="s">
        <v>937</v>
      </c>
      <c r="E48" s="247" t="s">
        <v>281</v>
      </c>
      <c r="F48" s="264" t="s">
        <v>282</v>
      </c>
      <c r="G48" s="251" t="s">
        <v>890</v>
      </c>
      <c r="H48" s="266">
        <v>4.7300000000000004</v>
      </c>
      <c r="I48" s="266">
        <v>1.18</v>
      </c>
      <c r="J48" s="481"/>
    </row>
    <row r="49" spans="1:10">
      <c r="A49" s="184">
        <v>45</v>
      </c>
      <c r="B49" s="253" t="s">
        <v>880</v>
      </c>
      <c r="C49" s="150" t="s">
        <v>934</v>
      </c>
      <c r="D49" s="254" t="s">
        <v>938</v>
      </c>
      <c r="E49" s="247" t="s">
        <v>281</v>
      </c>
      <c r="F49" s="264" t="s">
        <v>282</v>
      </c>
      <c r="G49" s="251" t="s">
        <v>890</v>
      </c>
      <c r="H49" s="266">
        <v>2.23</v>
      </c>
      <c r="I49" s="266">
        <v>0.56000000000000005</v>
      </c>
      <c r="J49" s="481"/>
    </row>
    <row r="50" spans="1:10" ht="30">
      <c r="A50" s="184">
        <v>46</v>
      </c>
      <c r="B50" s="253" t="s">
        <v>880</v>
      </c>
      <c r="C50" s="150" t="s">
        <v>934</v>
      </c>
      <c r="D50" s="254" t="s">
        <v>939</v>
      </c>
      <c r="E50" s="247" t="s">
        <v>281</v>
      </c>
      <c r="F50" s="264" t="s">
        <v>282</v>
      </c>
      <c r="G50" s="251" t="s">
        <v>890</v>
      </c>
      <c r="H50" s="266">
        <v>3.37</v>
      </c>
      <c r="I50" s="266">
        <v>0.84</v>
      </c>
      <c r="J50" s="481"/>
    </row>
    <row r="51" spans="1:10" ht="30">
      <c r="A51" s="184">
        <v>47</v>
      </c>
      <c r="B51" s="253" t="s">
        <v>880</v>
      </c>
      <c r="C51" s="150" t="s">
        <v>934</v>
      </c>
      <c r="D51" s="254" t="s">
        <v>940</v>
      </c>
      <c r="E51" s="247" t="s">
        <v>281</v>
      </c>
      <c r="F51" s="264" t="s">
        <v>282</v>
      </c>
      <c r="G51" s="251" t="s">
        <v>890</v>
      </c>
      <c r="H51" s="266">
        <v>4.62</v>
      </c>
      <c r="I51" s="266">
        <v>1.1599999999999999</v>
      </c>
      <c r="J51" s="481"/>
    </row>
    <row r="52" spans="1:10" ht="30">
      <c r="A52" s="184">
        <v>48</v>
      </c>
      <c r="B52" s="253" t="s">
        <v>880</v>
      </c>
      <c r="C52" s="150" t="s">
        <v>941</v>
      </c>
      <c r="D52" s="254" t="s">
        <v>942</v>
      </c>
      <c r="E52" s="247" t="s">
        <v>281</v>
      </c>
      <c r="F52" s="264" t="s">
        <v>282</v>
      </c>
      <c r="G52" s="251" t="s">
        <v>890</v>
      </c>
      <c r="H52" s="266">
        <v>1.37</v>
      </c>
      <c r="I52" s="266">
        <v>0.34</v>
      </c>
      <c r="J52" s="481"/>
    </row>
    <row r="53" spans="1:10" ht="30">
      <c r="A53" s="184">
        <v>49</v>
      </c>
      <c r="B53" s="253" t="s">
        <v>880</v>
      </c>
      <c r="C53" s="150" t="s">
        <v>941</v>
      </c>
      <c r="D53" s="254" t="s">
        <v>943</v>
      </c>
      <c r="E53" s="247" t="s">
        <v>281</v>
      </c>
      <c r="F53" s="264" t="s">
        <v>282</v>
      </c>
      <c r="G53" s="251" t="s">
        <v>890</v>
      </c>
      <c r="H53" s="266">
        <v>5.86</v>
      </c>
      <c r="I53" s="266">
        <v>1.47</v>
      </c>
      <c r="J53" s="481"/>
    </row>
    <row r="54" spans="1:10" ht="30">
      <c r="A54" s="184">
        <v>50</v>
      </c>
      <c r="B54" s="253" t="s">
        <v>880</v>
      </c>
      <c r="C54" s="150" t="s">
        <v>941</v>
      </c>
      <c r="D54" s="254" t="s">
        <v>944</v>
      </c>
      <c r="E54" s="247" t="s">
        <v>281</v>
      </c>
      <c r="F54" s="264" t="s">
        <v>282</v>
      </c>
      <c r="G54" s="251" t="s">
        <v>890</v>
      </c>
      <c r="H54" s="265">
        <v>1.5</v>
      </c>
      <c r="I54" s="266">
        <v>0.38</v>
      </c>
      <c r="J54" s="481"/>
    </row>
    <row r="55" spans="1:10" ht="30">
      <c r="A55" s="184">
        <v>51</v>
      </c>
      <c r="B55" s="253" t="s">
        <v>880</v>
      </c>
      <c r="C55" s="150" t="s">
        <v>941</v>
      </c>
      <c r="D55" s="254" t="s">
        <v>945</v>
      </c>
      <c r="E55" s="247" t="s">
        <v>281</v>
      </c>
      <c r="F55" s="264" t="s">
        <v>282</v>
      </c>
      <c r="G55" s="251" t="s">
        <v>890</v>
      </c>
      <c r="H55" s="265">
        <v>3.2</v>
      </c>
      <c r="I55" s="265">
        <v>0.8</v>
      </c>
      <c r="J55" s="481"/>
    </row>
    <row r="56" spans="1:10" ht="30">
      <c r="A56" s="184">
        <v>52</v>
      </c>
      <c r="B56" s="253" t="s">
        <v>946</v>
      </c>
      <c r="C56" s="150" t="s">
        <v>947</v>
      </c>
      <c r="D56" s="254" t="s">
        <v>948</v>
      </c>
      <c r="E56" s="247" t="s">
        <v>281</v>
      </c>
      <c r="F56" s="264" t="s">
        <v>282</v>
      </c>
      <c r="G56" s="251" t="s">
        <v>890</v>
      </c>
      <c r="H56" s="265">
        <v>2.5</v>
      </c>
      <c r="I56" s="265">
        <v>1.2</v>
      </c>
      <c r="J56" s="481"/>
    </row>
    <row r="57" spans="1:10" ht="30">
      <c r="A57" s="184">
        <v>53</v>
      </c>
      <c r="B57" s="253" t="s">
        <v>946</v>
      </c>
      <c r="C57" s="150" t="s">
        <v>949</v>
      </c>
      <c r="D57" s="254" t="s">
        <v>950</v>
      </c>
      <c r="E57" s="247" t="s">
        <v>281</v>
      </c>
      <c r="F57" s="264" t="s">
        <v>282</v>
      </c>
      <c r="G57" s="251" t="s">
        <v>890</v>
      </c>
      <c r="H57" s="265">
        <v>4</v>
      </c>
      <c r="I57" s="265">
        <v>1</v>
      </c>
      <c r="J57" s="481"/>
    </row>
    <row r="58" spans="1:10" ht="30">
      <c r="A58" s="184">
        <v>54</v>
      </c>
      <c r="B58" s="253" t="s">
        <v>946</v>
      </c>
      <c r="C58" s="150" t="s">
        <v>949</v>
      </c>
      <c r="D58" s="254" t="s">
        <v>951</v>
      </c>
      <c r="E58" s="247" t="s">
        <v>281</v>
      </c>
      <c r="F58" s="264" t="s">
        <v>282</v>
      </c>
      <c r="G58" s="251" t="s">
        <v>890</v>
      </c>
      <c r="H58" s="265">
        <v>8.5</v>
      </c>
      <c r="I58" s="266">
        <v>2.13</v>
      </c>
      <c r="J58" s="481"/>
    </row>
    <row r="59" spans="1:10" ht="30">
      <c r="A59" s="184">
        <v>55</v>
      </c>
      <c r="B59" s="253" t="s">
        <v>946</v>
      </c>
      <c r="C59" s="150" t="s">
        <v>949</v>
      </c>
      <c r="D59" s="254" t="s">
        <v>952</v>
      </c>
      <c r="E59" s="247" t="s">
        <v>281</v>
      </c>
      <c r="F59" s="264" t="s">
        <v>282</v>
      </c>
      <c r="G59" s="251" t="s">
        <v>890</v>
      </c>
      <c r="H59" s="265">
        <v>6.4</v>
      </c>
      <c r="I59" s="265">
        <v>1.6</v>
      </c>
      <c r="J59" s="481"/>
    </row>
    <row r="60" spans="1:10">
      <c r="A60" s="184">
        <v>56</v>
      </c>
      <c r="B60" s="253" t="s">
        <v>946</v>
      </c>
      <c r="C60" s="150" t="s">
        <v>946</v>
      </c>
      <c r="D60" s="254" t="s">
        <v>953</v>
      </c>
      <c r="E60" s="247" t="s">
        <v>281</v>
      </c>
      <c r="F60" s="264" t="s">
        <v>282</v>
      </c>
      <c r="G60" s="251" t="s">
        <v>890</v>
      </c>
      <c r="H60" s="265">
        <v>30</v>
      </c>
      <c r="I60" s="265">
        <v>7.5</v>
      </c>
      <c r="J60" s="481"/>
    </row>
    <row r="61" spans="1:10" ht="30">
      <c r="A61" s="184">
        <v>57</v>
      </c>
      <c r="B61" s="253" t="s">
        <v>946</v>
      </c>
      <c r="C61" s="150" t="s">
        <v>954</v>
      </c>
      <c r="D61" s="254" t="s">
        <v>955</v>
      </c>
      <c r="E61" s="247" t="s">
        <v>281</v>
      </c>
      <c r="F61" s="264" t="s">
        <v>282</v>
      </c>
      <c r="G61" s="251" t="s">
        <v>890</v>
      </c>
      <c r="H61" s="265">
        <v>20</v>
      </c>
      <c r="I61" s="265">
        <v>5</v>
      </c>
      <c r="J61" s="481"/>
    </row>
    <row r="62" spans="1:10" ht="60">
      <c r="A62" s="184">
        <v>58</v>
      </c>
      <c r="B62" s="253" t="s">
        <v>946</v>
      </c>
      <c r="C62" s="150" t="s">
        <v>954</v>
      </c>
      <c r="D62" s="254" t="s">
        <v>956</v>
      </c>
      <c r="E62" s="247" t="s">
        <v>281</v>
      </c>
      <c r="F62" s="264" t="s">
        <v>282</v>
      </c>
      <c r="G62" s="251" t="s">
        <v>890</v>
      </c>
      <c r="H62" s="265">
        <v>6</v>
      </c>
      <c r="I62" s="265">
        <v>1.5</v>
      </c>
      <c r="J62" s="481"/>
    </row>
    <row r="63" spans="1:10" s="183" customFormat="1" ht="14.25">
      <c r="A63" s="88"/>
      <c r="B63" s="262"/>
      <c r="C63" s="262"/>
      <c r="D63" s="262" t="s">
        <v>306</v>
      </c>
      <c r="E63" s="182"/>
      <c r="F63" s="35"/>
      <c r="G63" s="262"/>
      <c r="H63" s="267">
        <f>SUM(H5:H62)</f>
        <v>360.11000000000013</v>
      </c>
      <c r="I63" s="267">
        <f>SUM(I5:I62)</f>
        <v>99.190000000000012</v>
      </c>
      <c r="J63" s="88"/>
    </row>
    <row r="64" spans="1:10">
      <c r="A64" s="261"/>
      <c r="B64" s="284"/>
      <c r="C64" s="284"/>
      <c r="D64" s="284"/>
      <c r="E64" s="182"/>
      <c r="F64" s="36"/>
      <c r="G64" s="284"/>
      <c r="H64" s="285"/>
      <c r="I64" s="285"/>
      <c r="J64" s="261"/>
    </row>
    <row r="65" spans="1:10">
      <c r="A65" s="88">
        <v>1</v>
      </c>
      <c r="B65" s="262" t="s">
        <v>946</v>
      </c>
      <c r="C65" s="262" t="s">
        <v>946</v>
      </c>
      <c r="D65" s="262" t="s">
        <v>1641</v>
      </c>
      <c r="E65" s="182" t="s">
        <v>1642</v>
      </c>
      <c r="F65" s="35" t="s">
        <v>1643</v>
      </c>
      <c r="G65" s="262" t="s">
        <v>788</v>
      </c>
      <c r="H65" s="271">
        <v>2000</v>
      </c>
      <c r="I65" s="271">
        <v>1500</v>
      </c>
      <c r="J65" s="261"/>
    </row>
  </sheetData>
  <mergeCells count="4">
    <mergeCell ref="A2:I2"/>
    <mergeCell ref="J5:J62"/>
    <mergeCell ref="A3:I3"/>
    <mergeCell ref="A1:H1"/>
  </mergeCells>
  <printOptions horizontalCentered="1"/>
  <pageMargins left="0.70866141732283472" right="0.70866141732283472" top="0.48" bottom="0.21" header="0.31496062992125984" footer="0.31496062992125984"/>
  <pageSetup paperSize="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E21" sqref="E21"/>
    </sheetView>
  </sheetViews>
  <sheetFormatPr defaultRowHeight="15"/>
  <cols>
    <col min="1" max="1" width="9.140625" style="87"/>
    <col min="2" max="5" width="15.7109375" style="87" customWidth="1"/>
    <col min="6" max="6" width="10.140625" style="87" customWidth="1"/>
    <col min="7" max="7" width="12" style="87" customWidth="1"/>
    <col min="8" max="9" width="12.5703125" style="87" customWidth="1"/>
    <col min="10" max="10" width="23.85546875" style="87" customWidth="1"/>
    <col min="11" max="11" width="18.42578125" style="87" customWidth="1"/>
    <col min="12" max="256" width="9.140625" style="87"/>
    <col min="257" max="257" width="28.7109375" style="87" customWidth="1"/>
    <col min="258" max="258" width="29.28515625" style="87" customWidth="1"/>
    <col min="259" max="259" width="23" style="87" customWidth="1"/>
    <col min="260" max="260" width="25.5703125" style="87" customWidth="1"/>
    <col min="261" max="261" width="36.7109375" style="87" customWidth="1"/>
    <col min="262" max="262" width="24.7109375" style="87" customWidth="1"/>
    <col min="263" max="263" width="30" style="87" customWidth="1"/>
    <col min="264" max="264" width="27.28515625" style="87" customWidth="1"/>
    <col min="265" max="265" width="19.5703125" style="87" customWidth="1"/>
    <col min="266" max="266" width="26.28515625" style="87" customWidth="1"/>
    <col min="267" max="512" width="9.140625" style="87"/>
    <col min="513" max="513" width="28.7109375" style="87" customWidth="1"/>
    <col min="514" max="514" width="29.28515625" style="87" customWidth="1"/>
    <col min="515" max="515" width="23" style="87" customWidth="1"/>
    <col min="516" max="516" width="25.5703125" style="87" customWidth="1"/>
    <col min="517" max="517" width="36.7109375" style="87" customWidth="1"/>
    <col min="518" max="518" width="24.7109375" style="87" customWidth="1"/>
    <col min="519" max="519" width="30" style="87" customWidth="1"/>
    <col min="520" max="520" width="27.28515625" style="87" customWidth="1"/>
    <col min="521" max="521" width="19.5703125" style="87" customWidth="1"/>
    <col min="522" max="522" width="26.28515625" style="87" customWidth="1"/>
    <col min="523" max="768" width="9.140625" style="87"/>
    <col min="769" max="769" width="28.7109375" style="87" customWidth="1"/>
    <col min="770" max="770" width="29.28515625" style="87" customWidth="1"/>
    <col min="771" max="771" width="23" style="87" customWidth="1"/>
    <col min="772" max="772" width="25.5703125" style="87" customWidth="1"/>
    <col min="773" max="773" width="36.7109375" style="87" customWidth="1"/>
    <col min="774" max="774" width="24.7109375" style="87" customWidth="1"/>
    <col min="775" max="775" width="30" style="87" customWidth="1"/>
    <col min="776" max="776" width="27.28515625" style="87" customWidth="1"/>
    <col min="777" max="777" width="19.5703125" style="87" customWidth="1"/>
    <col min="778" max="778" width="26.28515625" style="87" customWidth="1"/>
    <col min="779" max="1024" width="9.140625" style="87"/>
    <col min="1025" max="1025" width="28.7109375" style="87" customWidth="1"/>
    <col min="1026" max="1026" width="29.28515625" style="87" customWidth="1"/>
    <col min="1027" max="1027" width="23" style="87" customWidth="1"/>
    <col min="1028" max="1028" width="25.5703125" style="87" customWidth="1"/>
    <col min="1029" max="1029" width="36.7109375" style="87" customWidth="1"/>
    <col min="1030" max="1030" width="24.7109375" style="87" customWidth="1"/>
    <col min="1031" max="1031" width="30" style="87" customWidth="1"/>
    <col min="1032" max="1032" width="27.28515625" style="87" customWidth="1"/>
    <col min="1033" max="1033" width="19.5703125" style="87" customWidth="1"/>
    <col min="1034" max="1034" width="26.28515625" style="87" customWidth="1"/>
    <col min="1035" max="1280" width="9.140625" style="87"/>
    <col min="1281" max="1281" width="28.7109375" style="87" customWidth="1"/>
    <col min="1282" max="1282" width="29.28515625" style="87" customWidth="1"/>
    <col min="1283" max="1283" width="23" style="87" customWidth="1"/>
    <col min="1284" max="1284" width="25.5703125" style="87" customWidth="1"/>
    <col min="1285" max="1285" width="36.7109375" style="87" customWidth="1"/>
    <col min="1286" max="1286" width="24.7109375" style="87" customWidth="1"/>
    <col min="1287" max="1287" width="30" style="87" customWidth="1"/>
    <col min="1288" max="1288" width="27.28515625" style="87" customWidth="1"/>
    <col min="1289" max="1289" width="19.5703125" style="87" customWidth="1"/>
    <col min="1290" max="1290" width="26.28515625" style="87" customWidth="1"/>
    <col min="1291" max="1536" width="9.140625" style="87"/>
    <col min="1537" max="1537" width="28.7109375" style="87" customWidth="1"/>
    <col min="1538" max="1538" width="29.28515625" style="87" customWidth="1"/>
    <col min="1539" max="1539" width="23" style="87" customWidth="1"/>
    <col min="1540" max="1540" width="25.5703125" style="87" customWidth="1"/>
    <col min="1541" max="1541" width="36.7109375" style="87" customWidth="1"/>
    <col min="1542" max="1542" width="24.7109375" style="87" customWidth="1"/>
    <col min="1543" max="1543" width="30" style="87" customWidth="1"/>
    <col min="1544" max="1544" width="27.28515625" style="87" customWidth="1"/>
    <col min="1545" max="1545" width="19.5703125" style="87" customWidth="1"/>
    <col min="1546" max="1546" width="26.28515625" style="87" customWidth="1"/>
    <col min="1547" max="1792" width="9.140625" style="87"/>
    <col min="1793" max="1793" width="28.7109375" style="87" customWidth="1"/>
    <col min="1794" max="1794" width="29.28515625" style="87" customWidth="1"/>
    <col min="1795" max="1795" width="23" style="87" customWidth="1"/>
    <col min="1796" max="1796" width="25.5703125" style="87" customWidth="1"/>
    <col min="1797" max="1797" width="36.7109375" style="87" customWidth="1"/>
    <col min="1798" max="1798" width="24.7109375" style="87" customWidth="1"/>
    <col min="1799" max="1799" width="30" style="87" customWidth="1"/>
    <col min="1800" max="1800" width="27.28515625" style="87" customWidth="1"/>
    <col min="1801" max="1801" width="19.5703125" style="87" customWidth="1"/>
    <col min="1802" max="1802" width="26.28515625" style="87" customWidth="1"/>
    <col min="1803" max="2048" width="9.140625" style="87"/>
    <col min="2049" max="2049" width="28.7109375" style="87" customWidth="1"/>
    <col min="2050" max="2050" width="29.28515625" style="87" customWidth="1"/>
    <col min="2051" max="2051" width="23" style="87" customWidth="1"/>
    <col min="2052" max="2052" width="25.5703125" style="87" customWidth="1"/>
    <col min="2053" max="2053" width="36.7109375" style="87" customWidth="1"/>
    <col min="2054" max="2054" width="24.7109375" style="87" customWidth="1"/>
    <col min="2055" max="2055" width="30" style="87" customWidth="1"/>
    <col min="2056" max="2056" width="27.28515625" style="87" customWidth="1"/>
    <col min="2057" max="2057" width="19.5703125" style="87" customWidth="1"/>
    <col min="2058" max="2058" width="26.28515625" style="87" customWidth="1"/>
    <col min="2059" max="2304" width="9.140625" style="87"/>
    <col min="2305" max="2305" width="28.7109375" style="87" customWidth="1"/>
    <col min="2306" max="2306" width="29.28515625" style="87" customWidth="1"/>
    <col min="2307" max="2307" width="23" style="87" customWidth="1"/>
    <col min="2308" max="2308" width="25.5703125" style="87" customWidth="1"/>
    <col min="2309" max="2309" width="36.7109375" style="87" customWidth="1"/>
    <col min="2310" max="2310" width="24.7109375" style="87" customWidth="1"/>
    <col min="2311" max="2311" width="30" style="87" customWidth="1"/>
    <col min="2312" max="2312" width="27.28515625" style="87" customWidth="1"/>
    <col min="2313" max="2313" width="19.5703125" style="87" customWidth="1"/>
    <col min="2314" max="2314" width="26.28515625" style="87" customWidth="1"/>
    <col min="2315" max="2560" width="9.140625" style="87"/>
    <col min="2561" max="2561" width="28.7109375" style="87" customWidth="1"/>
    <col min="2562" max="2562" width="29.28515625" style="87" customWidth="1"/>
    <col min="2563" max="2563" width="23" style="87" customWidth="1"/>
    <col min="2564" max="2564" width="25.5703125" style="87" customWidth="1"/>
    <col min="2565" max="2565" width="36.7109375" style="87" customWidth="1"/>
    <col min="2566" max="2566" width="24.7109375" style="87" customWidth="1"/>
    <col min="2567" max="2567" width="30" style="87" customWidth="1"/>
    <col min="2568" max="2568" width="27.28515625" style="87" customWidth="1"/>
    <col min="2569" max="2569" width="19.5703125" style="87" customWidth="1"/>
    <col min="2570" max="2570" width="26.28515625" style="87" customWidth="1"/>
    <col min="2571" max="2816" width="9.140625" style="87"/>
    <col min="2817" max="2817" width="28.7109375" style="87" customWidth="1"/>
    <col min="2818" max="2818" width="29.28515625" style="87" customWidth="1"/>
    <col min="2819" max="2819" width="23" style="87" customWidth="1"/>
    <col min="2820" max="2820" width="25.5703125" style="87" customWidth="1"/>
    <col min="2821" max="2821" width="36.7109375" style="87" customWidth="1"/>
    <col min="2822" max="2822" width="24.7109375" style="87" customWidth="1"/>
    <col min="2823" max="2823" width="30" style="87" customWidth="1"/>
    <col min="2824" max="2824" width="27.28515625" style="87" customWidth="1"/>
    <col min="2825" max="2825" width="19.5703125" style="87" customWidth="1"/>
    <col min="2826" max="2826" width="26.28515625" style="87" customWidth="1"/>
    <col min="2827" max="3072" width="9.140625" style="87"/>
    <col min="3073" max="3073" width="28.7109375" style="87" customWidth="1"/>
    <col min="3074" max="3074" width="29.28515625" style="87" customWidth="1"/>
    <col min="3075" max="3075" width="23" style="87" customWidth="1"/>
    <col min="3076" max="3076" width="25.5703125" style="87" customWidth="1"/>
    <col min="3077" max="3077" width="36.7109375" style="87" customWidth="1"/>
    <col min="3078" max="3078" width="24.7109375" style="87" customWidth="1"/>
    <col min="3079" max="3079" width="30" style="87" customWidth="1"/>
    <col min="3080" max="3080" width="27.28515625" style="87" customWidth="1"/>
    <col min="3081" max="3081" width="19.5703125" style="87" customWidth="1"/>
    <col min="3082" max="3082" width="26.28515625" style="87" customWidth="1"/>
    <col min="3083" max="3328" width="9.140625" style="87"/>
    <col min="3329" max="3329" width="28.7109375" style="87" customWidth="1"/>
    <col min="3330" max="3330" width="29.28515625" style="87" customWidth="1"/>
    <col min="3331" max="3331" width="23" style="87" customWidth="1"/>
    <col min="3332" max="3332" width="25.5703125" style="87" customWidth="1"/>
    <col min="3333" max="3333" width="36.7109375" style="87" customWidth="1"/>
    <col min="3334" max="3334" width="24.7109375" style="87" customWidth="1"/>
    <col min="3335" max="3335" width="30" style="87" customWidth="1"/>
    <col min="3336" max="3336" width="27.28515625" style="87" customWidth="1"/>
    <col min="3337" max="3337" width="19.5703125" style="87" customWidth="1"/>
    <col min="3338" max="3338" width="26.28515625" style="87" customWidth="1"/>
    <col min="3339" max="3584" width="9.140625" style="87"/>
    <col min="3585" max="3585" width="28.7109375" style="87" customWidth="1"/>
    <col min="3586" max="3586" width="29.28515625" style="87" customWidth="1"/>
    <col min="3587" max="3587" width="23" style="87" customWidth="1"/>
    <col min="3588" max="3588" width="25.5703125" style="87" customWidth="1"/>
    <col min="3589" max="3589" width="36.7109375" style="87" customWidth="1"/>
    <col min="3590" max="3590" width="24.7109375" style="87" customWidth="1"/>
    <col min="3591" max="3591" width="30" style="87" customWidth="1"/>
    <col min="3592" max="3592" width="27.28515625" style="87" customWidth="1"/>
    <col min="3593" max="3593" width="19.5703125" style="87" customWidth="1"/>
    <col min="3594" max="3594" width="26.28515625" style="87" customWidth="1"/>
    <col min="3595" max="3840" width="9.140625" style="87"/>
    <col min="3841" max="3841" width="28.7109375" style="87" customWidth="1"/>
    <col min="3842" max="3842" width="29.28515625" style="87" customWidth="1"/>
    <col min="3843" max="3843" width="23" style="87" customWidth="1"/>
    <col min="3844" max="3844" width="25.5703125" style="87" customWidth="1"/>
    <col min="3845" max="3845" width="36.7109375" style="87" customWidth="1"/>
    <col min="3846" max="3846" width="24.7109375" style="87" customWidth="1"/>
    <col min="3847" max="3847" width="30" style="87" customWidth="1"/>
    <col min="3848" max="3848" width="27.28515625" style="87" customWidth="1"/>
    <col min="3849" max="3849" width="19.5703125" style="87" customWidth="1"/>
    <col min="3850" max="3850" width="26.28515625" style="87" customWidth="1"/>
    <col min="3851" max="4096" width="9.140625" style="87"/>
    <col min="4097" max="4097" width="28.7109375" style="87" customWidth="1"/>
    <col min="4098" max="4098" width="29.28515625" style="87" customWidth="1"/>
    <col min="4099" max="4099" width="23" style="87" customWidth="1"/>
    <col min="4100" max="4100" width="25.5703125" style="87" customWidth="1"/>
    <col min="4101" max="4101" width="36.7109375" style="87" customWidth="1"/>
    <col min="4102" max="4102" width="24.7109375" style="87" customWidth="1"/>
    <col min="4103" max="4103" width="30" style="87" customWidth="1"/>
    <col min="4104" max="4104" width="27.28515625" style="87" customWidth="1"/>
    <col min="4105" max="4105" width="19.5703125" style="87" customWidth="1"/>
    <col min="4106" max="4106" width="26.28515625" style="87" customWidth="1"/>
    <col min="4107" max="4352" width="9.140625" style="87"/>
    <col min="4353" max="4353" width="28.7109375" style="87" customWidth="1"/>
    <col min="4354" max="4354" width="29.28515625" style="87" customWidth="1"/>
    <col min="4355" max="4355" width="23" style="87" customWidth="1"/>
    <col min="4356" max="4356" width="25.5703125" style="87" customWidth="1"/>
    <col min="4357" max="4357" width="36.7109375" style="87" customWidth="1"/>
    <col min="4358" max="4358" width="24.7109375" style="87" customWidth="1"/>
    <col min="4359" max="4359" width="30" style="87" customWidth="1"/>
    <col min="4360" max="4360" width="27.28515625" style="87" customWidth="1"/>
    <col min="4361" max="4361" width="19.5703125" style="87" customWidth="1"/>
    <col min="4362" max="4362" width="26.28515625" style="87" customWidth="1"/>
    <col min="4363" max="4608" width="9.140625" style="87"/>
    <col min="4609" max="4609" width="28.7109375" style="87" customWidth="1"/>
    <col min="4610" max="4610" width="29.28515625" style="87" customWidth="1"/>
    <col min="4611" max="4611" width="23" style="87" customWidth="1"/>
    <col min="4612" max="4612" width="25.5703125" style="87" customWidth="1"/>
    <col min="4613" max="4613" width="36.7109375" style="87" customWidth="1"/>
    <col min="4614" max="4614" width="24.7109375" style="87" customWidth="1"/>
    <col min="4615" max="4615" width="30" style="87" customWidth="1"/>
    <col min="4616" max="4616" width="27.28515625" style="87" customWidth="1"/>
    <col min="4617" max="4617" width="19.5703125" style="87" customWidth="1"/>
    <col min="4618" max="4618" width="26.28515625" style="87" customWidth="1"/>
    <col min="4619" max="4864" width="9.140625" style="87"/>
    <col min="4865" max="4865" width="28.7109375" style="87" customWidth="1"/>
    <col min="4866" max="4866" width="29.28515625" style="87" customWidth="1"/>
    <col min="4867" max="4867" width="23" style="87" customWidth="1"/>
    <col min="4868" max="4868" width="25.5703125" style="87" customWidth="1"/>
    <col min="4869" max="4869" width="36.7109375" style="87" customWidth="1"/>
    <col min="4870" max="4870" width="24.7109375" style="87" customWidth="1"/>
    <col min="4871" max="4871" width="30" style="87" customWidth="1"/>
    <col min="4872" max="4872" width="27.28515625" style="87" customWidth="1"/>
    <col min="4873" max="4873" width="19.5703125" style="87" customWidth="1"/>
    <col min="4874" max="4874" width="26.28515625" style="87" customWidth="1"/>
    <col min="4875" max="5120" width="9.140625" style="87"/>
    <col min="5121" max="5121" width="28.7109375" style="87" customWidth="1"/>
    <col min="5122" max="5122" width="29.28515625" style="87" customWidth="1"/>
    <col min="5123" max="5123" width="23" style="87" customWidth="1"/>
    <col min="5124" max="5124" width="25.5703125" style="87" customWidth="1"/>
    <col min="5125" max="5125" width="36.7109375" style="87" customWidth="1"/>
    <col min="5126" max="5126" width="24.7109375" style="87" customWidth="1"/>
    <col min="5127" max="5127" width="30" style="87" customWidth="1"/>
    <col min="5128" max="5128" width="27.28515625" style="87" customWidth="1"/>
    <col min="5129" max="5129" width="19.5703125" style="87" customWidth="1"/>
    <col min="5130" max="5130" width="26.28515625" style="87" customWidth="1"/>
    <col min="5131" max="5376" width="9.140625" style="87"/>
    <col min="5377" max="5377" width="28.7109375" style="87" customWidth="1"/>
    <col min="5378" max="5378" width="29.28515625" style="87" customWidth="1"/>
    <col min="5379" max="5379" width="23" style="87" customWidth="1"/>
    <col min="5380" max="5380" width="25.5703125" style="87" customWidth="1"/>
    <col min="5381" max="5381" width="36.7109375" style="87" customWidth="1"/>
    <col min="5382" max="5382" width="24.7109375" style="87" customWidth="1"/>
    <col min="5383" max="5383" width="30" style="87" customWidth="1"/>
    <col min="5384" max="5384" width="27.28515625" style="87" customWidth="1"/>
    <col min="5385" max="5385" width="19.5703125" style="87" customWidth="1"/>
    <col min="5386" max="5386" width="26.28515625" style="87" customWidth="1"/>
    <col min="5387" max="5632" width="9.140625" style="87"/>
    <col min="5633" max="5633" width="28.7109375" style="87" customWidth="1"/>
    <col min="5634" max="5634" width="29.28515625" style="87" customWidth="1"/>
    <col min="5635" max="5635" width="23" style="87" customWidth="1"/>
    <col min="5636" max="5636" width="25.5703125" style="87" customWidth="1"/>
    <col min="5637" max="5637" width="36.7109375" style="87" customWidth="1"/>
    <col min="5638" max="5638" width="24.7109375" style="87" customWidth="1"/>
    <col min="5639" max="5639" width="30" style="87" customWidth="1"/>
    <col min="5640" max="5640" width="27.28515625" style="87" customWidth="1"/>
    <col min="5641" max="5641" width="19.5703125" style="87" customWidth="1"/>
    <col min="5642" max="5642" width="26.28515625" style="87" customWidth="1"/>
    <col min="5643" max="5888" width="9.140625" style="87"/>
    <col min="5889" max="5889" width="28.7109375" style="87" customWidth="1"/>
    <col min="5890" max="5890" width="29.28515625" style="87" customWidth="1"/>
    <col min="5891" max="5891" width="23" style="87" customWidth="1"/>
    <col min="5892" max="5892" width="25.5703125" style="87" customWidth="1"/>
    <col min="5893" max="5893" width="36.7109375" style="87" customWidth="1"/>
    <col min="5894" max="5894" width="24.7109375" style="87" customWidth="1"/>
    <col min="5895" max="5895" width="30" style="87" customWidth="1"/>
    <col min="5896" max="5896" width="27.28515625" style="87" customWidth="1"/>
    <col min="5897" max="5897" width="19.5703125" style="87" customWidth="1"/>
    <col min="5898" max="5898" width="26.28515625" style="87" customWidth="1"/>
    <col min="5899" max="6144" width="9.140625" style="87"/>
    <col min="6145" max="6145" width="28.7109375" style="87" customWidth="1"/>
    <col min="6146" max="6146" width="29.28515625" style="87" customWidth="1"/>
    <col min="6147" max="6147" width="23" style="87" customWidth="1"/>
    <col min="6148" max="6148" width="25.5703125" style="87" customWidth="1"/>
    <col min="6149" max="6149" width="36.7109375" style="87" customWidth="1"/>
    <col min="6150" max="6150" width="24.7109375" style="87" customWidth="1"/>
    <col min="6151" max="6151" width="30" style="87" customWidth="1"/>
    <col min="6152" max="6152" width="27.28515625" style="87" customWidth="1"/>
    <col min="6153" max="6153" width="19.5703125" style="87" customWidth="1"/>
    <col min="6154" max="6154" width="26.28515625" style="87" customWidth="1"/>
    <col min="6155" max="6400" width="9.140625" style="87"/>
    <col min="6401" max="6401" width="28.7109375" style="87" customWidth="1"/>
    <col min="6402" max="6402" width="29.28515625" style="87" customWidth="1"/>
    <col min="6403" max="6403" width="23" style="87" customWidth="1"/>
    <col min="6404" max="6404" width="25.5703125" style="87" customWidth="1"/>
    <col min="6405" max="6405" width="36.7109375" style="87" customWidth="1"/>
    <col min="6406" max="6406" width="24.7109375" style="87" customWidth="1"/>
    <col min="6407" max="6407" width="30" style="87" customWidth="1"/>
    <col min="6408" max="6408" width="27.28515625" style="87" customWidth="1"/>
    <col min="6409" max="6409" width="19.5703125" style="87" customWidth="1"/>
    <col min="6410" max="6410" width="26.28515625" style="87" customWidth="1"/>
    <col min="6411" max="6656" width="9.140625" style="87"/>
    <col min="6657" max="6657" width="28.7109375" style="87" customWidth="1"/>
    <col min="6658" max="6658" width="29.28515625" style="87" customWidth="1"/>
    <col min="6659" max="6659" width="23" style="87" customWidth="1"/>
    <col min="6660" max="6660" width="25.5703125" style="87" customWidth="1"/>
    <col min="6661" max="6661" width="36.7109375" style="87" customWidth="1"/>
    <col min="6662" max="6662" width="24.7109375" style="87" customWidth="1"/>
    <col min="6663" max="6663" width="30" style="87" customWidth="1"/>
    <col min="6664" max="6664" width="27.28515625" style="87" customWidth="1"/>
    <col min="6665" max="6665" width="19.5703125" style="87" customWidth="1"/>
    <col min="6666" max="6666" width="26.28515625" style="87" customWidth="1"/>
    <col min="6667" max="6912" width="9.140625" style="87"/>
    <col min="6913" max="6913" width="28.7109375" style="87" customWidth="1"/>
    <col min="6914" max="6914" width="29.28515625" style="87" customWidth="1"/>
    <col min="6915" max="6915" width="23" style="87" customWidth="1"/>
    <col min="6916" max="6916" width="25.5703125" style="87" customWidth="1"/>
    <col min="6917" max="6917" width="36.7109375" style="87" customWidth="1"/>
    <col min="6918" max="6918" width="24.7109375" style="87" customWidth="1"/>
    <col min="6919" max="6919" width="30" style="87" customWidth="1"/>
    <col min="6920" max="6920" width="27.28515625" style="87" customWidth="1"/>
    <col min="6921" max="6921" width="19.5703125" style="87" customWidth="1"/>
    <col min="6922" max="6922" width="26.28515625" style="87" customWidth="1"/>
    <col min="6923" max="7168" width="9.140625" style="87"/>
    <col min="7169" max="7169" width="28.7109375" style="87" customWidth="1"/>
    <col min="7170" max="7170" width="29.28515625" style="87" customWidth="1"/>
    <col min="7171" max="7171" width="23" style="87" customWidth="1"/>
    <col min="7172" max="7172" width="25.5703125" style="87" customWidth="1"/>
    <col min="7173" max="7173" width="36.7109375" style="87" customWidth="1"/>
    <col min="7174" max="7174" width="24.7109375" style="87" customWidth="1"/>
    <col min="7175" max="7175" width="30" style="87" customWidth="1"/>
    <col min="7176" max="7176" width="27.28515625" style="87" customWidth="1"/>
    <col min="7177" max="7177" width="19.5703125" style="87" customWidth="1"/>
    <col min="7178" max="7178" width="26.28515625" style="87" customWidth="1"/>
    <col min="7179" max="7424" width="9.140625" style="87"/>
    <col min="7425" max="7425" width="28.7109375" style="87" customWidth="1"/>
    <col min="7426" max="7426" width="29.28515625" style="87" customWidth="1"/>
    <col min="7427" max="7427" width="23" style="87" customWidth="1"/>
    <col min="7428" max="7428" width="25.5703125" style="87" customWidth="1"/>
    <col min="7429" max="7429" width="36.7109375" style="87" customWidth="1"/>
    <col min="7430" max="7430" width="24.7109375" style="87" customWidth="1"/>
    <col min="7431" max="7431" width="30" style="87" customWidth="1"/>
    <col min="7432" max="7432" width="27.28515625" style="87" customWidth="1"/>
    <col min="7433" max="7433" width="19.5703125" style="87" customWidth="1"/>
    <col min="7434" max="7434" width="26.28515625" style="87" customWidth="1"/>
    <col min="7435" max="7680" width="9.140625" style="87"/>
    <col min="7681" max="7681" width="28.7109375" style="87" customWidth="1"/>
    <col min="7682" max="7682" width="29.28515625" style="87" customWidth="1"/>
    <col min="7683" max="7683" width="23" style="87" customWidth="1"/>
    <col min="7684" max="7684" width="25.5703125" style="87" customWidth="1"/>
    <col min="7685" max="7685" width="36.7109375" style="87" customWidth="1"/>
    <col min="7686" max="7686" width="24.7109375" style="87" customWidth="1"/>
    <col min="7687" max="7687" width="30" style="87" customWidth="1"/>
    <col min="7688" max="7688" width="27.28515625" style="87" customWidth="1"/>
    <col min="7689" max="7689" width="19.5703125" style="87" customWidth="1"/>
    <col min="7690" max="7690" width="26.28515625" style="87" customWidth="1"/>
    <col min="7691" max="7936" width="9.140625" style="87"/>
    <col min="7937" max="7937" width="28.7109375" style="87" customWidth="1"/>
    <col min="7938" max="7938" width="29.28515625" style="87" customWidth="1"/>
    <col min="7939" max="7939" width="23" style="87" customWidth="1"/>
    <col min="7940" max="7940" width="25.5703125" style="87" customWidth="1"/>
    <col min="7941" max="7941" width="36.7109375" style="87" customWidth="1"/>
    <col min="7942" max="7942" width="24.7109375" style="87" customWidth="1"/>
    <col min="7943" max="7943" width="30" style="87" customWidth="1"/>
    <col min="7944" max="7944" width="27.28515625" style="87" customWidth="1"/>
    <col min="7945" max="7945" width="19.5703125" style="87" customWidth="1"/>
    <col min="7946" max="7946" width="26.28515625" style="87" customWidth="1"/>
    <col min="7947" max="8192" width="9.140625" style="87"/>
    <col min="8193" max="8193" width="28.7109375" style="87" customWidth="1"/>
    <col min="8194" max="8194" width="29.28515625" style="87" customWidth="1"/>
    <col min="8195" max="8195" width="23" style="87" customWidth="1"/>
    <col min="8196" max="8196" width="25.5703125" style="87" customWidth="1"/>
    <col min="8197" max="8197" width="36.7109375" style="87" customWidth="1"/>
    <col min="8198" max="8198" width="24.7109375" style="87" customWidth="1"/>
    <col min="8199" max="8199" width="30" style="87" customWidth="1"/>
    <col min="8200" max="8200" width="27.28515625" style="87" customWidth="1"/>
    <col min="8201" max="8201" width="19.5703125" style="87" customWidth="1"/>
    <col min="8202" max="8202" width="26.28515625" style="87" customWidth="1"/>
    <col min="8203" max="8448" width="9.140625" style="87"/>
    <col min="8449" max="8449" width="28.7109375" style="87" customWidth="1"/>
    <col min="8450" max="8450" width="29.28515625" style="87" customWidth="1"/>
    <col min="8451" max="8451" width="23" style="87" customWidth="1"/>
    <col min="8452" max="8452" width="25.5703125" style="87" customWidth="1"/>
    <col min="8453" max="8453" width="36.7109375" style="87" customWidth="1"/>
    <col min="8454" max="8454" width="24.7109375" style="87" customWidth="1"/>
    <col min="8455" max="8455" width="30" style="87" customWidth="1"/>
    <col min="8456" max="8456" width="27.28515625" style="87" customWidth="1"/>
    <col min="8457" max="8457" width="19.5703125" style="87" customWidth="1"/>
    <col min="8458" max="8458" width="26.28515625" style="87" customWidth="1"/>
    <col min="8459" max="8704" width="9.140625" style="87"/>
    <col min="8705" max="8705" width="28.7109375" style="87" customWidth="1"/>
    <col min="8706" max="8706" width="29.28515625" style="87" customWidth="1"/>
    <col min="8707" max="8707" width="23" style="87" customWidth="1"/>
    <col min="8708" max="8708" width="25.5703125" style="87" customWidth="1"/>
    <col min="8709" max="8709" width="36.7109375" style="87" customWidth="1"/>
    <col min="8710" max="8710" width="24.7109375" style="87" customWidth="1"/>
    <col min="8711" max="8711" width="30" style="87" customWidth="1"/>
    <col min="8712" max="8712" width="27.28515625" style="87" customWidth="1"/>
    <col min="8713" max="8713" width="19.5703125" style="87" customWidth="1"/>
    <col min="8714" max="8714" width="26.28515625" style="87" customWidth="1"/>
    <col min="8715" max="8960" width="9.140625" style="87"/>
    <col min="8961" max="8961" width="28.7109375" style="87" customWidth="1"/>
    <col min="8962" max="8962" width="29.28515625" style="87" customWidth="1"/>
    <col min="8963" max="8963" width="23" style="87" customWidth="1"/>
    <col min="8964" max="8964" width="25.5703125" style="87" customWidth="1"/>
    <col min="8965" max="8965" width="36.7109375" style="87" customWidth="1"/>
    <col min="8966" max="8966" width="24.7109375" style="87" customWidth="1"/>
    <col min="8967" max="8967" width="30" style="87" customWidth="1"/>
    <col min="8968" max="8968" width="27.28515625" style="87" customWidth="1"/>
    <col min="8969" max="8969" width="19.5703125" style="87" customWidth="1"/>
    <col min="8970" max="8970" width="26.28515625" style="87" customWidth="1"/>
    <col min="8971" max="9216" width="9.140625" style="87"/>
    <col min="9217" max="9217" width="28.7109375" style="87" customWidth="1"/>
    <col min="9218" max="9218" width="29.28515625" style="87" customWidth="1"/>
    <col min="9219" max="9219" width="23" style="87" customWidth="1"/>
    <col min="9220" max="9220" width="25.5703125" style="87" customWidth="1"/>
    <col min="9221" max="9221" width="36.7109375" style="87" customWidth="1"/>
    <col min="9222" max="9222" width="24.7109375" style="87" customWidth="1"/>
    <col min="9223" max="9223" width="30" style="87" customWidth="1"/>
    <col min="9224" max="9224" width="27.28515625" style="87" customWidth="1"/>
    <col min="9225" max="9225" width="19.5703125" style="87" customWidth="1"/>
    <col min="9226" max="9226" width="26.28515625" style="87" customWidth="1"/>
    <col min="9227" max="9472" width="9.140625" style="87"/>
    <col min="9473" max="9473" width="28.7109375" style="87" customWidth="1"/>
    <col min="9474" max="9474" width="29.28515625" style="87" customWidth="1"/>
    <col min="9475" max="9475" width="23" style="87" customWidth="1"/>
    <col min="9476" max="9476" width="25.5703125" style="87" customWidth="1"/>
    <col min="9477" max="9477" width="36.7109375" style="87" customWidth="1"/>
    <col min="9478" max="9478" width="24.7109375" style="87" customWidth="1"/>
    <col min="9479" max="9479" width="30" style="87" customWidth="1"/>
    <col min="9480" max="9480" width="27.28515625" style="87" customWidth="1"/>
    <col min="9481" max="9481" width="19.5703125" style="87" customWidth="1"/>
    <col min="9482" max="9482" width="26.28515625" style="87" customWidth="1"/>
    <col min="9483" max="9728" width="9.140625" style="87"/>
    <col min="9729" max="9729" width="28.7109375" style="87" customWidth="1"/>
    <col min="9730" max="9730" width="29.28515625" style="87" customWidth="1"/>
    <col min="9731" max="9731" width="23" style="87" customWidth="1"/>
    <col min="9732" max="9732" width="25.5703125" style="87" customWidth="1"/>
    <col min="9733" max="9733" width="36.7109375" style="87" customWidth="1"/>
    <col min="9734" max="9734" width="24.7109375" style="87" customWidth="1"/>
    <col min="9735" max="9735" width="30" style="87" customWidth="1"/>
    <col min="9736" max="9736" width="27.28515625" style="87" customWidth="1"/>
    <col min="9737" max="9737" width="19.5703125" style="87" customWidth="1"/>
    <col min="9738" max="9738" width="26.28515625" style="87" customWidth="1"/>
    <col min="9739" max="9984" width="9.140625" style="87"/>
    <col min="9985" max="9985" width="28.7109375" style="87" customWidth="1"/>
    <col min="9986" max="9986" width="29.28515625" style="87" customWidth="1"/>
    <col min="9987" max="9987" width="23" style="87" customWidth="1"/>
    <col min="9988" max="9988" width="25.5703125" style="87" customWidth="1"/>
    <col min="9989" max="9989" width="36.7109375" style="87" customWidth="1"/>
    <col min="9990" max="9990" width="24.7109375" style="87" customWidth="1"/>
    <col min="9991" max="9991" width="30" style="87" customWidth="1"/>
    <col min="9992" max="9992" width="27.28515625" style="87" customWidth="1"/>
    <col min="9993" max="9993" width="19.5703125" style="87" customWidth="1"/>
    <col min="9994" max="9994" width="26.28515625" style="87" customWidth="1"/>
    <col min="9995" max="10240" width="9.140625" style="87"/>
    <col min="10241" max="10241" width="28.7109375" style="87" customWidth="1"/>
    <col min="10242" max="10242" width="29.28515625" style="87" customWidth="1"/>
    <col min="10243" max="10243" width="23" style="87" customWidth="1"/>
    <col min="10244" max="10244" width="25.5703125" style="87" customWidth="1"/>
    <col min="10245" max="10245" width="36.7109375" style="87" customWidth="1"/>
    <col min="10246" max="10246" width="24.7109375" style="87" customWidth="1"/>
    <col min="10247" max="10247" width="30" style="87" customWidth="1"/>
    <col min="10248" max="10248" width="27.28515625" style="87" customWidth="1"/>
    <col min="10249" max="10249" width="19.5703125" style="87" customWidth="1"/>
    <col min="10250" max="10250" width="26.28515625" style="87" customWidth="1"/>
    <col min="10251" max="10496" width="9.140625" style="87"/>
    <col min="10497" max="10497" width="28.7109375" style="87" customWidth="1"/>
    <col min="10498" max="10498" width="29.28515625" style="87" customWidth="1"/>
    <col min="10499" max="10499" width="23" style="87" customWidth="1"/>
    <col min="10500" max="10500" width="25.5703125" style="87" customWidth="1"/>
    <col min="10501" max="10501" width="36.7109375" style="87" customWidth="1"/>
    <col min="10502" max="10502" width="24.7109375" style="87" customWidth="1"/>
    <col min="10503" max="10503" width="30" style="87" customWidth="1"/>
    <col min="10504" max="10504" width="27.28515625" style="87" customWidth="1"/>
    <col min="10505" max="10505" width="19.5703125" style="87" customWidth="1"/>
    <col min="10506" max="10506" width="26.28515625" style="87" customWidth="1"/>
    <col min="10507" max="10752" width="9.140625" style="87"/>
    <col min="10753" max="10753" width="28.7109375" style="87" customWidth="1"/>
    <col min="10754" max="10754" width="29.28515625" style="87" customWidth="1"/>
    <col min="10755" max="10755" width="23" style="87" customWidth="1"/>
    <col min="10756" max="10756" width="25.5703125" style="87" customWidth="1"/>
    <col min="10757" max="10757" width="36.7109375" style="87" customWidth="1"/>
    <col min="10758" max="10758" width="24.7109375" style="87" customWidth="1"/>
    <col min="10759" max="10759" width="30" style="87" customWidth="1"/>
    <col min="10760" max="10760" width="27.28515625" style="87" customWidth="1"/>
    <col min="10761" max="10761" width="19.5703125" style="87" customWidth="1"/>
    <col min="10762" max="10762" width="26.28515625" style="87" customWidth="1"/>
    <col min="10763" max="11008" width="9.140625" style="87"/>
    <col min="11009" max="11009" width="28.7109375" style="87" customWidth="1"/>
    <col min="11010" max="11010" width="29.28515625" style="87" customWidth="1"/>
    <col min="11011" max="11011" width="23" style="87" customWidth="1"/>
    <col min="11012" max="11012" width="25.5703125" style="87" customWidth="1"/>
    <col min="11013" max="11013" width="36.7109375" style="87" customWidth="1"/>
    <col min="11014" max="11014" width="24.7109375" style="87" customWidth="1"/>
    <col min="11015" max="11015" width="30" style="87" customWidth="1"/>
    <col min="11016" max="11016" width="27.28515625" style="87" customWidth="1"/>
    <col min="11017" max="11017" width="19.5703125" style="87" customWidth="1"/>
    <col min="11018" max="11018" width="26.28515625" style="87" customWidth="1"/>
    <col min="11019" max="11264" width="9.140625" style="87"/>
    <col min="11265" max="11265" width="28.7109375" style="87" customWidth="1"/>
    <col min="11266" max="11266" width="29.28515625" style="87" customWidth="1"/>
    <col min="11267" max="11267" width="23" style="87" customWidth="1"/>
    <col min="11268" max="11268" width="25.5703125" style="87" customWidth="1"/>
    <col min="11269" max="11269" width="36.7109375" style="87" customWidth="1"/>
    <col min="11270" max="11270" width="24.7109375" style="87" customWidth="1"/>
    <col min="11271" max="11271" width="30" style="87" customWidth="1"/>
    <col min="11272" max="11272" width="27.28515625" style="87" customWidth="1"/>
    <col min="11273" max="11273" width="19.5703125" style="87" customWidth="1"/>
    <col min="11274" max="11274" width="26.28515625" style="87" customWidth="1"/>
    <col min="11275" max="11520" width="9.140625" style="87"/>
    <col min="11521" max="11521" width="28.7109375" style="87" customWidth="1"/>
    <col min="11522" max="11522" width="29.28515625" style="87" customWidth="1"/>
    <col min="11523" max="11523" width="23" style="87" customWidth="1"/>
    <col min="11524" max="11524" width="25.5703125" style="87" customWidth="1"/>
    <col min="11525" max="11525" width="36.7109375" style="87" customWidth="1"/>
    <col min="11526" max="11526" width="24.7109375" style="87" customWidth="1"/>
    <col min="11527" max="11527" width="30" style="87" customWidth="1"/>
    <col min="11528" max="11528" width="27.28515625" style="87" customWidth="1"/>
    <col min="11529" max="11529" width="19.5703125" style="87" customWidth="1"/>
    <col min="11530" max="11530" width="26.28515625" style="87" customWidth="1"/>
    <col min="11531" max="11776" width="9.140625" style="87"/>
    <col min="11777" max="11777" width="28.7109375" style="87" customWidth="1"/>
    <col min="11778" max="11778" width="29.28515625" style="87" customWidth="1"/>
    <col min="11779" max="11779" width="23" style="87" customWidth="1"/>
    <col min="11780" max="11780" width="25.5703125" style="87" customWidth="1"/>
    <col min="11781" max="11781" width="36.7109375" style="87" customWidth="1"/>
    <col min="11782" max="11782" width="24.7109375" style="87" customWidth="1"/>
    <col min="11783" max="11783" width="30" style="87" customWidth="1"/>
    <col min="11784" max="11784" width="27.28515625" style="87" customWidth="1"/>
    <col min="11785" max="11785" width="19.5703125" style="87" customWidth="1"/>
    <col min="11786" max="11786" width="26.28515625" style="87" customWidth="1"/>
    <col min="11787" max="12032" width="9.140625" style="87"/>
    <col min="12033" max="12033" width="28.7109375" style="87" customWidth="1"/>
    <col min="12034" max="12034" width="29.28515625" style="87" customWidth="1"/>
    <col min="12035" max="12035" width="23" style="87" customWidth="1"/>
    <col min="12036" max="12036" width="25.5703125" style="87" customWidth="1"/>
    <col min="12037" max="12037" width="36.7109375" style="87" customWidth="1"/>
    <col min="12038" max="12038" width="24.7109375" style="87" customWidth="1"/>
    <col min="12039" max="12039" width="30" style="87" customWidth="1"/>
    <col min="12040" max="12040" width="27.28515625" style="87" customWidth="1"/>
    <col min="12041" max="12041" width="19.5703125" style="87" customWidth="1"/>
    <col min="12042" max="12042" width="26.28515625" style="87" customWidth="1"/>
    <col min="12043" max="12288" width="9.140625" style="87"/>
    <col min="12289" max="12289" width="28.7109375" style="87" customWidth="1"/>
    <col min="12290" max="12290" width="29.28515625" style="87" customWidth="1"/>
    <col min="12291" max="12291" width="23" style="87" customWidth="1"/>
    <col min="12292" max="12292" width="25.5703125" style="87" customWidth="1"/>
    <col min="12293" max="12293" width="36.7109375" style="87" customWidth="1"/>
    <col min="12294" max="12294" width="24.7109375" style="87" customWidth="1"/>
    <col min="12295" max="12295" width="30" style="87" customWidth="1"/>
    <col min="12296" max="12296" width="27.28515625" style="87" customWidth="1"/>
    <col min="12297" max="12297" width="19.5703125" style="87" customWidth="1"/>
    <col min="12298" max="12298" width="26.28515625" style="87" customWidth="1"/>
    <col min="12299" max="12544" width="9.140625" style="87"/>
    <col min="12545" max="12545" width="28.7109375" style="87" customWidth="1"/>
    <col min="12546" max="12546" width="29.28515625" style="87" customWidth="1"/>
    <col min="12547" max="12547" width="23" style="87" customWidth="1"/>
    <col min="12548" max="12548" width="25.5703125" style="87" customWidth="1"/>
    <col min="12549" max="12549" width="36.7109375" style="87" customWidth="1"/>
    <col min="12550" max="12550" width="24.7109375" style="87" customWidth="1"/>
    <col min="12551" max="12551" width="30" style="87" customWidth="1"/>
    <col min="12552" max="12552" width="27.28515625" style="87" customWidth="1"/>
    <col min="12553" max="12553" width="19.5703125" style="87" customWidth="1"/>
    <col min="12554" max="12554" width="26.28515625" style="87" customWidth="1"/>
    <col min="12555" max="12800" width="9.140625" style="87"/>
    <col min="12801" max="12801" width="28.7109375" style="87" customWidth="1"/>
    <col min="12802" max="12802" width="29.28515625" style="87" customWidth="1"/>
    <col min="12803" max="12803" width="23" style="87" customWidth="1"/>
    <col min="12804" max="12804" width="25.5703125" style="87" customWidth="1"/>
    <col min="12805" max="12805" width="36.7109375" style="87" customWidth="1"/>
    <col min="12806" max="12806" width="24.7109375" style="87" customWidth="1"/>
    <col min="12807" max="12807" width="30" style="87" customWidth="1"/>
    <col min="12808" max="12808" width="27.28515625" style="87" customWidth="1"/>
    <col min="12809" max="12809" width="19.5703125" style="87" customWidth="1"/>
    <col min="12810" max="12810" width="26.28515625" style="87" customWidth="1"/>
    <col min="12811" max="13056" width="9.140625" style="87"/>
    <col min="13057" max="13057" width="28.7109375" style="87" customWidth="1"/>
    <col min="13058" max="13058" width="29.28515625" style="87" customWidth="1"/>
    <col min="13059" max="13059" width="23" style="87" customWidth="1"/>
    <col min="13060" max="13060" width="25.5703125" style="87" customWidth="1"/>
    <col min="13061" max="13061" width="36.7109375" style="87" customWidth="1"/>
    <col min="13062" max="13062" width="24.7109375" style="87" customWidth="1"/>
    <col min="13063" max="13063" width="30" style="87" customWidth="1"/>
    <col min="13064" max="13064" width="27.28515625" style="87" customWidth="1"/>
    <col min="13065" max="13065" width="19.5703125" style="87" customWidth="1"/>
    <col min="13066" max="13066" width="26.28515625" style="87" customWidth="1"/>
    <col min="13067" max="13312" width="9.140625" style="87"/>
    <col min="13313" max="13313" width="28.7109375" style="87" customWidth="1"/>
    <col min="13314" max="13314" width="29.28515625" style="87" customWidth="1"/>
    <col min="13315" max="13315" width="23" style="87" customWidth="1"/>
    <col min="13316" max="13316" width="25.5703125" style="87" customWidth="1"/>
    <col min="13317" max="13317" width="36.7109375" style="87" customWidth="1"/>
    <col min="13318" max="13318" width="24.7109375" style="87" customWidth="1"/>
    <col min="13319" max="13319" width="30" style="87" customWidth="1"/>
    <col min="13320" max="13320" width="27.28515625" style="87" customWidth="1"/>
    <col min="13321" max="13321" width="19.5703125" style="87" customWidth="1"/>
    <col min="13322" max="13322" width="26.28515625" style="87" customWidth="1"/>
    <col min="13323" max="13568" width="9.140625" style="87"/>
    <col min="13569" max="13569" width="28.7109375" style="87" customWidth="1"/>
    <col min="13570" max="13570" width="29.28515625" style="87" customWidth="1"/>
    <col min="13571" max="13571" width="23" style="87" customWidth="1"/>
    <col min="13572" max="13572" width="25.5703125" style="87" customWidth="1"/>
    <col min="13573" max="13573" width="36.7109375" style="87" customWidth="1"/>
    <col min="13574" max="13574" width="24.7109375" style="87" customWidth="1"/>
    <col min="13575" max="13575" width="30" style="87" customWidth="1"/>
    <col min="13576" max="13576" width="27.28515625" style="87" customWidth="1"/>
    <col min="13577" max="13577" width="19.5703125" style="87" customWidth="1"/>
    <col min="13578" max="13578" width="26.28515625" style="87" customWidth="1"/>
    <col min="13579" max="13824" width="9.140625" style="87"/>
    <col min="13825" max="13825" width="28.7109375" style="87" customWidth="1"/>
    <col min="13826" max="13826" width="29.28515625" style="87" customWidth="1"/>
    <col min="13827" max="13827" width="23" style="87" customWidth="1"/>
    <col min="13828" max="13828" width="25.5703125" style="87" customWidth="1"/>
    <col min="13829" max="13829" width="36.7109375" style="87" customWidth="1"/>
    <col min="13830" max="13830" width="24.7109375" style="87" customWidth="1"/>
    <col min="13831" max="13831" width="30" style="87" customWidth="1"/>
    <col min="13832" max="13832" width="27.28515625" style="87" customWidth="1"/>
    <col min="13833" max="13833" width="19.5703125" style="87" customWidth="1"/>
    <col min="13834" max="13834" width="26.28515625" style="87" customWidth="1"/>
    <col min="13835" max="14080" width="9.140625" style="87"/>
    <col min="14081" max="14081" width="28.7109375" style="87" customWidth="1"/>
    <col min="14082" max="14082" width="29.28515625" style="87" customWidth="1"/>
    <col min="14083" max="14083" width="23" style="87" customWidth="1"/>
    <col min="14084" max="14084" width="25.5703125" style="87" customWidth="1"/>
    <col min="14085" max="14085" width="36.7109375" style="87" customWidth="1"/>
    <col min="14086" max="14086" width="24.7109375" style="87" customWidth="1"/>
    <col min="14087" max="14087" width="30" style="87" customWidth="1"/>
    <col min="14088" max="14088" width="27.28515625" style="87" customWidth="1"/>
    <col min="14089" max="14089" width="19.5703125" style="87" customWidth="1"/>
    <col min="14090" max="14090" width="26.28515625" style="87" customWidth="1"/>
    <col min="14091" max="14336" width="9.140625" style="87"/>
    <col min="14337" max="14337" width="28.7109375" style="87" customWidth="1"/>
    <col min="14338" max="14338" width="29.28515625" style="87" customWidth="1"/>
    <col min="14339" max="14339" width="23" style="87" customWidth="1"/>
    <col min="14340" max="14340" width="25.5703125" style="87" customWidth="1"/>
    <col min="14341" max="14341" width="36.7109375" style="87" customWidth="1"/>
    <col min="14342" max="14342" width="24.7109375" style="87" customWidth="1"/>
    <col min="14343" max="14343" width="30" style="87" customWidth="1"/>
    <col min="14344" max="14344" width="27.28515625" style="87" customWidth="1"/>
    <col min="14345" max="14345" width="19.5703125" style="87" customWidth="1"/>
    <col min="14346" max="14346" width="26.28515625" style="87" customWidth="1"/>
    <col min="14347" max="14592" width="9.140625" style="87"/>
    <col min="14593" max="14593" width="28.7109375" style="87" customWidth="1"/>
    <col min="14594" max="14594" width="29.28515625" style="87" customWidth="1"/>
    <col min="14595" max="14595" width="23" style="87" customWidth="1"/>
    <col min="14596" max="14596" width="25.5703125" style="87" customWidth="1"/>
    <col min="14597" max="14597" width="36.7109375" style="87" customWidth="1"/>
    <col min="14598" max="14598" width="24.7109375" style="87" customWidth="1"/>
    <col min="14599" max="14599" width="30" style="87" customWidth="1"/>
    <col min="14600" max="14600" width="27.28515625" style="87" customWidth="1"/>
    <col min="14601" max="14601" width="19.5703125" style="87" customWidth="1"/>
    <col min="14602" max="14602" width="26.28515625" style="87" customWidth="1"/>
    <col min="14603" max="14848" width="9.140625" style="87"/>
    <col min="14849" max="14849" width="28.7109375" style="87" customWidth="1"/>
    <col min="14850" max="14850" width="29.28515625" style="87" customWidth="1"/>
    <col min="14851" max="14851" width="23" style="87" customWidth="1"/>
    <col min="14852" max="14852" width="25.5703125" style="87" customWidth="1"/>
    <col min="14853" max="14853" width="36.7109375" style="87" customWidth="1"/>
    <col min="14854" max="14854" width="24.7109375" style="87" customWidth="1"/>
    <col min="14855" max="14855" width="30" style="87" customWidth="1"/>
    <col min="14856" max="14856" width="27.28515625" style="87" customWidth="1"/>
    <col min="14857" max="14857" width="19.5703125" style="87" customWidth="1"/>
    <col min="14858" max="14858" width="26.28515625" style="87" customWidth="1"/>
    <col min="14859" max="15104" width="9.140625" style="87"/>
    <col min="15105" max="15105" width="28.7109375" style="87" customWidth="1"/>
    <col min="15106" max="15106" width="29.28515625" style="87" customWidth="1"/>
    <col min="15107" max="15107" width="23" style="87" customWidth="1"/>
    <col min="15108" max="15108" width="25.5703125" style="87" customWidth="1"/>
    <col min="15109" max="15109" width="36.7109375" style="87" customWidth="1"/>
    <col min="15110" max="15110" width="24.7109375" style="87" customWidth="1"/>
    <col min="15111" max="15111" width="30" style="87" customWidth="1"/>
    <col min="15112" max="15112" width="27.28515625" style="87" customWidth="1"/>
    <col min="15113" max="15113" width="19.5703125" style="87" customWidth="1"/>
    <col min="15114" max="15114" width="26.28515625" style="87" customWidth="1"/>
    <col min="15115" max="15360" width="9.140625" style="87"/>
    <col min="15361" max="15361" width="28.7109375" style="87" customWidth="1"/>
    <col min="15362" max="15362" width="29.28515625" style="87" customWidth="1"/>
    <col min="15363" max="15363" width="23" style="87" customWidth="1"/>
    <col min="15364" max="15364" width="25.5703125" style="87" customWidth="1"/>
    <col min="15365" max="15365" width="36.7109375" style="87" customWidth="1"/>
    <col min="15366" max="15366" width="24.7109375" style="87" customWidth="1"/>
    <col min="15367" max="15367" width="30" style="87" customWidth="1"/>
    <col min="15368" max="15368" width="27.28515625" style="87" customWidth="1"/>
    <col min="15369" max="15369" width="19.5703125" style="87" customWidth="1"/>
    <col min="15370" max="15370" width="26.28515625" style="87" customWidth="1"/>
    <col min="15371" max="15616" width="9.140625" style="87"/>
    <col min="15617" max="15617" width="28.7109375" style="87" customWidth="1"/>
    <col min="15618" max="15618" width="29.28515625" style="87" customWidth="1"/>
    <col min="15619" max="15619" width="23" style="87" customWidth="1"/>
    <col min="15620" max="15620" width="25.5703125" style="87" customWidth="1"/>
    <col min="15621" max="15621" width="36.7109375" style="87" customWidth="1"/>
    <col min="15622" max="15622" width="24.7109375" style="87" customWidth="1"/>
    <col min="15623" max="15623" width="30" style="87" customWidth="1"/>
    <col min="15624" max="15624" width="27.28515625" style="87" customWidth="1"/>
    <col min="15625" max="15625" width="19.5703125" style="87" customWidth="1"/>
    <col min="15626" max="15626" width="26.28515625" style="87" customWidth="1"/>
    <col min="15627" max="15872" width="9.140625" style="87"/>
    <col min="15873" max="15873" width="28.7109375" style="87" customWidth="1"/>
    <col min="15874" max="15874" width="29.28515625" style="87" customWidth="1"/>
    <col min="15875" max="15875" width="23" style="87" customWidth="1"/>
    <col min="15876" max="15876" width="25.5703125" style="87" customWidth="1"/>
    <col min="15877" max="15877" width="36.7109375" style="87" customWidth="1"/>
    <col min="15878" max="15878" width="24.7109375" style="87" customWidth="1"/>
    <col min="15879" max="15879" width="30" style="87" customWidth="1"/>
    <col min="15880" max="15880" width="27.28515625" style="87" customWidth="1"/>
    <col min="15881" max="15881" width="19.5703125" style="87" customWidth="1"/>
    <col min="15882" max="15882" width="26.28515625" style="87" customWidth="1"/>
    <col min="15883" max="16128" width="9.140625" style="87"/>
    <col min="16129" max="16129" width="28.7109375" style="87" customWidth="1"/>
    <col min="16130" max="16130" width="29.28515625" style="87" customWidth="1"/>
    <col min="16131" max="16131" width="23" style="87" customWidth="1"/>
    <col min="16132" max="16132" width="25.5703125" style="87" customWidth="1"/>
    <col min="16133" max="16133" width="36.7109375" style="87" customWidth="1"/>
    <col min="16134" max="16134" width="24.7109375" style="87" customWidth="1"/>
    <col min="16135" max="16135" width="30" style="87" customWidth="1"/>
    <col min="16136" max="16136" width="27.28515625" style="87" customWidth="1"/>
    <col min="16137" max="16137" width="19.5703125" style="87" customWidth="1"/>
    <col min="16138" max="16138" width="26.28515625" style="87" customWidth="1"/>
    <col min="16139" max="16384" width="9.140625" style="87"/>
  </cols>
  <sheetData>
    <row r="1" spans="1:17" s="249" customFormat="1" ht="20.25" customHeight="1">
      <c r="A1" s="482" t="s">
        <v>1183</v>
      </c>
      <c r="B1" s="482"/>
      <c r="C1" s="482"/>
      <c r="D1" s="482"/>
      <c r="E1" s="482"/>
      <c r="F1" s="482"/>
      <c r="G1" s="482"/>
      <c r="H1" s="482"/>
      <c r="I1" s="260"/>
      <c r="J1" s="260"/>
      <c r="K1" s="260"/>
      <c r="L1" s="248"/>
      <c r="M1" s="248"/>
      <c r="N1" s="248"/>
      <c r="O1" s="248"/>
      <c r="P1" s="248"/>
      <c r="Q1" s="248"/>
    </row>
    <row r="2" spans="1:17" ht="21" customHeight="1">
      <c r="A2" s="480" t="s">
        <v>1210</v>
      </c>
      <c r="B2" s="480"/>
      <c r="C2" s="480"/>
      <c r="D2" s="480"/>
      <c r="E2" s="480"/>
      <c r="F2" s="480"/>
      <c r="G2" s="480"/>
      <c r="H2" s="480"/>
      <c r="I2" s="480"/>
      <c r="J2" s="261"/>
      <c r="K2" s="261"/>
    </row>
    <row r="3" spans="1:17">
      <c r="A3" s="464" t="s">
        <v>1211</v>
      </c>
      <c r="B3" s="464"/>
      <c r="C3" s="464"/>
      <c r="D3" s="464"/>
      <c r="E3" s="464"/>
      <c r="F3" s="464"/>
      <c r="G3" s="464"/>
      <c r="H3" s="464"/>
      <c r="I3" s="464"/>
      <c r="J3" s="261"/>
      <c r="K3" s="261"/>
    </row>
    <row r="4" spans="1:17" ht="43.5">
      <c r="A4" s="180" t="s">
        <v>1220</v>
      </c>
      <c r="B4" s="180" t="s">
        <v>3</v>
      </c>
      <c r="C4" s="180" t="s">
        <v>4</v>
      </c>
      <c r="D4" s="180" t="s">
        <v>1188</v>
      </c>
      <c r="E4" s="180" t="s">
        <v>961</v>
      </c>
      <c r="F4" s="181" t="s">
        <v>379</v>
      </c>
      <c r="G4" s="181" t="s">
        <v>1189</v>
      </c>
      <c r="H4" s="181" t="s">
        <v>1190</v>
      </c>
      <c r="I4" s="181" t="s">
        <v>813</v>
      </c>
      <c r="J4" s="36" t="s">
        <v>795</v>
      </c>
      <c r="K4" s="36" t="s">
        <v>796</v>
      </c>
    </row>
    <row r="5" spans="1:17" ht="30">
      <c r="A5" s="268">
        <v>1</v>
      </c>
      <c r="B5" s="150" t="s">
        <v>1212</v>
      </c>
      <c r="C5" s="54" t="s">
        <v>1213</v>
      </c>
      <c r="D5" s="54" t="s">
        <v>420</v>
      </c>
      <c r="E5" s="128" t="s">
        <v>13</v>
      </c>
      <c r="F5" s="261" t="s">
        <v>282</v>
      </c>
      <c r="G5" s="261" t="s">
        <v>541</v>
      </c>
      <c r="H5" s="151">
        <v>22</v>
      </c>
      <c r="I5" s="151">
        <v>13</v>
      </c>
      <c r="J5" s="188" t="s">
        <v>1222</v>
      </c>
      <c r="K5" s="261">
        <v>9908505419</v>
      </c>
    </row>
    <row r="6" spans="1:17">
      <c r="A6" s="268">
        <v>2</v>
      </c>
      <c r="B6" s="150" t="s">
        <v>1212</v>
      </c>
      <c r="C6" s="54" t="s">
        <v>1214</v>
      </c>
      <c r="D6" s="54" t="s">
        <v>1215</v>
      </c>
      <c r="E6" s="128" t="s">
        <v>13</v>
      </c>
      <c r="F6" s="261" t="s">
        <v>282</v>
      </c>
      <c r="G6" s="261" t="s">
        <v>541</v>
      </c>
      <c r="H6" s="151">
        <v>34</v>
      </c>
      <c r="I6" s="151">
        <v>20</v>
      </c>
      <c r="J6" s="188" t="s">
        <v>1221</v>
      </c>
      <c r="K6" s="261">
        <v>9908505419</v>
      </c>
    </row>
    <row r="7" spans="1:17">
      <c r="A7" s="268">
        <v>3</v>
      </c>
      <c r="B7" s="150" t="s">
        <v>1212</v>
      </c>
      <c r="C7" s="54" t="s">
        <v>1214</v>
      </c>
      <c r="D7" s="54" t="s">
        <v>1216</v>
      </c>
      <c r="E7" s="128" t="s">
        <v>13</v>
      </c>
      <c r="F7" s="261" t="s">
        <v>282</v>
      </c>
      <c r="G7" s="261" t="s">
        <v>541</v>
      </c>
      <c r="H7" s="151">
        <v>24</v>
      </c>
      <c r="I7" s="151">
        <v>11</v>
      </c>
      <c r="J7" s="188" t="s">
        <v>1221</v>
      </c>
      <c r="K7" s="261">
        <v>9908505419</v>
      </c>
    </row>
    <row r="8" spans="1:17">
      <c r="A8" s="268">
        <v>4</v>
      </c>
      <c r="B8" s="150" t="s">
        <v>1212</v>
      </c>
      <c r="C8" s="54" t="s">
        <v>1217</v>
      </c>
      <c r="D8" s="54" t="s">
        <v>1218</v>
      </c>
      <c r="E8" s="128" t="s">
        <v>13</v>
      </c>
      <c r="F8" s="261" t="s">
        <v>282</v>
      </c>
      <c r="G8" s="261" t="s">
        <v>541</v>
      </c>
      <c r="H8" s="151">
        <v>120</v>
      </c>
      <c r="I8" s="151">
        <v>80</v>
      </c>
      <c r="J8" s="188" t="s">
        <v>1221</v>
      </c>
      <c r="K8" s="261">
        <v>9908505419</v>
      </c>
    </row>
    <row r="9" spans="1:17" ht="30">
      <c r="A9" s="268">
        <v>5</v>
      </c>
      <c r="B9" s="150" t="s">
        <v>1212</v>
      </c>
      <c r="C9" s="54" t="s">
        <v>1219</v>
      </c>
      <c r="D9" s="54" t="s">
        <v>1123</v>
      </c>
      <c r="E9" s="128" t="s">
        <v>13</v>
      </c>
      <c r="F9" s="261" t="s">
        <v>282</v>
      </c>
      <c r="G9" s="261" t="s">
        <v>541</v>
      </c>
      <c r="H9" s="151">
        <v>20</v>
      </c>
      <c r="I9" s="151">
        <v>10</v>
      </c>
      <c r="J9" s="188" t="s">
        <v>1423</v>
      </c>
      <c r="K9" s="261">
        <v>7702331806</v>
      </c>
    </row>
    <row r="10" spans="1:17" s="183" customFormat="1">
      <c r="A10" s="268"/>
      <c r="B10" s="88"/>
      <c r="C10" s="88"/>
      <c r="D10" s="88"/>
      <c r="E10" s="88"/>
      <c r="F10" s="88"/>
      <c r="G10" s="272" t="s">
        <v>306</v>
      </c>
      <c r="H10" s="273">
        <f>SUM(H5:H9)</f>
        <v>220</v>
      </c>
      <c r="I10" s="273">
        <f>SUM(I5:I9)</f>
        <v>134</v>
      </c>
      <c r="J10" s="88"/>
      <c r="K10" s="88"/>
    </row>
    <row r="11" spans="1:17">
      <c r="A11" s="268">
        <v>6</v>
      </c>
      <c r="B11" s="150" t="s">
        <v>1212</v>
      </c>
      <c r="C11" s="54" t="s">
        <v>1214</v>
      </c>
      <c r="D11" s="54" t="s">
        <v>1215</v>
      </c>
      <c r="E11" s="128" t="s">
        <v>13</v>
      </c>
      <c r="F11" s="274" t="s">
        <v>14</v>
      </c>
      <c r="G11" s="274" t="s">
        <v>308</v>
      </c>
      <c r="H11" s="151">
        <v>4</v>
      </c>
      <c r="I11" s="151">
        <v>2</v>
      </c>
      <c r="J11" s="270" t="s">
        <v>14</v>
      </c>
      <c r="K11" s="261">
        <v>9908505419</v>
      </c>
    </row>
    <row r="12" spans="1:17">
      <c r="A12" s="268">
        <v>7</v>
      </c>
      <c r="B12" s="150" t="s">
        <v>1212</v>
      </c>
      <c r="C12" s="54" t="s">
        <v>1214</v>
      </c>
      <c r="D12" s="54" t="s">
        <v>1216</v>
      </c>
      <c r="E12" s="128" t="s">
        <v>13</v>
      </c>
      <c r="F12" s="274" t="s">
        <v>14</v>
      </c>
      <c r="G12" s="274" t="s">
        <v>308</v>
      </c>
      <c r="H12" s="151">
        <v>3</v>
      </c>
      <c r="I12" s="151">
        <v>1</v>
      </c>
      <c r="J12" s="270" t="s">
        <v>14</v>
      </c>
      <c r="K12" s="261">
        <v>9908505419</v>
      </c>
    </row>
    <row r="13" spans="1:17">
      <c r="A13" s="268">
        <v>8</v>
      </c>
      <c r="B13" s="150" t="s">
        <v>1212</v>
      </c>
      <c r="C13" s="54" t="s">
        <v>1217</v>
      </c>
      <c r="D13" s="54" t="s">
        <v>1218</v>
      </c>
      <c r="E13" s="128" t="s">
        <v>13</v>
      </c>
      <c r="F13" s="274" t="s">
        <v>14</v>
      </c>
      <c r="G13" s="274" t="s">
        <v>308</v>
      </c>
      <c r="H13" s="151">
        <v>5</v>
      </c>
      <c r="I13" s="151">
        <v>4</v>
      </c>
      <c r="J13" s="270" t="s">
        <v>14</v>
      </c>
      <c r="K13" s="261">
        <v>9908505419</v>
      </c>
    </row>
    <row r="14" spans="1:17">
      <c r="A14" s="268">
        <v>9</v>
      </c>
      <c r="B14" s="150" t="s">
        <v>1212</v>
      </c>
      <c r="C14" s="54" t="s">
        <v>1219</v>
      </c>
      <c r="D14" s="54" t="s">
        <v>1123</v>
      </c>
      <c r="E14" s="128" t="s">
        <v>13</v>
      </c>
      <c r="F14" s="274" t="s">
        <v>14</v>
      </c>
      <c r="G14" s="274" t="s">
        <v>308</v>
      </c>
      <c r="H14" s="151">
        <v>11</v>
      </c>
      <c r="I14" s="151">
        <v>8</v>
      </c>
      <c r="J14" s="270" t="s">
        <v>14</v>
      </c>
      <c r="K14" s="261">
        <v>7702331806</v>
      </c>
    </row>
    <row r="15" spans="1:17">
      <c r="A15" s="261"/>
      <c r="B15" s="261"/>
      <c r="C15" s="261"/>
      <c r="D15" s="261"/>
      <c r="E15" s="261"/>
      <c r="F15" s="261"/>
      <c r="G15" s="261"/>
      <c r="H15" s="273">
        <f>SUM(H11:H14)</f>
        <v>23</v>
      </c>
      <c r="I15" s="273">
        <f>SUM(I11:I14)</f>
        <v>15</v>
      </c>
      <c r="J15" s="270"/>
      <c r="K15" s="261"/>
    </row>
    <row r="16" spans="1:17">
      <c r="A16" s="269">
        <v>1</v>
      </c>
      <c r="B16" s="150" t="s">
        <v>1554</v>
      </c>
      <c r="C16" s="54" t="s">
        <v>1554</v>
      </c>
      <c r="D16" s="54" t="s">
        <v>1555</v>
      </c>
      <c r="E16" s="128" t="s">
        <v>1556</v>
      </c>
      <c r="F16" s="261" t="s">
        <v>1557</v>
      </c>
      <c r="G16" s="261" t="s">
        <v>1558</v>
      </c>
      <c r="H16" s="271" t="s">
        <v>1559</v>
      </c>
      <c r="I16" s="159">
        <v>1500</v>
      </c>
      <c r="J16" s="270" t="s">
        <v>1560</v>
      </c>
      <c r="K16" s="261">
        <v>8919735312</v>
      </c>
    </row>
  </sheetData>
  <mergeCells count="3">
    <mergeCell ref="A1:H1"/>
    <mergeCell ref="A2:I2"/>
    <mergeCell ref="A3:I3"/>
  </mergeCells>
  <printOptions horizontalCentered="1"/>
  <pageMargins left="0.32" right="0.17" top="0.74803149606299213" bottom="0.74803149606299213" header="0.31496062992125984" footer="0.31496062992125984"/>
  <pageSetup paperSize="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46"/>
  <sheetViews>
    <sheetView topLeftCell="A7" workbookViewId="0">
      <selection activeCell="H4" sqref="H4"/>
    </sheetView>
  </sheetViews>
  <sheetFormatPr defaultRowHeight="15"/>
  <cols>
    <col min="1" max="1" width="4.42578125" style="87" customWidth="1"/>
    <col min="2" max="2" width="20.28515625" style="87" customWidth="1"/>
    <col min="3" max="3" width="20.42578125" style="87" customWidth="1"/>
    <col min="4" max="4" width="19" style="87" customWidth="1"/>
    <col min="5" max="5" width="25.5703125" style="87" customWidth="1"/>
    <col min="6" max="6" width="25.28515625" style="87" customWidth="1"/>
    <col min="7" max="7" width="21.28515625" style="87" customWidth="1"/>
    <col min="8" max="8" width="16.85546875" style="87" customWidth="1"/>
    <col min="9" max="9" width="13.7109375" style="87" customWidth="1"/>
    <col min="10" max="10" width="20.7109375" style="87" customWidth="1"/>
    <col min="11" max="11" width="26.7109375" style="87" customWidth="1"/>
    <col min="12" max="256" width="9.140625" style="87"/>
    <col min="257" max="257" width="4.42578125" style="87" customWidth="1"/>
    <col min="258" max="258" width="20.28515625" style="87" customWidth="1"/>
    <col min="259" max="259" width="20.42578125" style="87" customWidth="1"/>
    <col min="260" max="260" width="19" style="87" customWidth="1"/>
    <col min="261" max="261" width="25.5703125" style="87" customWidth="1"/>
    <col min="262" max="262" width="25.28515625" style="87" customWidth="1"/>
    <col min="263" max="263" width="21.28515625" style="87" customWidth="1"/>
    <col min="264" max="264" width="16.85546875" style="87" customWidth="1"/>
    <col min="265" max="265" width="13.7109375" style="87" customWidth="1"/>
    <col min="266" max="266" width="20.7109375" style="87" customWidth="1"/>
    <col min="267" max="267" width="26.7109375" style="87" customWidth="1"/>
    <col min="268" max="512" width="9.140625" style="87"/>
    <col min="513" max="513" width="4.42578125" style="87" customWidth="1"/>
    <col min="514" max="514" width="20.28515625" style="87" customWidth="1"/>
    <col min="515" max="515" width="20.42578125" style="87" customWidth="1"/>
    <col min="516" max="516" width="19" style="87" customWidth="1"/>
    <col min="517" max="517" width="25.5703125" style="87" customWidth="1"/>
    <col min="518" max="518" width="25.28515625" style="87" customWidth="1"/>
    <col min="519" max="519" width="21.28515625" style="87" customWidth="1"/>
    <col min="520" max="520" width="16.85546875" style="87" customWidth="1"/>
    <col min="521" max="521" width="13.7109375" style="87" customWidth="1"/>
    <col min="522" max="522" width="20.7109375" style="87" customWidth="1"/>
    <col min="523" max="523" width="26.7109375" style="87" customWidth="1"/>
    <col min="524" max="768" width="9.140625" style="87"/>
    <col min="769" max="769" width="4.42578125" style="87" customWidth="1"/>
    <col min="770" max="770" width="20.28515625" style="87" customWidth="1"/>
    <col min="771" max="771" width="20.42578125" style="87" customWidth="1"/>
    <col min="772" max="772" width="19" style="87" customWidth="1"/>
    <col min="773" max="773" width="25.5703125" style="87" customWidth="1"/>
    <col min="774" max="774" width="25.28515625" style="87" customWidth="1"/>
    <col min="775" max="775" width="21.28515625" style="87" customWidth="1"/>
    <col min="776" max="776" width="16.85546875" style="87" customWidth="1"/>
    <col min="777" max="777" width="13.7109375" style="87" customWidth="1"/>
    <col min="778" max="778" width="20.7109375" style="87" customWidth="1"/>
    <col min="779" max="779" width="26.7109375" style="87" customWidth="1"/>
    <col min="780" max="1024" width="9.140625" style="87"/>
    <col min="1025" max="1025" width="4.42578125" style="87" customWidth="1"/>
    <col min="1026" max="1026" width="20.28515625" style="87" customWidth="1"/>
    <col min="1027" max="1027" width="20.42578125" style="87" customWidth="1"/>
    <col min="1028" max="1028" width="19" style="87" customWidth="1"/>
    <col min="1029" max="1029" width="25.5703125" style="87" customWidth="1"/>
    <col min="1030" max="1030" width="25.28515625" style="87" customWidth="1"/>
    <col min="1031" max="1031" width="21.28515625" style="87" customWidth="1"/>
    <col min="1032" max="1032" width="16.85546875" style="87" customWidth="1"/>
    <col min="1033" max="1033" width="13.7109375" style="87" customWidth="1"/>
    <col min="1034" max="1034" width="20.7109375" style="87" customWidth="1"/>
    <col min="1035" max="1035" width="26.7109375" style="87" customWidth="1"/>
    <col min="1036" max="1280" width="9.140625" style="87"/>
    <col min="1281" max="1281" width="4.42578125" style="87" customWidth="1"/>
    <col min="1282" max="1282" width="20.28515625" style="87" customWidth="1"/>
    <col min="1283" max="1283" width="20.42578125" style="87" customWidth="1"/>
    <col min="1284" max="1284" width="19" style="87" customWidth="1"/>
    <col min="1285" max="1285" width="25.5703125" style="87" customWidth="1"/>
    <col min="1286" max="1286" width="25.28515625" style="87" customWidth="1"/>
    <col min="1287" max="1287" width="21.28515625" style="87" customWidth="1"/>
    <col min="1288" max="1288" width="16.85546875" style="87" customWidth="1"/>
    <col min="1289" max="1289" width="13.7109375" style="87" customWidth="1"/>
    <col min="1290" max="1290" width="20.7109375" style="87" customWidth="1"/>
    <col min="1291" max="1291" width="26.7109375" style="87" customWidth="1"/>
    <col min="1292" max="1536" width="9.140625" style="87"/>
    <col min="1537" max="1537" width="4.42578125" style="87" customWidth="1"/>
    <col min="1538" max="1538" width="20.28515625" style="87" customWidth="1"/>
    <col min="1539" max="1539" width="20.42578125" style="87" customWidth="1"/>
    <col min="1540" max="1540" width="19" style="87" customWidth="1"/>
    <col min="1541" max="1541" width="25.5703125" style="87" customWidth="1"/>
    <col min="1542" max="1542" width="25.28515625" style="87" customWidth="1"/>
    <col min="1543" max="1543" width="21.28515625" style="87" customWidth="1"/>
    <col min="1544" max="1544" width="16.85546875" style="87" customWidth="1"/>
    <col min="1545" max="1545" width="13.7109375" style="87" customWidth="1"/>
    <col min="1546" max="1546" width="20.7109375" style="87" customWidth="1"/>
    <col min="1547" max="1547" width="26.7109375" style="87" customWidth="1"/>
    <col min="1548" max="1792" width="9.140625" style="87"/>
    <col min="1793" max="1793" width="4.42578125" style="87" customWidth="1"/>
    <col min="1794" max="1794" width="20.28515625" style="87" customWidth="1"/>
    <col min="1795" max="1795" width="20.42578125" style="87" customWidth="1"/>
    <col min="1796" max="1796" width="19" style="87" customWidth="1"/>
    <col min="1797" max="1797" width="25.5703125" style="87" customWidth="1"/>
    <col min="1798" max="1798" width="25.28515625" style="87" customWidth="1"/>
    <col min="1799" max="1799" width="21.28515625" style="87" customWidth="1"/>
    <col min="1800" max="1800" width="16.85546875" style="87" customWidth="1"/>
    <col min="1801" max="1801" width="13.7109375" style="87" customWidth="1"/>
    <col min="1802" max="1802" width="20.7109375" style="87" customWidth="1"/>
    <col min="1803" max="1803" width="26.7109375" style="87" customWidth="1"/>
    <col min="1804" max="2048" width="9.140625" style="87"/>
    <col min="2049" max="2049" width="4.42578125" style="87" customWidth="1"/>
    <col min="2050" max="2050" width="20.28515625" style="87" customWidth="1"/>
    <col min="2051" max="2051" width="20.42578125" style="87" customWidth="1"/>
    <col min="2052" max="2052" width="19" style="87" customWidth="1"/>
    <col min="2053" max="2053" width="25.5703125" style="87" customWidth="1"/>
    <col min="2054" max="2054" width="25.28515625" style="87" customWidth="1"/>
    <col min="2055" max="2055" width="21.28515625" style="87" customWidth="1"/>
    <col min="2056" max="2056" width="16.85546875" style="87" customWidth="1"/>
    <col min="2057" max="2057" width="13.7109375" style="87" customWidth="1"/>
    <col min="2058" max="2058" width="20.7109375" style="87" customWidth="1"/>
    <col min="2059" max="2059" width="26.7109375" style="87" customWidth="1"/>
    <col min="2060" max="2304" width="9.140625" style="87"/>
    <col min="2305" max="2305" width="4.42578125" style="87" customWidth="1"/>
    <col min="2306" max="2306" width="20.28515625" style="87" customWidth="1"/>
    <col min="2307" max="2307" width="20.42578125" style="87" customWidth="1"/>
    <col min="2308" max="2308" width="19" style="87" customWidth="1"/>
    <col min="2309" max="2309" width="25.5703125" style="87" customWidth="1"/>
    <col min="2310" max="2310" width="25.28515625" style="87" customWidth="1"/>
    <col min="2311" max="2311" width="21.28515625" style="87" customWidth="1"/>
    <col min="2312" max="2312" width="16.85546875" style="87" customWidth="1"/>
    <col min="2313" max="2313" width="13.7109375" style="87" customWidth="1"/>
    <col min="2314" max="2314" width="20.7109375" style="87" customWidth="1"/>
    <col min="2315" max="2315" width="26.7109375" style="87" customWidth="1"/>
    <col min="2316" max="2560" width="9.140625" style="87"/>
    <col min="2561" max="2561" width="4.42578125" style="87" customWidth="1"/>
    <col min="2562" max="2562" width="20.28515625" style="87" customWidth="1"/>
    <col min="2563" max="2563" width="20.42578125" style="87" customWidth="1"/>
    <col min="2564" max="2564" width="19" style="87" customWidth="1"/>
    <col min="2565" max="2565" width="25.5703125" style="87" customWidth="1"/>
    <col min="2566" max="2566" width="25.28515625" style="87" customWidth="1"/>
    <col min="2567" max="2567" width="21.28515625" style="87" customWidth="1"/>
    <col min="2568" max="2568" width="16.85546875" style="87" customWidth="1"/>
    <col min="2569" max="2569" width="13.7109375" style="87" customWidth="1"/>
    <col min="2570" max="2570" width="20.7109375" style="87" customWidth="1"/>
    <col min="2571" max="2571" width="26.7109375" style="87" customWidth="1"/>
    <col min="2572" max="2816" width="9.140625" style="87"/>
    <col min="2817" max="2817" width="4.42578125" style="87" customWidth="1"/>
    <col min="2818" max="2818" width="20.28515625" style="87" customWidth="1"/>
    <col min="2819" max="2819" width="20.42578125" style="87" customWidth="1"/>
    <col min="2820" max="2820" width="19" style="87" customWidth="1"/>
    <col min="2821" max="2821" width="25.5703125" style="87" customWidth="1"/>
    <col min="2822" max="2822" width="25.28515625" style="87" customWidth="1"/>
    <col min="2823" max="2823" width="21.28515625" style="87" customWidth="1"/>
    <col min="2824" max="2824" width="16.85546875" style="87" customWidth="1"/>
    <col min="2825" max="2825" width="13.7109375" style="87" customWidth="1"/>
    <col min="2826" max="2826" width="20.7109375" style="87" customWidth="1"/>
    <col min="2827" max="2827" width="26.7109375" style="87" customWidth="1"/>
    <col min="2828" max="3072" width="9.140625" style="87"/>
    <col min="3073" max="3073" width="4.42578125" style="87" customWidth="1"/>
    <col min="3074" max="3074" width="20.28515625" style="87" customWidth="1"/>
    <col min="3075" max="3075" width="20.42578125" style="87" customWidth="1"/>
    <col min="3076" max="3076" width="19" style="87" customWidth="1"/>
    <col min="3077" max="3077" width="25.5703125" style="87" customWidth="1"/>
    <col min="3078" max="3078" width="25.28515625" style="87" customWidth="1"/>
    <col min="3079" max="3079" width="21.28515625" style="87" customWidth="1"/>
    <col min="3080" max="3080" width="16.85546875" style="87" customWidth="1"/>
    <col min="3081" max="3081" width="13.7109375" style="87" customWidth="1"/>
    <col min="3082" max="3082" width="20.7109375" style="87" customWidth="1"/>
    <col min="3083" max="3083" width="26.7109375" style="87" customWidth="1"/>
    <col min="3084" max="3328" width="9.140625" style="87"/>
    <col min="3329" max="3329" width="4.42578125" style="87" customWidth="1"/>
    <col min="3330" max="3330" width="20.28515625" style="87" customWidth="1"/>
    <col min="3331" max="3331" width="20.42578125" style="87" customWidth="1"/>
    <col min="3332" max="3332" width="19" style="87" customWidth="1"/>
    <col min="3333" max="3333" width="25.5703125" style="87" customWidth="1"/>
    <col min="3334" max="3334" width="25.28515625" style="87" customWidth="1"/>
    <col min="3335" max="3335" width="21.28515625" style="87" customWidth="1"/>
    <col min="3336" max="3336" width="16.85546875" style="87" customWidth="1"/>
    <col min="3337" max="3337" width="13.7109375" style="87" customWidth="1"/>
    <col min="3338" max="3338" width="20.7109375" style="87" customWidth="1"/>
    <col min="3339" max="3339" width="26.7109375" style="87" customWidth="1"/>
    <col min="3340" max="3584" width="9.140625" style="87"/>
    <col min="3585" max="3585" width="4.42578125" style="87" customWidth="1"/>
    <col min="3586" max="3586" width="20.28515625" style="87" customWidth="1"/>
    <col min="3587" max="3587" width="20.42578125" style="87" customWidth="1"/>
    <col min="3588" max="3588" width="19" style="87" customWidth="1"/>
    <col min="3589" max="3589" width="25.5703125" style="87" customWidth="1"/>
    <col min="3590" max="3590" width="25.28515625" style="87" customWidth="1"/>
    <col min="3591" max="3591" width="21.28515625" style="87" customWidth="1"/>
    <col min="3592" max="3592" width="16.85546875" style="87" customWidth="1"/>
    <col min="3593" max="3593" width="13.7109375" style="87" customWidth="1"/>
    <col min="3594" max="3594" width="20.7109375" style="87" customWidth="1"/>
    <col min="3595" max="3595" width="26.7109375" style="87" customWidth="1"/>
    <col min="3596" max="3840" width="9.140625" style="87"/>
    <col min="3841" max="3841" width="4.42578125" style="87" customWidth="1"/>
    <col min="3842" max="3842" width="20.28515625" style="87" customWidth="1"/>
    <col min="3843" max="3843" width="20.42578125" style="87" customWidth="1"/>
    <col min="3844" max="3844" width="19" style="87" customWidth="1"/>
    <col min="3845" max="3845" width="25.5703125" style="87" customWidth="1"/>
    <col min="3846" max="3846" width="25.28515625" style="87" customWidth="1"/>
    <col min="3847" max="3847" width="21.28515625" style="87" customWidth="1"/>
    <col min="3848" max="3848" width="16.85546875" style="87" customWidth="1"/>
    <col min="3849" max="3849" width="13.7109375" style="87" customWidth="1"/>
    <col min="3850" max="3850" width="20.7109375" style="87" customWidth="1"/>
    <col min="3851" max="3851" width="26.7109375" style="87" customWidth="1"/>
    <col min="3852" max="4096" width="9.140625" style="87"/>
    <col min="4097" max="4097" width="4.42578125" style="87" customWidth="1"/>
    <col min="4098" max="4098" width="20.28515625" style="87" customWidth="1"/>
    <col min="4099" max="4099" width="20.42578125" style="87" customWidth="1"/>
    <col min="4100" max="4100" width="19" style="87" customWidth="1"/>
    <col min="4101" max="4101" width="25.5703125" style="87" customWidth="1"/>
    <col min="4102" max="4102" width="25.28515625" style="87" customWidth="1"/>
    <col min="4103" max="4103" width="21.28515625" style="87" customWidth="1"/>
    <col min="4104" max="4104" width="16.85546875" style="87" customWidth="1"/>
    <col min="4105" max="4105" width="13.7109375" style="87" customWidth="1"/>
    <col min="4106" max="4106" width="20.7109375" style="87" customWidth="1"/>
    <col min="4107" max="4107" width="26.7109375" style="87" customWidth="1"/>
    <col min="4108" max="4352" width="9.140625" style="87"/>
    <col min="4353" max="4353" width="4.42578125" style="87" customWidth="1"/>
    <col min="4354" max="4354" width="20.28515625" style="87" customWidth="1"/>
    <col min="4355" max="4355" width="20.42578125" style="87" customWidth="1"/>
    <col min="4356" max="4356" width="19" style="87" customWidth="1"/>
    <col min="4357" max="4357" width="25.5703125" style="87" customWidth="1"/>
    <col min="4358" max="4358" width="25.28515625" style="87" customWidth="1"/>
    <col min="4359" max="4359" width="21.28515625" style="87" customWidth="1"/>
    <col min="4360" max="4360" width="16.85546875" style="87" customWidth="1"/>
    <col min="4361" max="4361" width="13.7109375" style="87" customWidth="1"/>
    <col min="4362" max="4362" width="20.7109375" style="87" customWidth="1"/>
    <col min="4363" max="4363" width="26.7109375" style="87" customWidth="1"/>
    <col min="4364" max="4608" width="9.140625" style="87"/>
    <col min="4609" max="4609" width="4.42578125" style="87" customWidth="1"/>
    <col min="4610" max="4610" width="20.28515625" style="87" customWidth="1"/>
    <col min="4611" max="4611" width="20.42578125" style="87" customWidth="1"/>
    <col min="4612" max="4612" width="19" style="87" customWidth="1"/>
    <col min="4613" max="4613" width="25.5703125" style="87" customWidth="1"/>
    <col min="4614" max="4614" width="25.28515625" style="87" customWidth="1"/>
    <col min="4615" max="4615" width="21.28515625" style="87" customWidth="1"/>
    <col min="4616" max="4616" width="16.85546875" style="87" customWidth="1"/>
    <col min="4617" max="4617" width="13.7109375" style="87" customWidth="1"/>
    <col min="4618" max="4618" width="20.7109375" style="87" customWidth="1"/>
    <col min="4619" max="4619" width="26.7109375" style="87" customWidth="1"/>
    <col min="4620" max="4864" width="9.140625" style="87"/>
    <col min="4865" max="4865" width="4.42578125" style="87" customWidth="1"/>
    <col min="4866" max="4866" width="20.28515625" style="87" customWidth="1"/>
    <col min="4867" max="4867" width="20.42578125" style="87" customWidth="1"/>
    <col min="4868" max="4868" width="19" style="87" customWidth="1"/>
    <col min="4869" max="4869" width="25.5703125" style="87" customWidth="1"/>
    <col min="4870" max="4870" width="25.28515625" style="87" customWidth="1"/>
    <col min="4871" max="4871" width="21.28515625" style="87" customWidth="1"/>
    <col min="4872" max="4872" width="16.85546875" style="87" customWidth="1"/>
    <col min="4873" max="4873" width="13.7109375" style="87" customWidth="1"/>
    <col min="4874" max="4874" width="20.7109375" style="87" customWidth="1"/>
    <col min="4875" max="4875" width="26.7109375" style="87" customWidth="1"/>
    <col min="4876" max="5120" width="9.140625" style="87"/>
    <col min="5121" max="5121" width="4.42578125" style="87" customWidth="1"/>
    <col min="5122" max="5122" width="20.28515625" style="87" customWidth="1"/>
    <col min="5123" max="5123" width="20.42578125" style="87" customWidth="1"/>
    <col min="5124" max="5124" width="19" style="87" customWidth="1"/>
    <col min="5125" max="5125" width="25.5703125" style="87" customWidth="1"/>
    <col min="5126" max="5126" width="25.28515625" style="87" customWidth="1"/>
    <col min="5127" max="5127" width="21.28515625" style="87" customWidth="1"/>
    <col min="5128" max="5128" width="16.85546875" style="87" customWidth="1"/>
    <col min="5129" max="5129" width="13.7109375" style="87" customWidth="1"/>
    <col min="5130" max="5130" width="20.7109375" style="87" customWidth="1"/>
    <col min="5131" max="5131" width="26.7109375" style="87" customWidth="1"/>
    <col min="5132" max="5376" width="9.140625" style="87"/>
    <col min="5377" max="5377" width="4.42578125" style="87" customWidth="1"/>
    <col min="5378" max="5378" width="20.28515625" style="87" customWidth="1"/>
    <col min="5379" max="5379" width="20.42578125" style="87" customWidth="1"/>
    <col min="5380" max="5380" width="19" style="87" customWidth="1"/>
    <col min="5381" max="5381" width="25.5703125" style="87" customWidth="1"/>
    <col min="5382" max="5382" width="25.28515625" style="87" customWidth="1"/>
    <col min="5383" max="5383" width="21.28515625" style="87" customWidth="1"/>
    <col min="5384" max="5384" width="16.85546875" style="87" customWidth="1"/>
    <col min="5385" max="5385" width="13.7109375" style="87" customWidth="1"/>
    <col min="5386" max="5386" width="20.7109375" style="87" customWidth="1"/>
    <col min="5387" max="5387" width="26.7109375" style="87" customWidth="1"/>
    <col min="5388" max="5632" width="9.140625" style="87"/>
    <col min="5633" max="5633" width="4.42578125" style="87" customWidth="1"/>
    <col min="5634" max="5634" width="20.28515625" style="87" customWidth="1"/>
    <col min="5635" max="5635" width="20.42578125" style="87" customWidth="1"/>
    <col min="5636" max="5636" width="19" style="87" customWidth="1"/>
    <col min="5637" max="5637" width="25.5703125" style="87" customWidth="1"/>
    <col min="5638" max="5638" width="25.28515625" style="87" customWidth="1"/>
    <col min="5639" max="5639" width="21.28515625" style="87" customWidth="1"/>
    <col min="5640" max="5640" width="16.85546875" style="87" customWidth="1"/>
    <col min="5641" max="5641" width="13.7109375" style="87" customWidth="1"/>
    <col min="5642" max="5642" width="20.7109375" style="87" customWidth="1"/>
    <col min="5643" max="5643" width="26.7109375" style="87" customWidth="1"/>
    <col min="5644" max="5888" width="9.140625" style="87"/>
    <col min="5889" max="5889" width="4.42578125" style="87" customWidth="1"/>
    <col min="5890" max="5890" width="20.28515625" style="87" customWidth="1"/>
    <col min="5891" max="5891" width="20.42578125" style="87" customWidth="1"/>
    <col min="5892" max="5892" width="19" style="87" customWidth="1"/>
    <col min="5893" max="5893" width="25.5703125" style="87" customWidth="1"/>
    <col min="5894" max="5894" width="25.28515625" style="87" customWidth="1"/>
    <col min="5895" max="5895" width="21.28515625" style="87" customWidth="1"/>
    <col min="5896" max="5896" width="16.85546875" style="87" customWidth="1"/>
    <col min="5897" max="5897" width="13.7109375" style="87" customWidth="1"/>
    <col min="5898" max="5898" width="20.7109375" style="87" customWidth="1"/>
    <col min="5899" max="5899" width="26.7109375" style="87" customWidth="1"/>
    <col min="5900" max="6144" width="9.140625" style="87"/>
    <col min="6145" max="6145" width="4.42578125" style="87" customWidth="1"/>
    <col min="6146" max="6146" width="20.28515625" style="87" customWidth="1"/>
    <col min="6147" max="6147" width="20.42578125" style="87" customWidth="1"/>
    <col min="6148" max="6148" width="19" style="87" customWidth="1"/>
    <col min="6149" max="6149" width="25.5703125" style="87" customWidth="1"/>
    <col min="6150" max="6150" width="25.28515625" style="87" customWidth="1"/>
    <col min="6151" max="6151" width="21.28515625" style="87" customWidth="1"/>
    <col min="6152" max="6152" width="16.85546875" style="87" customWidth="1"/>
    <col min="6153" max="6153" width="13.7109375" style="87" customWidth="1"/>
    <col min="6154" max="6154" width="20.7109375" style="87" customWidth="1"/>
    <col min="6155" max="6155" width="26.7109375" style="87" customWidth="1"/>
    <col min="6156" max="6400" width="9.140625" style="87"/>
    <col min="6401" max="6401" width="4.42578125" style="87" customWidth="1"/>
    <col min="6402" max="6402" width="20.28515625" style="87" customWidth="1"/>
    <col min="6403" max="6403" width="20.42578125" style="87" customWidth="1"/>
    <col min="6404" max="6404" width="19" style="87" customWidth="1"/>
    <col min="6405" max="6405" width="25.5703125" style="87" customWidth="1"/>
    <col min="6406" max="6406" width="25.28515625" style="87" customWidth="1"/>
    <col min="6407" max="6407" width="21.28515625" style="87" customWidth="1"/>
    <col min="6408" max="6408" width="16.85546875" style="87" customWidth="1"/>
    <col min="6409" max="6409" width="13.7109375" style="87" customWidth="1"/>
    <col min="6410" max="6410" width="20.7109375" style="87" customWidth="1"/>
    <col min="6411" max="6411" width="26.7109375" style="87" customWidth="1"/>
    <col min="6412" max="6656" width="9.140625" style="87"/>
    <col min="6657" max="6657" width="4.42578125" style="87" customWidth="1"/>
    <col min="6658" max="6658" width="20.28515625" style="87" customWidth="1"/>
    <col min="6659" max="6659" width="20.42578125" style="87" customWidth="1"/>
    <col min="6660" max="6660" width="19" style="87" customWidth="1"/>
    <col min="6661" max="6661" width="25.5703125" style="87" customWidth="1"/>
    <col min="6662" max="6662" width="25.28515625" style="87" customWidth="1"/>
    <col min="6663" max="6663" width="21.28515625" style="87" customWidth="1"/>
    <col min="6664" max="6664" width="16.85546875" style="87" customWidth="1"/>
    <col min="6665" max="6665" width="13.7109375" style="87" customWidth="1"/>
    <col min="6666" max="6666" width="20.7109375" style="87" customWidth="1"/>
    <col min="6667" max="6667" width="26.7109375" style="87" customWidth="1"/>
    <col min="6668" max="6912" width="9.140625" style="87"/>
    <col min="6913" max="6913" width="4.42578125" style="87" customWidth="1"/>
    <col min="6914" max="6914" width="20.28515625" style="87" customWidth="1"/>
    <col min="6915" max="6915" width="20.42578125" style="87" customWidth="1"/>
    <col min="6916" max="6916" width="19" style="87" customWidth="1"/>
    <col min="6917" max="6917" width="25.5703125" style="87" customWidth="1"/>
    <col min="6918" max="6918" width="25.28515625" style="87" customWidth="1"/>
    <col min="6919" max="6919" width="21.28515625" style="87" customWidth="1"/>
    <col min="6920" max="6920" width="16.85546875" style="87" customWidth="1"/>
    <col min="6921" max="6921" width="13.7109375" style="87" customWidth="1"/>
    <col min="6922" max="6922" width="20.7109375" style="87" customWidth="1"/>
    <col min="6923" max="6923" width="26.7109375" style="87" customWidth="1"/>
    <col min="6924" max="7168" width="9.140625" style="87"/>
    <col min="7169" max="7169" width="4.42578125" style="87" customWidth="1"/>
    <col min="7170" max="7170" width="20.28515625" style="87" customWidth="1"/>
    <col min="7171" max="7171" width="20.42578125" style="87" customWidth="1"/>
    <col min="7172" max="7172" width="19" style="87" customWidth="1"/>
    <col min="7173" max="7173" width="25.5703125" style="87" customWidth="1"/>
    <col min="7174" max="7174" width="25.28515625" style="87" customWidth="1"/>
    <col min="7175" max="7175" width="21.28515625" style="87" customWidth="1"/>
    <col min="7176" max="7176" width="16.85546875" style="87" customWidth="1"/>
    <col min="7177" max="7177" width="13.7109375" style="87" customWidth="1"/>
    <col min="7178" max="7178" width="20.7109375" style="87" customWidth="1"/>
    <col min="7179" max="7179" width="26.7109375" style="87" customWidth="1"/>
    <col min="7180" max="7424" width="9.140625" style="87"/>
    <col min="7425" max="7425" width="4.42578125" style="87" customWidth="1"/>
    <col min="7426" max="7426" width="20.28515625" style="87" customWidth="1"/>
    <col min="7427" max="7427" width="20.42578125" style="87" customWidth="1"/>
    <col min="7428" max="7428" width="19" style="87" customWidth="1"/>
    <col min="7429" max="7429" width="25.5703125" style="87" customWidth="1"/>
    <col min="7430" max="7430" width="25.28515625" style="87" customWidth="1"/>
    <col min="7431" max="7431" width="21.28515625" style="87" customWidth="1"/>
    <col min="7432" max="7432" width="16.85546875" style="87" customWidth="1"/>
    <col min="7433" max="7433" width="13.7109375" style="87" customWidth="1"/>
    <col min="7434" max="7434" width="20.7109375" style="87" customWidth="1"/>
    <col min="7435" max="7435" width="26.7109375" style="87" customWidth="1"/>
    <col min="7436" max="7680" width="9.140625" style="87"/>
    <col min="7681" max="7681" width="4.42578125" style="87" customWidth="1"/>
    <col min="7682" max="7682" width="20.28515625" style="87" customWidth="1"/>
    <col min="7683" max="7683" width="20.42578125" style="87" customWidth="1"/>
    <col min="7684" max="7684" width="19" style="87" customWidth="1"/>
    <col min="7685" max="7685" width="25.5703125" style="87" customWidth="1"/>
    <col min="7686" max="7686" width="25.28515625" style="87" customWidth="1"/>
    <col min="7687" max="7687" width="21.28515625" style="87" customWidth="1"/>
    <col min="7688" max="7688" width="16.85546875" style="87" customWidth="1"/>
    <col min="7689" max="7689" width="13.7109375" style="87" customWidth="1"/>
    <col min="7690" max="7690" width="20.7109375" style="87" customWidth="1"/>
    <col min="7691" max="7691" width="26.7109375" style="87" customWidth="1"/>
    <col min="7692" max="7936" width="9.140625" style="87"/>
    <col min="7937" max="7937" width="4.42578125" style="87" customWidth="1"/>
    <col min="7938" max="7938" width="20.28515625" style="87" customWidth="1"/>
    <col min="7939" max="7939" width="20.42578125" style="87" customWidth="1"/>
    <col min="7940" max="7940" width="19" style="87" customWidth="1"/>
    <col min="7941" max="7941" width="25.5703125" style="87" customWidth="1"/>
    <col min="7942" max="7942" width="25.28515625" style="87" customWidth="1"/>
    <col min="7943" max="7943" width="21.28515625" style="87" customWidth="1"/>
    <col min="7944" max="7944" width="16.85546875" style="87" customWidth="1"/>
    <col min="7945" max="7945" width="13.7109375" style="87" customWidth="1"/>
    <col min="7946" max="7946" width="20.7109375" style="87" customWidth="1"/>
    <col min="7947" max="7947" width="26.7109375" style="87" customWidth="1"/>
    <col min="7948" max="8192" width="9.140625" style="87"/>
    <col min="8193" max="8193" width="4.42578125" style="87" customWidth="1"/>
    <col min="8194" max="8194" width="20.28515625" style="87" customWidth="1"/>
    <col min="8195" max="8195" width="20.42578125" style="87" customWidth="1"/>
    <col min="8196" max="8196" width="19" style="87" customWidth="1"/>
    <col min="8197" max="8197" width="25.5703125" style="87" customWidth="1"/>
    <col min="8198" max="8198" width="25.28515625" style="87" customWidth="1"/>
    <col min="8199" max="8199" width="21.28515625" style="87" customWidth="1"/>
    <col min="8200" max="8200" width="16.85546875" style="87" customWidth="1"/>
    <col min="8201" max="8201" width="13.7109375" style="87" customWidth="1"/>
    <col min="8202" max="8202" width="20.7109375" style="87" customWidth="1"/>
    <col min="8203" max="8203" width="26.7109375" style="87" customWidth="1"/>
    <col min="8204" max="8448" width="9.140625" style="87"/>
    <col min="8449" max="8449" width="4.42578125" style="87" customWidth="1"/>
    <col min="8450" max="8450" width="20.28515625" style="87" customWidth="1"/>
    <col min="8451" max="8451" width="20.42578125" style="87" customWidth="1"/>
    <col min="8452" max="8452" width="19" style="87" customWidth="1"/>
    <col min="8453" max="8453" width="25.5703125" style="87" customWidth="1"/>
    <col min="8454" max="8454" width="25.28515625" style="87" customWidth="1"/>
    <col min="8455" max="8455" width="21.28515625" style="87" customWidth="1"/>
    <col min="8456" max="8456" width="16.85546875" style="87" customWidth="1"/>
    <col min="8457" max="8457" width="13.7109375" style="87" customWidth="1"/>
    <col min="8458" max="8458" width="20.7109375" style="87" customWidth="1"/>
    <col min="8459" max="8459" width="26.7109375" style="87" customWidth="1"/>
    <col min="8460" max="8704" width="9.140625" style="87"/>
    <col min="8705" max="8705" width="4.42578125" style="87" customWidth="1"/>
    <col min="8706" max="8706" width="20.28515625" style="87" customWidth="1"/>
    <col min="8707" max="8707" width="20.42578125" style="87" customWidth="1"/>
    <col min="8708" max="8708" width="19" style="87" customWidth="1"/>
    <col min="8709" max="8709" width="25.5703125" style="87" customWidth="1"/>
    <col min="8710" max="8710" width="25.28515625" style="87" customWidth="1"/>
    <col min="8711" max="8711" width="21.28515625" style="87" customWidth="1"/>
    <col min="8712" max="8712" width="16.85546875" style="87" customWidth="1"/>
    <col min="8713" max="8713" width="13.7109375" style="87" customWidth="1"/>
    <col min="8714" max="8714" width="20.7109375" style="87" customWidth="1"/>
    <col min="8715" max="8715" width="26.7109375" style="87" customWidth="1"/>
    <col min="8716" max="8960" width="9.140625" style="87"/>
    <col min="8961" max="8961" width="4.42578125" style="87" customWidth="1"/>
    <col min="8962" max="8962" width="20.28515625" style="87" customWidth="1"/>
    <col min="8963" max="8963" width="20.42578125" style="87" customWidth="1"/>
    <col min="8964" max="8964" width="19" style="87" customWidth="1"/>
    <col min="8965" max="8965" width="25.5703125" style="87" customWidth="1"/>
    <col min="8966" max="8966" width="25.28515625" style="87" customWidth="1"/>
    <col min="8967" max="8967" width="21.28515625" style="87" customWidth="1"/>
    <col min="8968" max="8968" width="16.85546875" style="87" customWidth="1"/>
    <col min="8969" max="8969" width="13.7109375" style="87" customWidth="1"/>
    <col min="8970" max="8970" width="20.7109375" style="87" customWidth="1"/>
    <col min="8971" max="8971" width="26.7109375" style="87" customWidth="1"/>
    <col min="8972" max="9216" width="9.140625" style="87"/>
    <col min="9217" max="9217" width="4.42578125" style="87" customWidth="1"/>
    <col min="9218" max="9218" width="20.28515625" style="87" customWidth="1"/>
    <col min="9219" max="9219" width="20.42578125" style="87" customWidth="1"/>
    <col min="9220" max="9220" width="19" style="87" customWidth="1"/>
    <col min="9221" max="9221" width="25.5703125" style="87" customWidth="1"/>
    <col min="9222" max="9222" width="25.28515625" style="87" customWidth="1"/>
    <col min="9223" max="9223" width="21.28515625" style="87" customWidth="1"/>
    <col min="9224" max="9224" width="16.85546875" style="87" customWidth="1"/>
    <col min="9225" max="9225" width="13.7109375" style="87" customWidth="1"/>
    <col min="9226" max="9226" width="20.7109375" style="87" customWidth="1"/>
    <col min="9227" max="9227" width="26.7109375" style="87" customWidth="1"/>
    <col min="9228" max="9472" width="9.140625" style="87"/>
    <col min="9473" max="9473" width="4.42578125" style="87" customWidth="1"/>
    <col min="9474" max="9474" width="20.28515625" style="87" customWidth="1"/>
    <col min="9475" max="9475" width="20.42578125" style="87" customWidth="1"/>
    <col min="9476" max="9476" width="19" style="87" customWidth="1"/>
    <col min="9477" max="9477" width="25.5703125" style="87" customWidth="1"/>
    <col min="9478" max="9478" width="25.28515625" style="87" customWidth="1"/>
    <col min="9479" max="9479" width="21.28515625" style="87" customWidth="1"/>
    <col min="9480" max="9480" width="16.85546875" style="87" customWidth="1"/>
    <col min="9481" max="9481" width="13.7109375" style="87" customWidth="1"/>
    <col min="9482" max="9482" width="20.7109375" style="87" customWidth="1"/>
    <col min="9483" max="9483" width="26.7109375" style="87" customWidth="1"/>
    <col min="9484" max="9728" width="9.140625" style="87"/>
    <col min="9729" max="9729" width="4.42578125" style="87" customWidth="1"/>
    <col min="9730" max="9730" width="20.28515625" style="87" customWidth="1"/>
    <col min="9731" max="9731" width="20.42578125" style="87" customWidth="1"/>
    <col min="9732" max="9732" width="19" style="87" customWidth="1"/>
    <col min="9733" max="9733" width="25.5703125" style="87" customWidth="1"/>
    <col min="9734" max="9734" width="25.28515625" style="87" customWidth="1"/>
    <col min="9735" max="9735" width="21.28515625" style="87" customWidth="1"/>
    <col min="9736" max="9736" width="16.85546875" style="87" customWidth="1"/>
    <col min="9737" max="9737" width="13.7109375" style="87" customWidth="1"/>
    <col min="9738" max="9738" width="20.7109375" style="87" customWidth="1"/>
    <col min="9739" max="9739" width="26.7109375" style="87" customWidth="1"/>
    <col min="9740" max="9984" width="9.140625" style="87"/>
    <col min="9985" max="9985" width="4.42578125" style="87" customWidth="1"/>
    <col min="9986" max="9986" width="20.28515625" style="87" customWidth="1"/>
    <col min="9987" max="9987" width="20.42578125" style="87" customWidth="1"/>
    <col min="9988" max="9988" width="19" style="87" customWidth="1"/>
    <col min="9989" max="9989" width="25.5703125" style="87" customWidth="1"/>
    <col min="9990" max="9990" width="25.28515625" style="87" customWidth="1"/>
    <col min="9991" max="9991" width="21.28515625" style="87" customWidth="1"/>
    <col min="9992" max="9992" width="16.85546875" style="87" customWidth="1"/>
    <col min="9993" max="9993" width="13.7109375" style="87" customWidth="1"/>
    <col min="9994" max="9994" width="20.7109375" style="87" customWidth="1"/>
    <col min="9995" max="9995" width="26.7109375" style="87" customWidth="1"/>
    <col min="9996" max="10240" width="9.140625" style="87"/>
    <col min="10241" max="10241" width="4.42578125" style="87" customWidth="1"/>
    <col min="10242" max="10242" width="20.28515625" style="87" customWidth="1"/>
    <col min="10243" max="10243" width="20.42578125" style="87" customWidth="1"/>
    <col min="10244" max="10244" width="19" style="87" customWidth="1"/>
    <col min="10245" max="10245" width="25.5703125" style="87" customWidth="1"/>
    <col min="10246" max="10246" width="25.28515625" style="87" customWidth="1"/>
    <col min="10247" max="10247" width="21.28515625" style="87" customWidth="1"/>
    <col min="10248" max="10248" width="16.85546875" style="87" customWidth="1"/>
    <col min="10249" max="10249" width="13.7109375" style="87" customWidth="1"/>
    <col min="10250" max="10250" width="20.7109375" style="87" customWidth="1"/>
    <col min="10251" max="10251" width="26.7109375" style="87" customWidth="1"/>
    <col min="10252" max="10496" width="9.140625" style="87"/>
    <col min="10497" max="10497" width="4.42578125" style="87" customWidth="1"/>
    <col min="10498" max="10498" width="20.28515625" style="87" customWidth="1"/>
    <col min="10499" max="10499" width="20.42578125" style="87" customWidth="1"/>
    <col min="10500" max="10500" width="19" style="87" customWidth="1"/>
    <col min="10501" max="10501" width="25.5703125" style="87" customWidth="1"/>
    <col min="10502" max="10502" width="25.28515625" style="87" customWidth="1"/>
    <col min="10503" max="10503" width="21.28515625" style="87" customWidth="1"/>
    <col min="10504" max="10504" width="16.85546875" style="87" customWidth="1"/>
    <col min="10505" max="10505" width="13.7109375" style="87" customWidth="1"/>
    <col min="10506" max="10506" width="20.7109375" style="87" customWidth="1"/>
    <col min="10507" max="10507" width="26.7109375" style="87" customWidth="1"/>
    <col min="10508" max="10752" width="9.140625" style="87"/>
    <col min="10753" max="10753" width="4.42578125" style="87" customWidth="1"/>
    <col min="10754" max="10754" width="20.28515625" style="87" customWidth="1"/>
    <col min="10755" max="10755" width="20.42578125" style="87" customWidth="1"/>
    <col min="10756" max="10756" width="19" style="87" customWidth="1"/>
    <col min="10757" max="10757" width="25.5703125" style="87" customWidth="1"/>
    <col min="10758" max="10758" width="25.28515625" style="87" customWidth="1"/>
    <col min="10759" max="10759" width="21.28515625" style="87" customWidth="1"/>
    <col min="10760" max="10760" width="16.85546875" style="87" customWidth="1"/>
    <col min="10761" max="10761" width="13.7109375" style="87" customWidth="1"/>
    <col min="10762" max="10762" width="20.7109375" style="87" customWidth="1"/>
    <col min="10763" max="10763" width="26.7109375" style="87" customWidth="1"/>
    <col min="10764" max="11008" width="9.140625" style="87"/>
    <col min="11009" max="11009" width="4.42578125" style="87" customWidth="1"/>
    <col min="11010" max="11010" width="20.28515625" style="87" customWidth="1"/>
    <col min="11011" max="11011" width="20.42578125" style="87" customWidth="1"/>
    <col min="11012" max="11012" width="19" style="87" customWidth="1"/>
    <col min="11013" max="11013" width="25.5703125" style="87" customWidth="1"/>
    <col min="11014" max="11014" width="25.28515625" style="87" customWidth="1"/>
    <col min="11015" max="11015" width="21.28515625" style="87" customWidth="1"/>
    <col min="11016" max="11016" width="16.85546875" style="87" customWidth="1"/>
    <col min="11017" max="11017" width="13.7109375" style="87" customWidth="1"/>
    <col min="11018" max="11018" width="20.7109375" style="87" customWidth="1"/>
    <col min="11019" max="11019" width="26.7109375" style="87" customWidth="1"/>
    <col min="11020" max="11264" width="9.140625" style="87"/>
    <col min="11265" max="11265" width="4.42578125" style="87" customWidth="1"/>
    <col min="11266" max="11266" width="20.28515625" style="87" customWidth="1"/>
    <col min="11267" max="11267" width="20.42578125" style="87" customWidth="1"/>
    <col min="11268" max="11268" width="19" style="87" customWidth="1"/>
    <col min="11269" max="11269" width="25.5703125" style="87" customWidth="1"/>
    <col min="11270" max="11270" width="25.28515625" style="87" customWidth="1"/>
    <col min="11271" max="11271" width="21.28515625" style="87" customWidth="1"/>
    <col min="11272" max="11272" width="16.85546875" style="87" customWidth="1"/>
    <col min="11273" max="11273" width="13.7109375" style="87" customWidth="1"/>
    <col min="11274" max="11274" width="20.7109375" style="87" customWidth="1"/>
    <col min="11275" max="11275" width="26.7109375" style="87" customWidth="1"/>
    <col min="11276" max="11520" width="9.140625" style="87"/>
    <col min="11521" max="11521" width="4.42578125" style="87" customWidth="1"/>
    <col min="11522" max="11522" width="20.28515625" style="87" customWidth="1"/>
    <col min="11523" max="11523" width="20.42578125" style="87" customWidth="1"/>
    <col min="11524" max="11524" width="19" style="87" customWidth="1"/>
    <col min="11525" max="11525" width="25.5703125" style="87" customWidth="1"/>
    <col min="11526" max="11526" width="25.28515625" style="87" customWidth="1"/>
    <col min="11527" max="11527" width="21.28515625" style="87" customWidth="1"/>
    <col min="11528" max="11528" width="16.85546875" style="87" customWidth="1"/>
    <col min="11529" max="11529" width="13.7109375" style="87" customWidth="1"/>
    <col min="11530" max="11530" width="20.7109375" style="87" customWidth="1"/>
    <col min="11531" max="11531" width="26.7109375" style="87" customWidth="1"/>
    <col min="11532" max="11776" width="9.140625" style="87"/>
    <col min="11777" max="11777" width="4.42578125" style="87" customWidth="1"/>
    <col min="11778" max="11778" width="20.28515625" style="87" customWidth="1"/>
    <col min="11779" max="11779" width="20.42578125" style="87" customWidth="1"/>
    <col min="11780" max="11780" width="19" style="87" customWidth="1"/>
    <col min="11781" max="11781" width="25.5703125" style="87" customWidth="1"/>
    <col min="11782" max="11782" width="25.28515625" style="87" customWidth="1"/>
    <col min="11783" max="11783" width="21.28515625" style="87" customWidth="1"/>
    <col min="11784" max="11784" width="16.85546875" style="87" customWidth="1"/>
    <col min="11785" max="11785" width="13.7109375" style="87" customWidth="1"/>
    <col min="11786" max="11786" width="20.7109375" style="87" customWidth="1"/>
    <col min="11787" max="11787" width="26.7109375" style="87" customWidth="1"/>
    <col min="11788" max="12032" width="9.140625" style="87"/>
    <col min="12033" max="12033" width="4.42578125" style="87" customWidth="1"/>
    <col min="12034" max="12034" width="20.28515625" style="87" customWidth="1"/>
    <col min="12035" max="12035" width="20.42578125" style="87" customWidth="1"/>
    <col min="12036" max="12036" width="19" style="87" customWidth="1"/>
    <col min="12037" max="12037" width="25.5703125" style="87" customWidth="1"/>
    <col min="12038" max="12038" width="25.28515625" style="87" customWidth="1"/>
    <col min="12039" max="12039" width="21.28515625" style="87" customWidth="1"/>
    <col min="12040" max="12040" width="16.85546875" style="87" customWidth="1"/>
    <col min="12041" max="12041" width="13.7109375" style="87" customWidth="1"/>
    <col min="12042" max="12042" width="20.7109375" style="87" customWidth="1"/>
    <col min="12043" max="12043" width="26.7109375" style="87" customWidth="1"/>
    <col min="12044" max="12288" width="9.140625" style="87"/>
    <col min="12289" max="12289" width="4.42578125" style="87" customWidth="1"/>
    <col min="12290" max="12290" width="20.28515625" style="87" customWidth="1"/>
    <col min="12291" max="12291" width="20.42578125" style="87" customWidth="1"/>
    <col min="12292" max="12292" width="19" style="87" customWidth="1"/>
    <col min="12293" max="12293" width="25.5703125" style="87" customWidth="1"/>
    <col min="12294" max="12294" width="25.28515625" style="87" customWidth="1"/>
    <col min="12295" max="12295" width="21.28515625" style="87" customWidth="1"/>
    <col min="12296" max="12296" width="16.85546875" style="87" customWidth="1"/>
    <col min="12297" max="12297" width="13.7109375" style="87" customWidth="1"/>
    <col min="12298" max="12298" width="20.7109375" style="87" customWidth="1"/>
    <col min="12299" max="12299" width="26.7109375" style="87" customWidth="1"/>
    <col min="12300" max="12544" width="9.140625" style="87"/>
    <col min="12545" max="12545" width="4.42578125" style="87" customWidth="1"/>
    <col min="12546" max="12546" width="20.28515625" style="87" customWidth="1"/>
    <col min="12547" max="12547" width="20.42578125" style="87" customWidth="1"/>
    <col min="12548" max="12548" width="19" style="87" customWidth="1"/>
    <col min="12549" max="12549" width="25.5703125" style="87" customWidth="1"/>
    <col min="12550" max="12550" width="25.28515625" style="87" customWidth="1"/>
    <col min="12551" max="12551" width="21.28515625" style="87" customWidth="1"/>
    <col min="12552" max="12552" width="16.85546875" style="87" customWidth="1"/>
    <col min="12553" max="12553" width="13.7109375" style="87" customWidth="1"/>
    <col min="12554" max="12554" width="20.7109375" style="87" customWidth="1"/>
    <col min="12555" max="12555" width="26.7109375" style="87" customWidth="1"/>
    <col min="12556" max="12800" width="9.140625" style="87"/>
    <col min="12801" max="12801" width="4.42578125" style="87" customWidth="1"/>
    <col min="12802" max="12802" width="20.28515625" style="87" customWidth="1"/>
    <col min="12803" max="12803" width="20.42578125" style="87" customWidth="1"/>
    <col min="12804" max="12804" width="19" style="87" customWidth="1"/>
    <col min="12805" max="12805" width="25.5703125" style="87" customWidth="1"/>
    <col min="12806" max="12806" width="25.28515625" style="87" customWidth="1"/>
    <col min="12807" max="12807" width="21.28515625" style="87" customWidth="1"/>
    <col min="12808" max="12808" width="16.85546875" style="87" customWidth="1"/>
    <col min="12809" max="12809" width="13.7109375" style="87" customWidth="1"/>
    <col min="12810" max="12810" width="20.7109375" style="87" customWidth="1"/>
    <col min="12811" max="12811" width="26.7109375" style="87" customWidth="1"/>
    <col min="12812" max="13056" width="9.140625" style="87"/>
    <col min="13057" max="13057" width="4.42578125" style="87" customWidth="1"/>
    <col min="13058" max="13058" width="20.28515625" style="87" customWidth="1"/>
    <col min="13059" max="13059" width="20.42578125" style="87" customWidth="1"/>
    <col min="13060" max="13060" width="19" style="87" customWidth="1"/>
    <col min="13061" max="13061" width="25.5703125" style="87" customWidth="1"/>
    <col min="13062" max="13062" width="25.28515625" style="87" customWidth="1"/>
    <col min="13063" max="13063" width="21.28515625" style="87" customWidth="1"/>
    <col min="13064" max="13064" width="16.85546875" style="87" customWidth="1"/>
    <col min="13065" max="13065" width="13.7109375" style="87" customWidth="1"/>
    <col min="13066" max="13066" width="20.7109375" style="87" customWidth="1"/>
    <col min="13067" max="13067" width="26.7109375" style="87" customWidth="1"/>
    <col min="13068" max="13312" width="9.140625" style="87"/>
    <col min="13313" max="13313" width="4.42578125" style="87" customWidth="1"/>
    <col min="13314" max="13314" width="20.28515625" style="87" customWidth="1"/>
    <col min="13315" max="13315" width="20.42578125" style="87" customWidth="1"/>
    <col min="13316" max="13316" width="19" style="87" customWidth="1"/>
    <col min="13317" max="13317" width="25.5703125" style="87" customWidth="1"/>
    <col min="13318" max="13318" width="25.28515625" style="87" customWidth="1"/>
    <col min="13319" max="13319" width="21.28515625" style="87" customWidth="1"/>
    <col min="13320" max="13320" width="16.85546875" style="87" customWidth="1"/>
    <col min="13321" max="13321" width="13.7109375" style="87" customWidth="1"/>
    <col min="13322" max="13322" width="20.7109375" style="87" customWidth="1"/>
    <col min="13323" max="13323" width="26.7109375" style="87" customWidth="1"/>
    <col min="13324" max="13568" width="9.140625" style="87"/>
    <col min="13569" max="13569" width="4.42578125" style="87" customWidth="1"/>
    <col min="13570" max="13570" width="20.28515625" style="87" customWidth="1"/>
    <col min="13571" max="13571" width="20.42578125" style="87" customWidth="1"/>
    <col min="13572" max="13572" width="19" style="87" customWidth="1"/>
    <col min="13573" max="13573" width="25.5703125" style="87" customWidth="1"/>
    <col min="13574" max="13574" width="25.28515625" style="87" customWidth="1"/>
    <col min="13575" max="13575" width="21.28515625" style="87" customWidth="1"/>
    <col min="13576" max="13576" width="16.85546875" style="87" customWidth="1"/>
    <col min="13577" max="13577" width="13.7109375" style="87" customWidth="1"/>
    <col min="13578" max="13578" width="20.7109375" style="87" customWidth="1"/>
    <col min="13579" max="13579" width="26.7109375" style="87" customWidth="1"/>
    <col min="13580" max="13824" width="9.140625" style="87"/>
    <col min="13825" max="13825" width="4.42578125" style="87" customWidth="1"/>
    <col min="13826" max="13826" width="20.28515625" style="87" customWidth="1"/>
    <col min="13827" max="13827" width="20.42578125" style="87" customWidth="1"/>
    <col min="13828" max="13828" width="19" style="87" customWidth="1"/>
    <col min="13829" max="13829" width="25.5703125" style="87" customWidth="1"/>
    <col min="13830" max="13830" width="25.28515625" style="87" customWidth="1"/>
    <col min="13831" max="13831" width="21.28515625" style="87" customWidth="1"/>
    <col min="13832" max="13832" width="16.85546875" style="87" customWidth="1"/>
    <col min="13833" max="13833" width="13.7109375" style="87" customWidth="1"/>
    <col min="13834" max="13834" width="20.7109375" style="87" customWidth="1"/>
    <col min="13835" max="13835" width="26.7109375" style="87" customWidth="1"/>
    <col min="13836" max="14080" width="9.140625" style="87"/>
    <col min="14081" max="14081" width="4.42578125" style="87" customWidth="1"/>
    <col min="14082" max="14082" width="20.28515625" style="87" customWidth="1"/>
    <col min="14083" max="14083" width="20.42578125" style="87" customWidth="1"/>
    <col min="14084" max="14084" width="19" style="87" customWidth="1"/>
    <col min="14085" max="14085" width="25.5703125" style="87" customWidth="1"/>
    <col min="14086" max="14086" width="25.28515625" style="87" customWidth="1"/>
    <col min="14087" max="14087" width="21.28515625" style="87" customWidth="1"/>
    <col min="14088" max="14088" width="16.85546875" style="87" customWidth="1"/>
    <col min="14089" max="14089" width="13.7109375" style="87" customWidth="1"/>
    <col min="14090" max="14090" width="20.7109375" style="87" customWidth="1"/>
    <col min="14091" max="14091" width="26.7109375" style="87" customWidth="1"/>
    <col min="14092" max="14336" width="9.140625" style="87"/>
    <col min="14337" max="14337" width="4.42578125" style="87" customWidth="1"/>
    <col min="14338" max="14338" width="20.28515625" style="87" customWidth="1"/>
    <col min="14339" max="14339" width="20.42578125" style="87" customWidth="1"/>
    <col min="14340" max="14340" width="19" style="87" customWidth="1"/>
    <col min="14341" max="14341" width="25.5703125" style="87" customWidth="1"/>
    <col min="14342" max="14342" width="25.28515625" style="87" customWidth="1"/>
    <col min="14343" max="14343" width="21.28515625" style="87" customWidth="1"/>
    <col min="14344" max="14344" width="16.85546875" style="87" customWidth="1"/>
    <col min="14345" max="14345" width="13.7109375" style="87" customWidth="1"/>
    <col min="14346" max="14346" width="20.7109375" style="87" customWidth="1"/>
    <col min="14347" max="14347" width="26.7109375" style="87" customWidth="1"/>
    <col min="14348" max="14592" width="9.140625" style="87"/>
    <col min="14593" max="14593" width="4.42578125" style="87" customWidth="1"/>
    <col min="14594" max="14594" width="20.28515625" style="87" customWidth="1"/>
    <col min="14595" max="14595" width="20.42578125" style="87" customWidth="1"/>
    <col min="14596" max="14596" width="19" style="87" customWidth="1"/>
    <col min="14597" max="14597" width="25.5703125" style="87" customWidth="1"/>
    <col min="14598" max="14598" width="25.28515625" style="87" customWidth="1"/>
    <col min="14599" max="14599" width="21.28515625" style="87" customWidth="1"/>
    <col min="14600" max="14600" width="16.85546875" style="87" customWidth="1"/>
    <col min="14601" max="14601" width="13.7109375" style="87" customWidth="1"/>
    <col min="14602" max="14602" width="20.7109375" style="87" customWidth="1"/>
    <col min="14603" max="14603" width="26.7109375" style="87" customWidth="1"/>
    <col min="14604" max="14848" width="9.140625" style="87"/>
    <col min="14849" max="14849" width="4.42578125" style="87" customWidth="1"/>
    <col min="14850" max="14850" width="20.28515625" style="87" customWidth="1"/>
    <col min="14851" max="14851" width="20.42578125" style="87" customWidth="1"/>
    <col min="14852" max="14852" width="19" style="87" customWidth="1"/>
    <col min="14853" max="14853" width="25.5703125" style="87" customWidth="1"/>
    <col min="14854" max="14854" width="25.28515625" style="87" customWidth="1"/>
    <col min="14855" max="14855" width="21.28515625" style="87" customWidth="1"/>
    <col min="14856" max="14856" width="16.85546875" style="87" customWidth="1"/>
    <col min="14857" max="14857" width="13.7109375" style="87" customWidth="1"/>
    <col min="14858" max="14858" width="20.7109375" style="87" customWidth="1"/>
    <col min="14859" max="14859" width="26.7109375" style="87" customWidth="1"/>
    <col min="14860" max="15104" width="9.140625" style="87"/>
    <col min="15105" max="15105" width="4.42578125" style="87" customWidth="1"/>
    <col min="15106" max="15106" width="20.28515625" style="87" customWidth="1"/>
    <col min="15107" max="15107" width="20.42578125" style="87" customWidth="1"/>
    <col min="15108" max="15108" width="19" style="87" customWidth="1"/>
    <col min="15109" max="15109" width="25.5703125" style="87" customWidth="1"/>
    <col min="15110" max="15110" width="25.28515625" style="87" customWidth="1"/>
    <col min="15111" max="15111" width="21.28515625" style="87" customWidth="1"/>
    <col min="15112" max="15112" width="16.85546875" style="87" customWidth="1"/>
    <col min="15113" max="15113" width="13.7109375" style="87" customWidth="1"/>
    <col min="15114" max="15114" width="20.7109375" style="87" customWidth="1"/>
    <col min="15115" max="15115" width="26.7109375" style="87" customWidth="1"/>
    <col min="15116" max="15360" width="9.140625" style="87"/>
    <col min="15361" max="15361" width="4.42578125" style="87" customWidth="1"/>
    <col min="15362" max="15362" width="20.28515625" style="87" customWidth="1"/>
    <col min="15363" max="15363" width="20.42578125" style="87" customWidth="1"/>
    <col min="15364" max="15364" width="19" style="87" customWidth="1"/>
    <col min="15365" max="15365" width="25.5703125" style="87" customWidth="1"/>
    <col min="15366" max="15366" width="25.28515625" style="87" customWidth="1"/>
    <col min="15367" max="15367" width="21.28515625" style="87" customWidth="1"/>
    <col min="15368" max="15368" width="16.85546875" style="87" customWidth="1"/>
    <col min="15369" max="15369" width="13.7109375" style="87" customWidth="1"/>
    <col min="15370" max="15370" width="20.7109375" style="87" customWidth="1"/>
    <col min="15371" max="15371" width="26.7109375" style="87" customWidth="1"/>
    <col min="15372" max="15616" width="9.140625" style="87"/>
    <col min="15617" max="15617" width="4.42578125" style="87" customWidth="1"/>
    <col min="15618" max="15618" width="20.28515625" style="87" customWidth="1"/>
    <col min="15619" max="15619" width="20.42578125" style="87" customWidth="1"/>
    <col min="15620" max="15620" width="19" style="87" customWidth="1"/>
    <col min="15621" max="15621" width="25.5703125" style="87" customWidth="1"/>
    <col min="15622" max="15622" width="25.28515625" style="87" customWidth="1"/>
    <col min="15623" max="15623" width="21.28515625" style="87" customWidth="1"/>
    <col min="15624" max="15624" width="16.85546875" style="87" customWidth="1"/>
    <col min="15625" max="15625" width="13.7109375" style="87" customWidth="1"/>
    <col min="15626" max="15626" width="20.7109375" style="87" customWidth="1"/>
    <col min="15627" max="15627" width="26.7109375" style="87" customWidth="1"/>
    <col min="15628" max="15872" width="9.140625" style="87"/>
    <col min="15873" max="15873" width="4.42578125" style="87" customWidth="1"/>
    <col min="15874" max="15874" width="20.28515625" style="87" customWidth="1"/>
    <col min="15875" max="15875" width="20.42578125" style="87" customWidth="1"/>
    <col min="15876" max="15876" width="19" style="87" customWidth="1"/>
    <col min="15877" max="15877" width="25.5703125" style="87" customWidth="1"/>
    <col min="15878" max="15878" width="25.28515625" style="87" customWidth="1"/>
    <col min="15879" max="15879" width="21.28515625" style="87" customWidth="1"/>
    <col min="15880" max="15880" width="16.85546875" style="87" customWidth="1"/>
    <col min="15881" max="15881" width="13.7109375" style="87" customWidth="1"/>
    <col min="15882" max="15882" width="20.7109375" style="87" customWidth="1"/>
    <col min="15883" max="15883" width="26.7109375" style="87" customWidth="1"/>
    <col min="15884" max="16128" width="9.140625" style="87"/>
    <col min="16129" max="16129" width="4.42578125" style="87" customWidth="1"/>
    <col min="16130" max="16130" width="20.28515625" style="87" customWidth="1"/>
    <col min="16131" max="16131" width="20.42578125" style="87" customWidth="1"/>
    <col min="16132" max="16132" width="19" style="87" customWidth="1"/>
    <col min="16133" max="16133" width="25.5703125" style="87" customWidth="1"/>
    <col min="16134" max="16134" width="25.28515625" style="87" customWidth="1"/>
    <col min="16135" max="16135" width="21.28515625" style="87" customWidth="1"/>
    <col min="16136" max="16136" width="16.85546875" style="87" customWidth="1"/>
    <col min="16137" max="16137" width="13.7109375" style="87" customWidth="1"/>
    <col min="16138" max="16138" width="20.7109375" style="87" customWidth="1"/>
    <col min="16139" max="16139" width="26.7109375" style="87" customWidth="1"/>
    <col min="16140" max="16384" width="9.140625" style="87"/>
  </cols>
  <sheetData>
    <row r="1" spans="1:11" ht="16.5" thickTop="1" thickBot="1">
      <c r="A1" s="483" t="s">
        <v>1223</v>
      </c>
      <c r="B1" s="483"/>
      <c r="C1" s="483"/>
      <c r="D1" s="483"/>
      <c r="E1" s="483"/>
      <c r="F1" s="483"/>
      <c r="G1" s="483"/>
      <c r="H1" s="483"/>
      <c r="I1" s="483"/>
      <c r="J1" s="483"/>
    </row>
    <row r="2" spans="1:11" ht="27" customHeight="1" thickTop="1" thickBot="1">
      <c r="A2" s="484" t="s">
        <v>1422</v>
      </c>
      <c r="B2" s="484"/>
      <c r="C2" s="484"/>
      <c r="D2" s="484"/>
      <c r="E2" s="484"/>
      <c r="F2" s="484"/>
      <c r="G2" s="484"/>
      <c r="H2" s="484"/>
      <c r="I2" s="484"/>
      <c r="J2" s="484"/>
    </row>
    <row r="3" spans="1:11" ht="20.25" thickTop="1" thickBot="1">
      <c r="A3" s="286"/>
      <c r="B3" s="286"/>
      <c r="C3" s="286"/>
      <c r="D3" s="485" t="s">
        <v>1224</v>
      </c>
      <c r="E3" s="485"/>
      <c r="F3" s="485"/>
      <c r="G3" s="485"/>
      <c r="H3" s="485"/>
      <c r="I3" s="485"/>
      <c r="J3" s="485"/>
    </row>
    <row r="4" spans="1:11" ht="61.5" thickTop="1" thickBot="1">
      <c r="A4" s="287" t="s">
        <v>1225</v>
      </c>
      <c r="B4" s="288" t="s">
        <v>1226</v>
      </c>
      <c r="C4" s="288" t="s">
        <v>1227</v>
      </c>
      <c r="D4" s="288" t="s">
        <v>1228</v>
      </c>
      <c r="E4" s="288" t="s">
        <v>1229</v>
      </c>
      <c r="F4" s="288" t="s">
        <v>1230</v>
      </c>
      <c r="G4" s="288" t="s">
        <v>1231</v>
      </c>
      <c r="H4" s="288" t="s">
        <v>1232</v>
      </c>
      <c r="I4" s="289" t="s">
        <v>1233</v>
      </c>
      <c r="J4" s="290" t="s">
        <v>1234</v>
      </c>
      <c r="K4" s="291" t="s">
        <v>1235</v>
      </c>
    </row>
    <row r="5" spans="1:11" ht="16.5" thickTop="1" thickBot="1">
      <c r="A5" s="292">
        <v>1</v>
      </c>
      <c r="B5" s="250" t="s">
        <v>879</v>
      </c>
      <c r="C5" s="127" t="s">
        <v>1236</v>
      </c>
      <c r="D5" s="127" t="s">
        <v>1237</v>
      </c>
      <c r="E5" s="127" t="s">
        <v>1238</v>
      </c>
      <c r="F5" s="293" t="s">
        <v>13</v>
      </c>
      <c r="G5" s="294" t="s">
        <v>1239</v>
      </c>
      <c r="H5" s="294" t="s">
        <v>1240</v>
      </c>
      <c r="I5" s="294">
        <v>20</v>
      </c>
      <c r="J5" s="295">
        <v>10</v>
      </c>
      <c r="K5" s="486" t="s">
        <v>1241</v>
      </c>
    </row>
    <row r="6" spans="1:11" ht="16.5" thickTop="1" thickBot="1">
      <c r="A6" s="261">
        <v>2</v>
      </c>
      <c r="B6" s="250" t="s">
        <v>879</v>
      </c>
      <c r="C6" s="128" t="s">
        <v>1236</v>
      </c>
      <c r="D6" s="128" t="s">
        <v>1242</v>
      </c>
      <c r="E6" s="128" t="s">
        <v>1243</v>
      </c>
      <c r="F6" s="296" t="s">
        <v>587</v>
      </c>
      <c r="G6" s="294" t="s">
        <v>1239</v>
      </c>
      <c r="H6" s="294" t="s">
        <v>541</v>
      </c>
      <c r="I6" s="297">
        <v>48</v>
      </c>
      <c r="J6" s="298">
        <v>24</v>
      </c>
      <c r="K6" s="486"/>
    </row>
    <row r="7" spans="1:11" ht="16.5" thickTop="1" thickBot="1">
      <c r="A7" s="261">
        <v>3</v>
      </c>
      <c r="B7" s="250" t="s">
        <v>879</v>
      </c>
      <c r="C7" s="128" t="s">
        <v>1236</v>
      </c>
      <c r="D7" s="128" t="s">
        <v>493</v>
      </c>
      <c r="E7" s="128" t="s">
        <v>1244</v>
      </c>
      <c r="F7" s="296" t="s">
        <v>587</v>
      </c>
      <c r="G7" s="294" t="s">
        <v>1239</v>
      </c>
      <c r="H7" s="294" t="s">
        <v>541</v>
      </c>
      <c r="I7" s="297">
        <v>20</v>
      </c>
      <c r="J7" s="298">
        <v>12</v>
      </c>
      <c r="K7" s="486"/>
    </row>
    <row r="8" spans="1:11" ht="16.5" thickTop="1" thickBot="1">
      <c r="A8" s="261">
        <v>4</v>
      </c>
      <c r="B8" s="250" t="s">
        <v>879</v>
      </c>
      <c r="C8" s="128" t="s">
        <v>1236</v>
      </c>
      <c r="D8" s="128" t="s">
        <v>1245</v>
      </c>
      <c r="E8" s="128" t="s">
        <v>1246</v>
      </c>
      <c r="F8" s="296" t="s">
        <v>13</v>
      </c>
      <c r="G8" s="294" t="s">
        <v>1239</v>
      </c>
      <c r="H8" s="294" t="s">
        <v>541</v>
      </c>
      <c r="I8" s="297">
        <v>16</v>
      </c>
      <c r="J8" s="298">
        <v>8</v>
      </c>
      <c r="K8" s="486"/>
    </row>
    <row r="9" spans="1:11" ht="16.5" thickTop="1" thickBot="1">
      <c r="A9" s="261">
        <v>5</v>
      </c>
      <c r="B9" s="250" t="s">
        <v>879</v>
      </c>
      <c r="C9" s="128" t="s">
        <v>1236</v>
      </c>
      <c r="D9" s="128" t="s">
        <v>1245</v>
      </c>
      <c r="E9" s="128" t="s">
        <v>1247</v>
      </c>
      <c r="F9" s="296" t="s">
        <v>13</v>
      </c>
      <c r="G9" s="294" t="s">
        <v>1239</v>
      </c>
      <c r="H9" s="294" t="s">
        <v>541</v>
      </c>
      <c r="I9" s="297">
        <v>10</v>
      </c>
      <c r="J9" s="298">
        <v>6</v>
      </c>
      <c r="K9" s="486"/>
    </row>
    <row r="10" spans="1:11" ht="16.5" thickTop="1" thickBot="1">
      <c r="A10" s="261">
        <v>6</v>
      </c>
      <c r="B10" s="250" t="s">
        <v>879</v>
      </c>
      <c r="C10" s="128" t="s">
        <v>1236</v>
      </c>
      <c r="D10" s="128" t="s">
        <v>1245</v>
      </c>
      <c r="E10" s="128" t="s">
        <v>1248</v>
      </c>
      <c r="F10" s="296" t="s">
        <v>13</v>
      </c>
      <c r="G10" s="294" t="s">
        <v>1239</v>
      </c>
      <c r="H10" s="294" t="s">
        <v>541</v>
      </c>
      <c r="I10" s="297">
        <v>8</v>
      </c>
      <c r="J10" s="298">
        <v>4</v>
      </c>
      <c r="K10" s="486"/>
    </row>
    <row r="11" spans="1:11" ht="16.5" thickTop="1" thickBot="1">
      <c r="A11" s="261">
        <v>7</v>
      </c>
      <c r="B11" s="250" t="s">
        <v>879</v>
      </c>
      <c r="C11" s="128" t="s">
        <v>1236</v>
      </c>
      <c r="D11" s="128" t="s">
        <v>1245</v>
      </c>
      <c r="E11" s="128" t="s">
        <v>1249</v>
      </c>
      <c r="F11" s="296" t="s">
        <v>13</v>
      </c>
      <c r="G11" s="294" t="s">
        <v>1239</v>
      </c>
      <c r="H11" s="294" t="s">
        <v>541</v>
      </c>
      <c r="I11" s="297">
        <v>6</v>
      </c>
      <c r="J11" s="298">
        <v>4</v>
      </c>
      <c r="K11" s="486"/>
    </row>
    <row r="12" spans="1:11" ht="16.5" thickTop="1" thickBot="1">
      <c r="A12" s="261">
        <v>8</v>
      </c>
      <c r="B12" s="250" t="s">
        <v>879</v>
      </c>
      <c r="C12" s="128" t="s">
        <v>1236</v>
      </c>
      <c r="D12" s="128" t="s">
        <v>1250</v>
      </c>
      <c r="E12" s="128" t="s">
        <v>1251</v>
      </c>
      <c r="F12" s="296" t="s">
        <v>587</v>
      </c>
      <c r="G12" s="294" t="s">
        <v>1239</v>
      </c>
      <c r="H12" s="294" t="s">
        <v>541</v>
      </c>
      <c r="I12" s="297">
        <v>26</v>
      </c>
      <c r="J12" s="298">
        <v>14</v>
      </c>
      <c r="K12" s="486"/>
    </row>
    <row r="13" spans="1:11" ht="16.5" thickTop="1" thickBot="1">
      <c r="A13" s="261">
        <v>9</v>
      </c>
      <c r="B13" s="250" t="s">
        <v>879</v>
      </c>
      <c r="C13" s="128" t="s">
        <v>1236</v>
      </c>
      <c r="D13" s="128" t="s">
        <v>1252</v>
      </c>
      <c r="E13" s="128" t="s">
        <v>1253</v>
      </c>
      <c r="F13" s="296" t="s">
        <v>587</v>
      </c>
      <c r="G13" s="294" t="s">
        <v>1239</v>
      </c>
      <c r="H13" s="294" t="s">
        <v>541</v>
      </c>
      <c r="I13" s="297">
        <v>18</v>
      </c>
      <c r="J13" s="298">
        <v>8</v>
      </c>
      <c r="K13" s="486"/>
    </row>
    <row r="14" spans="1:11" ht="16.5" thickTop="1" thickBot="1">
      <c r="A14" s="261">
        <v>10</v>
      </c>
      <c r="B14" s="250" t="s">
        <v>879</v>
      </c>
      <c r="C14" s="128" t="s">
        <v>1236</v>
      </c>
      <c r="D14" s="128" t="s">
        <v>1252</v>
      </c>
      <c r="E14" s="128" t="s">
        <v>1254</v>
      </c>
      <c r="F14" s="296" t="s">
        <v>587</v>
      </c>
      <c r="G14" s="294" t="s">
        <v>1239</v>
      </c>
      <c r="H14" s="294" t="s">
        <v>541</v>
      </c>
      <c r="I14" s="297">
        <v>24</v>
      </c>
      <c r="J14" s="298">
        <v>12</v>
      </c>
      <c r="K14" s="486"/>
    </row>
    <row r="15" spans="1:11" ht="16.5" thickTop="1" thickBot="1">
      <c r="A15" s="261">
        <v>11</v>
      </c>
      <c r="B15" s="250" t="s">
        <v>879</v>
      </c>
      <c r="C15" s="128" t="s">
        <v>1236</v>
      </c>
      <c r="D15" s="128" t="s">
        <v>1242</v>
      </c>
      <c r="E15" s="128" t="s">
        <v>318</v>
      </c>
      <c r="F15" s="296" t="s">
        <v>587</v>
      </c>
      <c r="G15" s="294" t="s">
        <v>1239</v>
      </c>
      <c r="H15" s="294" t="s">
        <v>541</v>
      </c>
      <c r="I15" s="297">
        <v>5</v>
      </c>
      <c r="J15" s="298">
        <v>3</v>
      </c>
      <c r="K15" s="486"/>
    </row>
    <row r="16" spans="1:11" ht="16.5" thickTop="1" thickBot="1">
      <c r="A16" s="261">
        <v>12</v>
      </c>
      <c r="B16" s="250" t="s">
        <v>879</v>
      </c>
      <c r="C16" s="128" t="s">
        <v>1255</v>
      </c>
      <c r="D16" s="128" t="s">
        <v>1256</v>
      </c>
      <c r="E16" s="128" t="s">
        <v>1257</v>
      </c>
      <c r="F16" s="296" t="s">
        <v>587</v>
      </c>
      <c r="G16" s="294" t="s">
        <v>1239</v>
      </c>
      <c r="H16" s="294" t="s">
        <v>541</v>
      </c>
      <c r="I16" s="297">
        <v>28</v>
      </c>
      <c r="J16" s="298">
        <v>20</v>
      </c>
      <c r="K16" s="486"/>
    </row>
    <row r="17" spans="1:11" ht="16.5" thickTop="1" thickBot="1">
      <c r="A17" s="261">
        <v>13</v>
      </c>
      <c r="B17" s="250" t="s">
        <v>879</v>
      </c>
      <c r="C17" s="128" t="s">
        <v>1258</v>
      </c>
      <c r="D17" s="128" t="s">
        <v>1259</v>
      </c>
      <c r="E17" s="128" t="s">
        <v>1260</v>
      </c>
      <c r="F17" s="296" t="s">
        <v>13</v>
      </c>
      <c r="G17" s="294" t="s">
        <v>1239</v>
      </c>
      <c r="H17" s="294" t="s">
        <v>541</v>
      </c>
      <c r="I17" s="297">
        <v>14</v>
      </c>
      <c r="J17" s="298">
        <v>6</v>
      </c>
      <c r="K17" s="486"/>
    </row>
    <row r="18" spans="1:11" ht="16.5" thickTop="1" thickBot="1">
      <c r="A18" s="261">
        <v>14</v>
      </c>
      <c r="B18" s="250" t="s">
        <v>879</v>
      </c>
      <c r="C18" s="128" t="s">
        <v>1258</v>
      </c>
      <c r="D18" s="128" t="s">
        <v>1259</v>
      </c>
      <c r="E18" s="128" t="s">
        <v>305</v>
      </c>
      <c r="F18" s="296" t="s">
        <v>13</v>
      </c>
      <c r="G18" s="294" t="s">
        <v>1239</v>
      </c>
      <c r="H18" s="294" t="s">
        <v>541</v>
      </c>
      <c r="I18" s="297">
        <v>16</v>
      </c>
      <c r="J18" s="298">
        <v>1</v>
      </c>
      <c r="K18" s="486"/>
    </row>
    <row r="19" spans="1:11" ht="16.5" thickTop="1" thickBot="1">
      <c r="A19" s="261">
        <v>15</v>
      </c>
      <c r="B19" s="250" t="s">
        <v>879</v>
      </c>
      <c r="C19" s="128" t="s">
        <v>1258</v>
      </c>
      <c r="D19" s="128" t="s">
        <v>1261</v>
      </c>
      <c r="E19" s="128" t="s">
        <v>1262</v>
      </c>
      <c r="F19" s="296" t="s">
        <v>587</v>
      </c>
      <c r="G19" s="294" t="s">
        <v>1239</v>
      </c>
      <c r="H19" s="294" t="s">
        <v>541</v>
      </c>
      <c r="I19" s="297">
        <v>26</v>
      </c>
      <c r="J19" s="298">
        <v>14</v>
      </c>
      <c r="K19" s="486"/>
    </row>
    <row r="20" spans="1:11" ht="16.5" thickTop="1" thickBot="1">
      <c r="A20" s="261">
        <v>16</v>
      </c>
      <c r="B20" s="250" t="s">
        <v>879</v>
      </c>
      <c r="C20" s="128" t="s">
        <v>1236</v>
      </c>
      <c r="D20" s="128" t="s">
        <v>1263</v>
      </c>
      <c r="E20" s="82" t="s">
        <v>1264</v>
      </c>
      <c r="F20" s="296" t="s">
        <v>13</v>
      </c>
      <c r="G20" s="297" t="s">
        <v>1265</v>
      </c>
      <c r="H20" s="297" t="s">
        <v>816</v>
      </c>
      <c r="I20" s="297">
        <v>37.5</v>
      </c>
      <c r="J20" s="298">
        <v>9.3800000000000008</v>
      </c>
      <c r="K20" s="486"/>
    </row>
    <row r="21" spans="1:11" ht="16.5" thickTop="1" thickBot="1">
      <c r="A21" s="261">
        <v>17</v>
      </c>
      <c r="B21" s="250" t="s">
        <v>879</v>
      </c>
      <c r="C21" s="128" t="s">
        <v>1236</v>
      </c>
      <c r="D21" s="128" t="s">
        <v>493</v>
      </c>
      <c r="E21" s="82" t="s">
        <v>1266</v>
      </c>
      <c r="F21" s="296" t="s">
        <v>13</v>
      </c>
      <c r="G21" s="297" t="s">
        <v>1265</v>
      </c>
      <c r="H21" s="297" t="s">
        <v>816</v>
      </c>
      <c r="I21" s="297">
        <v>12</v>
      </c>
      <c r="J21" s="298">
        <v>3</v>
      </c>
      <c r="K21" s="486"/>
    </row>
    <row r="22" spans="1:11" ht="16.5" thickTop="1" thickBot="1">
      <c r="A22" s="261">
        <v>18</v>
      </c>
      <c r="B22" s="250" t="s">
        <v>879</v>
      </c>
      <c r="C22" s="128" t="s">
        <v>1236</v>
      </c>
      <c r="D22" s="128" t="s">
        <v>493</v>
      </c>
      <c r="E22" s="82" t="s">
        <v>1267</v>
      </c>
      <c r="F22" s="296" t="s">
        <v>13</v>
      </c>
      <c r="G22" s="297" t="s">
        <v>1265</v>
      </c>
      <c r="H22" s="297" t="s">
        <v>816</v>
      </c>
      <c r="I22" s="297">
        <v>8</v>
      </c>
      <c r="J22" s="298">
        <v>2</v>
      </c>
      <c r="K22" s="486"/>
    </row>
    <row r="23" spans="1:11" ht="16.5" thickTop="1" thickBot="1">
      <c r="A23" s="261">
        <v>19</v>
      </c>
      <c r="B23" s="250" t="s">
        <v>879</v>
      </c>
      <c r="C23" s="128" t="s">
        <v>1236</v>
      </c>
      <c r="D23" s="128" t="s">
        <v>493</v>
      </c>
      <c r="E23" s="82" t="s">
        <v>1268</v>
      </c>
      <c r="F23" s="296" t="s">
        <v>13</v>
      </c>
      <c r="G23" s="297" t="s">
        <v>1265</v>
      </c>
      <c r="H23" s="297" t="s">
        <v>816</v>
      </c>
      <c r="I23" s="297">
        <v>12</v>
      </c>
      <c r="J23" s="298">
        <v>3</v>
      </c>
      <c r="K23" s="486"/>
    </row>
    <row r="24" spans="1:11" ht="16.5" thickTop="1" thickBot="1">
      <c r="A24" s="261">
        <v>20</v>
      </c>
      <c r="B24" s="250" t="s">
        <v>879</v>
      </c>
      <c r="C24" s="128" t="s">
        <v>1236</v>
      </c>
      <c r="D24" s="128" t="s">
        <v>1236</v>
      </c>
      <c r="E24" s="82" t="s">
        <v>1269</v>
      </c>
      <c r="F24" s="296" t="s">
        <v>13</v>
      </c>
      <c r="G24" s="297" t="s">
        <v>1265</v>
      </c>
      <c r="H24" s="297" t="s">
        <v>816</v>
      </c>
      <c r="I24" s="297">
        <v>3</v>
      </c>
      <c r="J24" s="298">
        <v>2.25</v>
      </c>
      <c r="K24" s="486"/>
    </row>
    <row r="25" spans="1:11" ht="16.5" thickTop="1" thickBot="1">
      <c r="A25" s="261">
        <v>21</v>
      </c>
      <c r="B25" s="250" t="s">
        <v>879</v>
      </c>
      <c r="C25" s="128" t="s">
        <v>1236</v>
      </c>
      <c r="D25" s="128" t="s">
        <v>1236</v>
      </c>
      <c r="E25" s="82" t="s">
        <v>1270</v>
      </c>
      <c r="F25" s="296" t="s">
        <v>13</v>
      </c>
      <c r="G25" s="297" t="s">
        <v>1265</v>
      </c>
      <c r="H25" s="297" t="s">
        <v>816</v>
      </c>
      <c r="I25" s="297">
        <v>4.2</v>
      </c>
      <c r="J25" s="298">
        <v>3.15</v>
      </c>
      <c r="K25" s="486"/>
    </row>
    <row r="26" spans="1:11" ht="16.5" thickTop="1" thickBot="1">
      <c r="A26" s="261">
        <v>22</v>
      </c>
      <c r="B26" s="250" t="s">
        <v>879</v>
      </c>
      <c r="C26" s="128" t="s">
        <v>1236</v>
      </c>
      <c r="D26" s="128" t="s">
        <v>1271</v>
      </c>
      <c r="E26" s="82" t="s">
        <v>1272</v>
      </c>
      <c r="F26" s="296" t="s">
        <v>13</v>
      </c>
      <c r="G26" s="297" t="s">
        <v>1265</v>
      </c>
      <c r="H26" s="297" t="s">
        <v>816</v>
      </c>
      <c r="I26" s="297">
        <v>7</v>
      </c>
      <c r="J26" s="298">
        <v>1.75</v>
      </c>
      <c r="K26" s="486"/>
    </row>
    <row r="27" spans="1:11" ht="16.5" thickTop="1" thickBot="1">
      <c r="A27" s="261">
        <v>23</v>
      </c>
      <c r="B27" s="250" t="s">
        <v>879</v>
      </c>
      <c r="C27" s="128" t="s">
        <v>1236</v>
      </c>
      <c r="D27" s="128" t="s">
        <v>1271</v>
      </c>
      <c r="E27" s="82" t="s">
        <v>1273</v>
      </c>
      <c r="F27" s="296" t="s">
        <v>13</v>
      </c>
      <c r="G27" s="297" t="s">
        <v>1265</v>
      </c>
      <c r="H27" s="297" t="s">
        <v>816</v>
      </c>
      <c r="I27" s="297">
        <v>14</v>
      </c>
      <c r="J27" s="298">
        <v>3.5</v>
      </c>
      <c r="K27" s="486"/>
    </row>
    <row r="28" spans="1:11" ht="16.5" thickTop="1" thickBot="1">
      <c r="A28" s="261">
        <v>24</v>
      </c>
      <c r="B28" s="250" t="s">
        <v>879</v>
      </c>
      <c r="C28" s="128" t="s">
        <v>1236</v>
      </c>
      <c r="D28" s="128" t="s">
        <v>1271</v>
      </c>
      <c r="E28" s="82" t="s">
        <v>1274</v>
      </c>
      <c r="F28" s="296" t="s">
        <v>13</v>
      </c>
      <c r="G28" s="297" t="s">
        <v>1265</v>
      </c>
      <c r="H28" s="297" t="s">
        <v>816</v>
      </c>
      <c r="I28" s="297">
        <v>6</v>
      </c>
      <c r="J28" s="298">
        <v>1.5</v>
      </c>
      <c r="K28" s="486"/>
    </row>
    <row r="29" spans="1:11" ht="16.5" thickTop="1" thickBot="1">
      <c r="A29" s="261">
        <v>25</v>
      </c>
      <c r="B29" s="250" t="s">
        <v>879</v>
      </c>
      <c r="C29" s="128" t="s">
        <v>1236</v>
      </c>
      <c r="D29" s="128" t="s">
        <v>1275</v>
      </c>
      <c r="E29" s="82" t="s">
        <v>1276</v>
      </c>
      <c r="F29" s="296" t="s">
        <v>13</v>
      </c>
      <c r="G29" s="297" t="s">
        <v>1265</v>
      </c>
      <c r="H29" s="297" t="s">
        <v>816</v>
      </c>
      <c r="I29" s="297">
        <v>10.9</v>
      </c>
      <c r="J29" s="298">
        <v>2.73</v>
      </c>
      <c r="K29" s="486"/>
    </row>
    <row r="30" spans="1:11" ht="16.5" thickTop="1" thickBot="1">
      <c r="A30" s="261">
        <v>26</v>
      </c>
      <c r="B30" s="250" t="s">
        <v>879</v>
      </c>
      <c r="C30" s="128" t="s">
        <v>1236</v>
      </c>
      <c r="D30" s="128" t="s">
        <v>1277</v>
      </c>
      <c r="E30" s="82" t="s">
        <v>1278</v>
      </c>
      <c r="F30" s="296" t="s">
        <v>13</v>
      </c>
      <c r="G30" s="297" t="s">
        <v>1265</v>
      </c>
      <c r="H30" s="297" t="s">
        <v>816</v>
      </c>
      <c r="I30" s="297">
        <v>13.3</v>
      </c>
      <c r="J30" s="298">
        <v>3.33</v>
      </c>
      <c r="K30" s="486"/>
    </row>
    <row r="31" spans="1:11" ht="16.5" thickTop="1" thickBot="1">
      <c r="A31" s="261">
        <v>27</v>
      </c>
      <c r="B31" s="250" t="s">
        <v>879</v>
      </c>
      <c r="C31" s="128" t="s">
        <v>1236</v>
      </c>
      <c r="D31" s="128" t="s">
        <v>1277</v>
      </c>
      <c r="E31" s="82" t="s">
        <v>1279</v>
      </c>
      <c r="F31" s="296" t="s">
        <v>13</v>
      </c>
      <c r="G31" s="297" t="s">
        <v>1265</v>
      </c>
      <c r="H31" s="297" t="s">
        <v>816</v>
      </c>
      <c r="I31" s="297">
        <v>20.5</v>
      </c>
      <c r="J31" s="298">
        <v>5.13</v>
      </c>
      <c r="K31" s="486"/>
    </row>
    <row r="32" spans="1:11" ht="16.5" thickTop="1" thickBot="1">
      <c r="A32" s="261">
        <v>28</v>
      </c>
      <c r="B32" s="250" t="s">
        <v>879</v>
      </c>
      <c r="C32" s="128" t="s">
        <v>1236</v>
      </c>
      <c r="D32" s="128" t="s">
        <v>1280</v>
      </c>
      <c r="E32" s="82" t="s">
        <v>611</v>
      </c>
      <c r="F32" s="296" t="s">
        <v>13</v>
      </c>
      <c r="G32" s="297" t="s">
        <v>1265</v>
      </c>
      <c r="H32" s="297" t="s">
        <v>816</v>
      </c>
      <c r="I32" s="297">
        <v>5.4</v>
      </c>
      <c r="J32" s="298">
        <v>1.35</v>
      </c>
      <c r="K32" s="486"/>
    </row>
    <row r="33" spans="1:11" ht="16.5" thickTop="1" thickBot="1">
      <c r="A33" s="261">
        <v>29</v>
      </c>
      <c r="B33" s="250" t="s">
        <v>879</v>
      </c>
      <c r="C33" s="128" t="s">
        <v>1236</v>
      </c>
      <c r="D33" s="128" t="s">
        <v>1281</v>
      </c>
      <c r="E33" s="82" t="s">
        <v>1282</v>
      </c>
      <c r="F33" s="296" t="s">
        <v>13</v>
      </c>
      <c r="G33" s="297" t="s">
        <v>1265</v>
      </c>
      <c r="H33" s="297" t="s">
        <v>816</v>
      </c>
      <c r="I33" s="297">
        <v>11.33</v>
      </c>
      <c r="J33" s="298">
        <v>8.5</v>
      </c>
      <c r="K33" s="486"/>
    </row>
    <row r="34" spans="1:11" ht="16.5" thickTop="1" thickBot="1">
      <c r="A34" s="261">
        <v>30</v>
      </c>
      <c r="B34" s="250" t="s">
        <v>879</v>
      </c>
      <c r="C34" s="128" t="s">
        <v>1236</v>
      </c>
      <c r="D34" s="128" t="s">
        <v>1281</v>
      </c>
      <c r="E34" s="82" t="s">
        <v>1283</v>
      </c>
      <c r="F34" s="296" t="s">
        <v>13</v>
      </c>
      <c r="G34" s="297" t="s">
        <v>1265</v>
      </c>
      <c r="H34" s="297" t="s">
        <v>816</v>
      </c>
      <c r="I34" s="297">
        <v>13.33</v>
      </c>
      <c r="J34" s="298">
        <v>1</v>
      </c>
      <c r="K34" s="486"/>
    </row>
    <row r="35" spans="1:11" ht="16.5" thickTop="1" thickBot="1">
      <c r="A35" s="261">
        <v>31</v>
      </c>
      <c r="B35" s="250" t="s">
        <v>879</v>
      </c>
      <c r="C35" s="128" t="s">
        <v>1236</v>
      </c>
      <c r="D35" s="128" t="s">
        <v>1281</v>
      </c>
      <c r="E35" s="82" t="s">
        <v>1284</v>
      </c>
      <c r="F35" s="296" t="s">
        <v>13</v>
      </c>
      <c r="G35" s="297" t="s">
        <v>1265</v>
      </c>
      <c r="H35" s="297" t="s">
        <v>816</v>
      </c>
      <c r="I35" s="297">
        <v>4.4000000000000004</v>
      </c>
      <c r="J35" s="298">
        <v>3.3</v>
      </c>
      <c r="K35" s="486"/>
    </row>
    <row r="36" spans="1:11" ht="16.5" thickTop="1" thickBot="1">
      <c r="A36" s="261">
        <v>32</v>
      </c>
      <c r="B36" s="250" t="s">
        <v>879</v>
      </c>
      <c r="C36" s="128" t="s">
        <v>1285</v>
      </c>
      <c r="D36" s="128" t="s">
        <v>1286</v>
      </c>
      <c r="E36" s="82" t="s">
        <v>649</v>
      </c>
      <c r="F36" s="296" t="s">
        <v>13</v>
      </c>
      <c r="G36" s="297" t="s">
        <v>1265</v>
      </c>
      <c r="H36" s="297" t="s">
        <v>816</v>
      </c>
      <c r="I36" s="299">
        <v>20</v>
      </c>
      <c r="J36" s="299">
        <v>5</v>
      </c>
      <c r="K36" s="486"/>
    </row>
    <row r="37" spans="1:11" ht="16.5" thickTop="1" thickBot="1">
      <c r="A37" s="261">
        <v>33</v>
      </c>
      <c r="B37" s="250" t="s">
        <v>879</v>
      </c>
      <c r="C37" s="128" t="s">
        <v>1285</v>
      </c>
      <c r="D37" s="128" t="s">
        <v>1286</v>
      </c>
      <c r="E37" s="82" t="s">
        <v>1287</v>
      </c>
      <c r="F37" s="296" t="s">
        <v>13</v>
      </c>
      <c r="G37" s="297" t="s">
        <v>1265</v>
      </c>
      <c r="H37" s="297" t="s">
        <v>816</v>
      </c>
      <c r="I37" s="299">
        <v>15</v>
      </c>
      <c r="J37" s="300">
        <v>3.75</v>
      </c>
      <c r="K37" s="486"/>
    </row>
    <row r="38" spans="1:11" ht="16.5" thickTop="1" thickBot="1">
      <c r="A38" s="261">
        <v>34</v>
      </c>
      <c r="B38" s="250" t="s">
        <v>879</v>
      </c>
      <c r="C38" s="128" t="s">
        <v>1285</v>
      </c>
      <c r="D38" s="128" t="s">
        <v>1286</v>
      </c>
      <c r="E38" s="82" t="s">
        <v>725</v>
      </c>
      <c r="F38" s="296" t="s">
        <v>13</v>
      </c>
      <c r="G38" s="297" t="s">
        <v>1265</v>
      </c>
      <c r="H38" s="297" t="s">
        <v>816</v>
      </c>
      <c r="I38" s="299">
        <v>12</v>
      </c>
      <c r="J38" s="299">
        <v>3</v>
      </c>
      <c r="K38" s="486"/>
    </row>
    <row r="39" spans="1:11" ht="16.5" thickTop="1" thickBot="1">
      <c r="A39" s="261">
        <v>35</v>
      </c>
      <c r="B39" s="250" t="s">
        <v>879</v>
      </c>
      <c r="C39" s="128" t="s">
        <v>1285</v>
      </c>
      <c r="D39" s="128" t="s">
        <v>1286</v>
      </c>
      <c r="E39" s="82" t="s">
        <v>1288</v>
      </c>
      <c r="F39" s="296" t="s">
        <v>13</v>
      </c>
      <c r="G39" s="297" t="s">
        <v>1265</v>
      </c>
      <c r="H39" s="297" t="s">
        <v>816</v>
      </c>
      <c r="I39" s="299">
        <v>15</v>
      </c>
      <c r="J39" s="300">
        <v>3.75</v>
      </c>
      <c r="K39" s="486"/>
    </row>
    <row r="40" spans="1:11" ht="16.5" thickTop="1" thickBot="1">
      <c r="A40" s="261">
        <v>36</v>
      </c>
      <c r="B40" s="250" t="s">
        <v>879</v>
      </c>
      <c r="C40" s="128" t="s">
        <v>1285</v>
      </c>
      <c r="D40" s="128" t="s">
        <v>1286</v>
      </c>
      <c r="E40" s="82" t="s">
        <v>1289</v>
      </c>
      <c r="F40" s="296" t="s">
        <v>13</v>
      </c>
      <c r="G40" s="297" t="s">
        <v>1265</v>
      </c>
      <c r="H40" s="297" t="s">
        <v>816</v>
      </c>
      <c r="I40" s="299">
        <v>8</v>
      </c>
      <c r="J40" s="299">
        <v>2</v>
      </c>
      <c r="K40" s="486"/>
    </row>
    <row r="41" spans="1:11" ht="16.5" thickTop="1" thickBot="1">
      <c r="A41" s="261">
        <v>37</v>
      </c>
      <c r="B41" s="250" t="s">
        <v>879</v>
      </c>
      <c r="C41" s="128" t="s">
        <v>1285</v>
      </c>
      <c r="D41" s="128" t="s">
        <v>1290</v>
      </c>
      <c r="E41" s="82" t="s">
        <v>1291</v>
      </c>
      <c r="F41" s="296" t="s">
        <v>13</v>
      </c>
      <c r="G41" s="297" t="s">
        <v>1265</v>
      </c>
      <c r="H41" s="297" t="s">
        <v>816</v>
      </c>
      <c r="I41" s="300">
        <v>4.04</v>
      </c>
      <c r="J41" s="300">
        <v>1.01</v>
      </c>
      <c r="K41" s="486"/>
    </row>
    <row r="42" spans="1:11" ht="16.5" thickTop="1" thickBot="1">
      <c r="A42" s="261">
        <v>38</v>
      </c>
      <c r="B42" s="250" t="s">
        <v>879</v>
      </c>
      <c r="C42" s="128" t="s">
        <v>1285</v>
      </c>
      <c r="D42" s="128" t="s">
        <v>1290</v>
      </c>
      <c r="E42" s="82" t="s">
        <v>1292</v>
      </c>
      <c r="F42" s="296" t="s">
        <v>13</v>
      </c>
      <c r="G42" s="297" t="s">
        <v>1265</v>
      </c>
      <c r="H42" s="297" t="s">
        <v>816</v>
      </c>
      <c r="I42" s="300">
        <v>28.34</v>
      </c>
      <c r="J42" s="300">
        <v>7.09</v>
      </c>
      <c r="K42" s="486"/>
    </row>
    <row r="43" spans="1:11" ht="16.5" thickTop="1" thickBot="1">
      <c r="A43" s="261">
        <v>39</v>
      </c>
      <c r="B43" s="250" t="s">
        <v>879</v>
      </c>
      <c r="C43" s="128" t="s">
        <v>1285</v>
      </c>
      <c r="D43" s="128" t="s">
        <v>1290</v>
      </c>
      <c r="E43" s="82" t="s">
        <v>1293</v>
      </c>
      <c r="F43" s="296" t="s">
        <v>13</v>
      </c>
      <c r="G43" s="297" t="s">
        <v>1265</v>
      </c>
      <c r="H43" s="297" t="s">
        <v>816</v>
      </c>
      <c r="I43" s="300">
        <v>20.239999999999998</v>
      </c>
      <c r="J43" s="300">
        <v>5.0599999999999996</v>
      </c>
      <c r="K43" s="486"/>
    </row>
    <row r="44" spans="1:11" ht="16.5" thickTop="1" thickBot="1">
      <c r="A44" s="261">
        <v>40</v>
      </c>
      <c r="B44" s="250" t="s">
        <v>879</v>
      </c>
      <c r="C44" s="128" t="s">
        <v>1285</v>
      </c>
      <c r="D44" s="128" t="s">
        <v>1285</v>
      </c>
      <c r="E44" s="82" t="s">
        <v>1294</v>
      </c>
      <c r="F44" s="296" t="s">
        <v>13</v>
      </c>
      <c r="G44" s="297" t="s">
        <v>1265</v>
      </c>
      <c r="H44" s="297" t="s">
        <v>816</v>
      </c>
      <c r="I44" s="299">
        <v>25</v>
      </c>
      <c r="J44" s="300">
        <v>6.25</v>
      </c>
      <c r="K44" s="486"/>
    </row>
    <row r="45" spans="1:11" ht="16.5" thickTop="1" thickBot="1">
      <c r="A45" s="261">
        <v>41</v>
      </c>
      <c r="B45" s="250" t="s">
        <v>879</v>
      </c>
      <c r="C45" s="128" t="s">
        <v>1285</v>
      </c>
      <c r="D45" s="128" t="s">
        <v>1285</v>
      </c>
      <c r="E45" s="82" t="s">
        <v>1295</v>
      </c>
      <c r="F45" s="296" t="s">
        <v>13</v>
      </c>
      <c r="G45" s="297" t="s">
        <v>1265</v>
      </c>
      <c r="H45" s="297" t="s">
        <v>816</v>
      </c>
      <c r="I45" s="299">
        <v>10</v>
      </c>
      <c r="J45" s="299">
        <v>2.5</v>
      </c>
      <c r="K45" s="486"/>
    </row>
    <row r="46" spans="1:11" ht="16.5" thickTop="1" thickBot="1">
      <c r="A46" s="261">
        <v>42</v>
      </c>
      <c r="B46" s="250" t="s">
        <v>879</v>
      </c>
      <c r="C46" s="128" t="s">
        <v>1285</v>
      </c>
      <c r="D46" s="128" t="s">
        <v>1285</v>
      </c>
      <c r="E46" s="82" t="s">
        <v>1296</v>
      </c>
      <c r="F46" s="296" t="s">
        <v>13</v>
      </c>
      <c r="G46" s="297" t="s">
        <v>1265</v>
      </c>
      <c r="H46" s="297" t="s">
        <v>816</v>
      </c>
      <c r="I46" s="299">
        <v>2</v>
      </c>
      <c r="J46" s="299">
        <v>0.5</v>
      </c>
      <c r="K46" s="486"/>
    </row>
    <row r="47" spans="1:11" ht="16.5" thickTop="1" thickBot="1">
      <c r="A47" s="261">
        <v>43</v>
      </c>
      <c r="B47" s="250" t="s">
        <v>879</v>
      </c>
      <c r="C47" s="128" t="s">
        <v>1285</v>
      </c>
      <c r="D47" s="128" t="s">
        <v>1285</v>
      </c>
      <c r="E47" s="82" t="s">
        <v>1297</v>
      </c>
      <c r="F47" s="296" t="s">
        <v>13</v>
      </c>
      <c r="G47" s="297" t="s">
        <v>1265</v>
      </c>
      <c r="H47" s="297" t="s">
        <v>816</v>
      </c>
      <c r="I47" s="299">
        <v>23</v>
      </c>
      <c r="J47" s="300">
        <v>5.75</v>
      </c>
      <c r="K47" s="486"/>
    </row>
    <row r="48" spans="1:11" ht="16.5" thickTop="1" thickBot="1">
      <c r="A48" s="261">
        <v>44</v>
      </c>
      <c r="B48" s="250" t="s">
        <v>879</v>
      </c>
      <c r="C48" s="128" t="s">
        <v>1285</v>
      </c>
      <c r="D48" s="128" t="s">
        <v>1298</v>
      </c>
      <c r="E48" s="82" t="s">
        <v>1299</v>
      </c>
      <c r="F48" s="296" t="s">
        <v>13</v>
      </c>
      <c r="G48" s="297" t="s">
        <v>1265</v>
      </c>
      <c r="H48" s="297" t="s">
        <v>816</v>
      </c>
      <c r="I48" s="299">
        <v>25</v>
      </c>
      <c r="J48" s="300">
        <v>6.25</v>
      </c>
      <c r="K48" s="486"/>
    </row>
    <row r="49" spans="1:11" ht="16.5" thickTop="1" thickBot="1">
      <c r="A49" s="261">
        <v>45</v>
      </c>
      <c r="B49" s="250" t="s">
        <v>879</v>
      </c>
      <c r="C49" s="128" t="s">
        <v>1285</v>
      </c>
      <c r="D49" s="128" t="s">
        <v>1205</v>
      </c>
      <c r="E49" s="82" t="s">
        <v>1300</v>
      </c>
      <c r="F49" s="296" t="s">
        <v>13</v>
      </c>
      <c r="G49" s="297" t="s">
        <v>1265</v>
      </c>
      <c r="H49" s="297" t="s">
        <v>816</v>
      </c>
      <c r="I49" s="299">
        <v>10</v>
      </c>
      <c r="J49" s="299">
        <v>2.5</v>
      </c>
      <c r="K49" s="486"/>
    </row>
    <row r="50" spans="1:11" ht="16.5" thickTop="1" thickBot="1">
      <c r="A50" s="261">
        <v>46</v>
      </c>
      <c r="B50" s="250" t="s">
        <v>879</v>
      </c>
      <c r="C50" s="128" t="s">
        <v>1285</v>
      </c>
      <c r="D50" s="128" t="s">
        <v>1205</v>
      </c>
      <c r="E50" s="82" t="s">
        <v>1301</v>
      </c>
      <c r="F50" s="296" t="s">
        <v>13</v>
      </c>
      <c r="G50" s="297" t="s">
        <v>1265</v>
      </c>
      <c r="H50" s="297" t="s">
        <v>816</v>
      </c>
      <c r="I50" s="299">
        <v>6</v>
      </c>
      <c r="J50" s="299">
        <v>1.5</v>
      </c>
      <c r="K50" s="486"/>
    </row>
    <row r="51" spans="1:11" ht="16.5" thickTop="1" thickBot="1">
      <c r="A51" s="261">
        <v>47</v>
      </c>
      <c r="B51" s="250" t="s">
        <v>879</v>
      </c>
      <c r="C51" s="128" t="s">
        <v>1285</v>
      </c>
      <c r="D51" s="128" t="s">
        <v>1205</v>
      </c>
      <c r="E51" s="82" t="s">
        <v>1302</v>
      </c>
      <c r="F51" s="296" t="s">
        <v>13</v>
      </c>
      <c r="G51" s="297" t="s">
        <v>1265</v>
      </c>
      <c r="H51" s="297" t="s">
        <v>816</v>
      </c>
      <c r="I51" s="299">
        <v>10</v>
      </c>
      <c r="J51" s="299">
        <v>2.5</v>
      </c>
      <c r="K51" s="486"/>
    </row>
    <row r="52" spans="1:11" ht="16.5" thickTop="1" thickBot="1">
      <c r="A52" s="261">
        <v>48</v>
      </c>
      <c r="B52" s="250" t="s">
        <v>879</v>
      </c>
      <c r="C52" s="128" t="s">
        <v>1285</v>
      </c>
      <c r="D52" s="128" t="s">
        <v>1205</v>
      </c>
      <c r="E52" s="82" t="s">
        <v>1303</v>
      </c>
      <c r="F52" s="296" t="s">
        <v>13</v>
      </c>
      <c r="G52" s="297" t="s">
        <v>1265</v>
      </c>
      <c r="H52" s="297" t="s">
        <v>816</v>
      </c>
      <c r="I52" s="299">
        <v>200</v>
      </c>
      <c r="J52" s="299">
        <v>50</v>
      </c>
      <c r="K52" s="486"/>
    </row>
    <row r="53" spans="1:11" ht="16.5" thickTop="1" thickBot="1">
      <c r="A53" s="261">
        <v>49</v>
      </c>
      <c r="B53" s="250" t="s">
        <v>879</v>
      </c>
      <c r="C53" s="128" t="s">
        <v>1285</v>
      </c>
      <c r="D53" s="128" t="s">
        <v>1205</v>
      </c>
      <c r="E53" s="82" t="s">
        <v>1304</v>
      </c>
      <c r="F53" s="296" t="s">
        <v>13</v>
      </c>
      <c r="G53" s="297" t="s">
        <v>1265</v>
      </c>
      <c r="H53" s="297" t="s">
        <v>816</v>
      </c>
      <c r="I53" s="299">
        <v>6</v>
      </c>
      <c r="J53" s="299">
        <v>1.5</v>
      </c>
      <c r="K53" s="486"/>
    </row>
    <row r="54" spans="1:11" ht="16.5" thickTop="1" thickBot="1">
      <c r="A54" s="261">
        <v>50</v>
      </c>
      <c r="B54" s="250" t="s">
        <v>879</v>
      </c>
      <c r="C54" s="128" t="s">
        <v>1285</v>
      </c>
      <c r="D54" s="128" t="s">
        <v>1205</v>
      </c>
      <c r="E54" s="82" t="s">
        <v>1305</v>
      </c>
      <c r="F54" s="296" t="s">
        <v>13</v>
      </c>
      <c r="G54" s="297" t="s">
        <v>1265</v>
      </c>
      <c r="H54" s="297" t="s">
        <v>816</v>
      </c>
      <c r="I54" s="299">
        <v>15</v>
      </c>
      <c r="J54" s="300">
        <v>3.75</v>
      </c>
      <c r="K54" s="486"/>
    </row>
    <row r="55" spans="1:11" ht="16.5" thickTop="1" thickBot="1">
      <c r="A55" s="261">
        <v>51</v>
      </c>
      <c r="B55" s="250" t="s">
        <v>879</v>
      </c>
      <c r="C55" s="128" t="s">
        <v>1285</v>
      </c>
      <c r="D55" s="128" t="s">
        <v>1306</v>
      </c>
      <c r="E55" s="82" t="s">
        <v>1307</v>
      </c>
      <c r="F55" s="296" t="s">
        <v>13</v>
      </c>
      <c r="G55" s="297" t="s">
        <v>1265</v>
      </c>
      <c r="H55" s="297" t="s">
        <v>816</v>
      </c>
      <c r="I55" s="299">
        <v>80</v>
      </c>
      <c r="J55" s="299">
        <v>20</v>
      </c>
      <c r="K55" s="486"/>
    </row>
    <row r="56" spans="1:11" ht="16.5" thickTop="1" thickBot="1">
      <c r="A56" s="261">
        <v>52</v>
      </c>
      <c r="B56" s="250" t="s">
        <v>879</v>
      </c>
      <c r="C56" s="128" t="s">
        <v>1285</v>
      </c>
      <c r="D56" s="128" t="s">
        <v>1306</v>
      </c>
      <c r="E56" s="82" t="s">
        <v>1308</v>
      </c>
      <c r="F56" s="296" t="s">
        <v>13</v>
      </c>
      <c r="G56" s="297" t="s">
        <v>1265</v>
      </c>
      <c r="H56" s="297" t="s">
        <v>816</v>
      </c>
      <c r="I56" s="299">
        <v>30</v>
      </c>
      <c r="J56" s="299">
        <v>7.5</v>
      </c>
      <c r="K56" s="486"/>
    </row>
    <row r="57" spans="1:11" ht="16.5" thickTop="1" thickBot="1">
      <c r="A57" s="301">
        <v>53</v>
      </c>
      <c r="B57" s="250" t="s">
        <v>879</v>
      </c>
      <c r="C57" s="128" t="s">
        <v>1285</v>
      </c>
      <c r="D57" s="128" t="s">
        <v>1309</v>
      </c>
      <c r="E57" s="82" t="s">
        <v>1310</v>
      </c>
      <c r="F57" s="296" t="s">
        <v>13</v>
      </c>
      <c r="G57" s="297" t="s">
        <v>1265</v>
      </c>
      <c r="H57" s="297" t="s">
        <v>816</v>
      </c>
      <c r="I57" s="302">
        <v>20</v>
      </c>
      <c r="J57" s="302">
        <v>5</v>
      </c>
      <c r="K57" s="486"/>
    </row>
    <row r="58" spans="1:11" ht="16.5" thickTop="1" thickBot="1">
      <c r="A58" s="261">
        <v>54</v>
      </c>
      <c r="B58" s="250" t="s">
        <v>879</v>
      </c>
      <c r="C58" s="128" t="s">
        <v>1285</v>
      </c>
      <c r="D58" s="128" t="s">
        <v>1311</v>
      </c>
      <c r="E58" s="82" t="s">
        <v>1312</v>
      </c>
      <c r="F58" s="296" t="s">
        <v>13</v>
      </c>
      <c r="G58" s="297" t="s">
        <v>1265</v>
      </c>
      <c r="H58" s="297" t="s">
        <v>816</v>
      </c>
      <c r="I58" s="299">
        <v>15</v>
      </c>
      <c r="J58" s="300">
        <v>3.75</v>
      </c>
      <c r="K58" s="486"/>
    </row>
    <row r="59" spans="1:11" ht="16.5" thickTop="1" thickBot="1">
      <c r="A59" s="261">
        <v>55</v>
      </c>
      <c r="B59" s="250" t="s">
        <v>879</v>
      </c>
      <c r="C59" s="128" t="s">
        <v>1285</v>
      </c>
      <c r="D59" s="128" t="s">
        <v>1313</v>
      </c>
      <c r="E59" s="82" t="s">
        <v>1314</v>
      </c>
      <c r="F59" s="296" t="s">
        <v>13</v>
      </c>
      <c r="G59" s="303" t="s">
        <v>1265</v>
      </c>
      <c r="H59" s="297" t="s">
        <v>816</v>
      </c>
      <c r="I59" s="299">
        <v>25</v>
      </c>
      <c r="J59" s="300">
        <v>6.25</v>
      </c>
      <c r="K59" s="486"/>
    </row>
    <row r="60" spans="1:11" ht="16.5" thickTop="1" thickBot="1">
      <c r="A60" s="261">
        <v>56</v>
      </c>
      <c r="B60" s="250" t="s">
        <v>879</v>
      </c>
      <c r="C60" s="128" t="s">
        <v>1285</v>
      </c>
      <c r="D60" s="128" t="s">
        <v>1313</v>
      </c>
      <c r="E60" s="82" t="s">
        <v>1315</v>
      </c>
      <c r="F60" s="296" t="s">
        <v>13</v>
      </c>
      <c r="G60" s="303" t="s">
        <v>1265</v>
      </c>
      <c r="H60" s="297" t="s">
        <v>816</v>
      </c>
      <c r="I60" s="299">
        <v>3</v>
      </c>
      <c r="J60" s="300">
        <v>0.75</v>
      </c>
      <c r="K60" s="486"/>
    </row>
    <row r="61" spans="1:11" ht="16.5" thickTop="1" thickBot="1">
      <c r="A61" s="261">
        <v>57</v>
      </c>
      <c r="B61" s="250" t="s">
        <v>879</v>
      </c>
      <c r="C61" s="128" t="s">
        <v>1285</v>
      </c>
      <c r="D61" s="128" t="s">
        <v>1313</v>
      </c>
      <c r="E61" s="82" t="s">
        <v>1316</v>
      </c>
      <c r="F61" s="296" t="s">
        <v>13</v>
      </c>
      <c r="G61" s="303" t="s">
        <v>1265</v>
      </c>
      <c r="H61" s="297" t="s">
        <v>816</v>
      </c>
      <c r="I61" s="300">
        <v>2.83</v>
      </c>
      <c r="J61" s="300">
        <v>0.71</v>
      </c>
      <c r="K61" s="486"/>
    </row>
    <row r="62" spans="1:11" ht="16.5" thickTop="1" thickBot="1">
      <c r="A62" s="261">
        <v>58</v>
      </c>
      <c r="B62" s="250" t="s">
        <v>879</v>
      </c>
      <c r="C62" s="128" t="s">
        <v>1285</v>
      </c>
      <c r="D62" s="128" t="s">
        <v>1313</v>
      </c>
      <c r="E62" s="82" t="s">
        <v>1317</v>
      </c>
      <c r="F62" s="296" t="s">
        <v>13</v>
      </c>
      <c r="G62" s="303" t="s">
        <v>1265</v>
      </c>
      <c r="H62" s="297" t="s">
        <v>816</v>
      </c>
      <c r="I62" s="300">
        <v>3.23</v>
      </c>
      <c r="J62" s="300">
        <v>0.81</v>
      </c>
      <c r="K62" s="486"/>
    </row>
    <row r="63" spans="1:11" ht="16.5" thickTop="1" thickBot="1">
      <c r="A63" s="261">
        <v>59</v>
      </c>
      <c r="B63" s="250" t="s">
        <v>879</v>
      </c>
      <c r="C63" s="128" t="s">
        <v>1285</v>
      </c>
      <c r="D63" s="128" t="s">
        <v>1318</v>
      </c>
      <c r="E63" s="82" t="s">
        <v>1319</v>
      </c>
      <c r="F63" s="296" t="s">
        <v>13</v>
      </c>
      <c r="G63" s="303" t="s">
        <v>1265</v>
      </c>
      <c r="H63" s="297" t="s">
        <v>816</v>
      </c>
      <c r="I63" s="299">
        <v>50</v>
      </c>
      <c r="J63" s="299">
        <v>12.5</v>
      </c>
      <c r="K63" s="486"/>
    </row>
    <row r="64" spans="1:11" ht="16.5" thickTop="1" thickBot="1">
      <c r="A64" s="261">
        <v>60</v>
      </c>
      <c r="B64" s="250" t="s">
        <v>879</v>
      </c>
      <c r="C64" s="128" t="s">
        <v>1285</v>
      </c>
      <c r="D64" s="128" t="s">
        <v>1318</v>
      </c>
      <c r="E64" s="82" t="s">
        <v>1320</v>
      </c>
      <c r="F64" s="296" t="s">
        <v>13</v>
      </c>
      <c r="G64" s="303" t="s">
        <v>1265</v>
      </c>
      <c r="H64" s="297" t="s">
        <v>816</v>
      </c>
      <c r="I64" s="299">
        <v>30</v>
      </c>
      <c r="J64" s="299">
        <v>7.5</v>
      </c>
      <c r="K64" s="486"/>
    </row>
    <row r="65" spans="1:11" ht="16.5" thickTop="1" thickBot="1">
      <c r="A65" s="261">
        <v>61</v>
      </c>
      <c r="B65" s="250" t="s">
        <v>879</v>
      </c>
      <c r="C65" s="128" t="s">
        <v>1285</v>
      </c>
      <c r="D65" s="128" t="s">
        <v>1318</v>
      </c>
      <c r="E65" s="82" t="s">
        <v>1321</v>
      </c>
      <c r="F65" s="296" t="s">
        <v>13</v>
      </c>
      <c r="G65" s="303" t="s">
        <v>1265</v>
      </c>
      <c r="H65" s="297" t="s">
        <v>816</v>
      </c>
      <c r="I65" s="299">
        <v>7</v>
      </c>
      <c r="J65" s="300">
        <v>1.75</v>
      </c>
      <c r="K65" s="486"/>
    </row>
    <row r="66" spans="1:11" ht="16.5" thickTop="1" thickBot="1">
      <c r="A66" s="261">
        <v>62</v>
      </c>
      <c r="B66" s="250" t="s">
        <v>879</v>
      </c>
      <c r="C66" s="128" t="s">
        <v>1285</v>
      </c>
      <c r="D66" s="128" t="s">
        <v>1322</v>
      </c>
      <c r="E66" s="82" t="s">
        <v>1323</v>
      </c>
      <c r="F66" s="296" t="s">
        <v>13</v>
      </c>
      <c r="G66" s="303" t="s">
        <v>1265</v>
      </c>
      <c r="H66" s="297" t="s">
        <v>816</v>
      </c>
      <c r="I66" s="299">
        <v>6.5</v>
      </c>
      <c r="J66" s="300">
        <v>1.63</v>
      </c>
      <c r="K66" s="486"/>
    </row>
    <row r="67" spans="1:11" ht="31.5" thickTop="1" thickBot="1">
      <c r="A67" s="261">
        <v>63</v>
      </c>
      <c r="B67" s="250" t="s">
        <v>879</v>
      </c>
      <c r="C67" s="128" t="s">
        <v>1285</v>
      </c>
      <c r="D67" s="128" t="s">
        <v>1324</v>
      </c>
      <c r="E67" s="82" t="s">
        <v>1325</v>
      </c>
      <c r="F67" s="296" t="s">
        <v>13</v>
      </c>
      <c r="G67" s="303" t="s">
        <v>1265</v>
      </c>
      <c r="H67" s="297" t="s">
        <v>816</v>
      </c>
      <c r="I67" s="300">
        <v>8.09</v>
      </c>
      <c r="J67" s="300">
        <v>2.02</v>
      </c>
      <c r="K67" s="486"/>
    </row>
    <row r="68" spans="1:11" ht="16.5" thickTop="1" thickBot="1">
      <c r="A68" s="261">
        <v>64</v>
      </c>
      <c r="B68" s="250" t="s">
        <v>879</v>
      </c>
      <c r="C68" s="128" t="s">
        <v>1285</v>
      </c>
      <c r="D68" s="128" t="s">
        <v>1326</v>
      </c>
      <c r="E68" s="82" t="s">
        <v>1327</v>
      </c>
      <c r="F68" s="296" t="s">
        <v>13</v>
      </c>
      <c r="G68" s="303" t="s">
        <v>1265</v>
      </c>
      <c r="H68" s="297" t="s">
        <v>816</v>
      </c>
      <c r="I68" s="300">
        <v>10.119999999999999</v>
      </c>
      <c r="J68" s="300">
        <v>2.5300000000000002</v>
      </c>
      <c r="K68" s="486"/>
    </row>
    <row r="69" spans="1:11" ht="16.5" thickTop="1" thickBot="1">
      <c r="A69" s="261">
        <v>65</v>
      </c>
      <c r="B69" s="250" t="s">
        <v>879</v>
      </c>
      <c r="C69" s="128" t="s">
        <v>1285</v>
      </c>
      <c r="D69" s="128" t="s">
        <v>1328</v>
      </c>
      <c r="E69" s="82" t="s">
        <v>1329</v>
      </c>
      <c r="F69" s="296" t="s">
        <v>13</v>
      </c>
      <c r="G69" s="303" t="s">
        <v>1265</v>
      </c>
      <c r="H69" s="297" t="s">
        <v>816</v>
      </c>
      <c r="I69" s="300">
        <v>6.07</v>
      </c>
      <c r="J69" s="300">
        <v>1.52</v>
      </c>
      <c r="K69" s="486"/>
    </row>
    <row r="70" spans="1:11" ht="16.5" thickTop="1" thickBot="1">
      <c r="A70" s="261">
        <v>66</v>
      </c>
      <c r="B70" s="250" t="s">
        <v>879</v>
      </c>
      <c r="C70" s="128" t="s">
        <v>1285</v>
      </c>
      <c r="D70" s="128" t="s">
        <v>1328</v>
      </c>
      <c r="E70" s="82" t="s">
        <v>1330</v>
      </c>
      <c r="F70" s="296" t="s">
        <v>13</v>
      </c>
      <c r="G70" s="303" t="s">
        <v>1265</v>
      </c>
      <c r="H70" s="297" t="s">
        <v>816</v>
      </c>
      <c r="I70" s="300">
        <v>3.23</v>
      </c>
      <c r="J70" s="300">
        <v>0.81</v>
      </c>
      <c r="K70" s="486"/>
    </row>
    <row r="71" spans="1:11" ht="16.5" thickTop="1" thickBot="1">
      <c r="A71" s="261">
        <v>67</v>
      </c>
      <c r="B71" s="250" t="s">
        <v>879</v>
      </c>
      <c r="C71" s="128" t="s">
        <v>1285</v>
      </c>
      <c r="D71" s="128" t="s">
        <v>1328</v>
      </c>
      <c r="E71" s="82" t="s">
        <v>1331</v>
      </c>
      <c r="F71" s="296" t="s">
        <v>13</v>
      </c>
      <c r="G71" s="303" t="s">
        <v>1265</v>
      </c>
      <c r="H71" s="297" t="s">
        <v>816</v>
      </c>
      <c r="I71" s="300">
        <v>7.28</v>
      </c>
      <c r="J71" s="300">
        <v>1.8199999999999998</v>
      </c>
      <c r="K71" s="486"/>
    </row>
    <row r="72" spans="1:11" ht="16.5" thickTop="1" thickBot="1">
      <c r="A72" s="261">
        <v>68</v>
      </c>
      <c r="B72" s="250" t="s">
        <v>879</v>
      </c>
      <c r="C72" s="128" t="s">
        <v>1285</v>
      </c>
      <c r="D72" s="128" t="s">
        <v>1328</v>
      </c>
      <c r="E72" s="82" t="s">
        <v>1332</v>
      </c>
      <c r="F72" s="296" t="s">
        <v>13</v>
      </c>
      <c r="G72" s="303" t="s">
        <v>1265</v>
      </c>
      <c r="H72" s="297" t="s">
        <v>816</v>
      </c>
      <c r="I72" s="300">
        <v>12.14</v>
      </c>
      <c r="J72" s="300">
        <v>3.04</v>
      </c>
      <c r="K72" s="486"/>
    </row>
    <row r="73" spans="1:11" ht="16.5" thickTop="1" thickBot="1">
      <c r="A73" s="261">
        <v>69</v>
      </c>
      <c r="B73" s="250" t="s">
        <v>879</v>
      </c>
      <c r="C73" s="128" t="s">
        <v>1285</v>
      </c>
      <c r="D73" s="128" t="s">
        <v>1333</v>
      </c>
      <c r="E73" s="82" t="s">
        <v>1334</v>
      </c>
      <c r="F73" s="296" t="s">
        <v>13</v>
      </c>
      <c r="G73" s="303" t="s">
        <v>1265</v>
      </c>
      <c r="H73" s="297" t="s">
        <v>816</v>
      </c>
      <c r="I73" s="300">
        <v>4.04</v>
      </c>
      <c r="J73" s="300">
        <v>1.01</v>
      </c>
      <c r="K73" s="486"/>
    </row>
    <row r="74" spans="1:11" ht="16.5" thickTop="1" thickBot="1">
      <c r="A74" s="261">
        <v>70</v>
      </c>
      <c r="B74" s="250" t="s">
        <v>879</v>
      </c>
      <c r="C74" s="128" t="s">
        <v>1285</v>
      </c>
      <c r="D74" s="128" t="s">
        <v>1333</v>
      </c>
      <c r="E74" s="82" t="s">
        <v>1335</v>
      </c>
      <c r="F74" s="296" t="s">
        <v>13</v>
      </c>
      <c r="G74" s="303" t="s">
        <v>1265</v>
      </c>
      <c r="H74" s="297" t="s">
        <v>816</v>
      </c>
      <c r="I74" s="300">
        <v>6.07</v>
      </c>
      <c r="J74" s="300">
        <v>1.52</v>
      </c>
      <c r="K74" s="486"/>
    </row>
    <row r="75" spans="1:11" ht="16.5" thickTop="1" thickBot="1">
      <c r="A75" s="261">
        <v>71</v>
      </c>
      <c r="B75" s="250" t="s">
        <v>879</v>
      </c>
      <c r="C75" s="128" t="s">
        <v>1285</v>
      </c>
      <c r="D75" s="128" t="s">
        <v>1333</v>
      </c>
      <c r="E75" s="82" t="s">
        <v>1336</v>
      </c>
      <c r="F75" s="296" t="s">
        <v>13</v>
      </c>
      <c r="G75" s="303" t="s">
        <v>1265</v>
      </c>
      <c r="H75" s="297" t="s">
        <v>816</v>
      </c>
      <c r="I75" s="299">
        <v>20</v>
      </c>
      <c r="J75" s="299">
        <v>5</v>
      </c>
      <c r="K75" s="486"/>
    </row>
    <row r="76" spans="1:11" ht="16.5" thickTop="1" thickBot="1">
      <c r="A76" s="261">
        <v>72</v>
      </c>
      <c r="B76" s="250" t="s">
        <v>879</v>
      </c>
      <c r="C76" s="128" t="s">
        <v>1285</v>
      </c>
      <c r="D76" s="128" t="s">
        <v>1333</v>
      </c>
      <c r="E76" s="82" t="s">
        <v>1337</v>
      </c>
      <c r="F76" s="296" t="s">
        <v>13</v>
      </c>
      <c r="G76" s="303" t="s">
        <v>1265</v>
      </c>
      <c r="H76" s="297" t="s">
        <v>816</v>
      </c>
      <c r="I76" s="300">
        <v>2.02</v>
      </c>
      <c r="J76" s="300">
        <v>0.51</v>
      </c>
      <c r="K76" s="486"/>
    </row>
    <row r="77" spans="1:11" ht="16.5" thickTop="1" thickBot="1">
      <c r="A77" s="261">
        <v>73</v>
      </c>
      <c r="B77" s="250" t="s">
        <v>879</v>
      </c>
      <c r="C77" s="128" t="s">
        <v>1285</v>
      </c>
      <c r="D77" s="128" t="s">
        <v>1333</v>
      </c>
      <c r="E77" s="82" t="s">
        <v>1338</v>
      </c>
      <c r="F77" s="296" t="s">
        <v>13</v>
      </c>
      <c r="G77" s="303" t="s">
        <v>1265</v>
      </c>
      <c r="H77" s="297" t="s">
        <v>816</v>
      </c>
      <c r="I77" s="300">
        <v>5.26</v>
      </c>
      <c r="J77" s="300">
        <v>1.32</v>
      </c>
      <c r="K77" s="486"/>
    </row>
    <row r="78" spans="1:11" ht="16.5" thickTop="1" thickBot="1">
      <c r="A78" s="261">
        <v>74</v>
      </c>
      <c r="B78" s="250" t="s">
        <v>879</v>
      </c>
      <c r="C78" s="128" t="s">
        <v>1285</v>
      </c>
      <c r="D78" s="128" t="s">
        <v>1339</v>
      </c>
      <c r="E78" s="82" t="s">
        <v>1340</v>
      </c>
      <c r="F78" s="296" t="s">
        <v>13</v>
      </c>
      <c r="G78" s="303" t="s">
        <v>1265</v>
      </c>
      <c r="H78" s="297" t="s">
        <v>816</v>
      </c>
      <c r="I78" s="299">
        <v>10</v>
      </c>
      <c r="J78" s="299">
        <v>2.5</v>
      </c>
      <c r="K78" s="486"/>
    </row>
    <row r="79" spans="1:11" ht="16.5" thickTop="1" thickBot="1">
      <c r="A79" s="261">
        <v>75</v>
      </c>
      <c r="B79" s="250" t="s">
        <v>879</v>
      </c>
      <c r="C79" s="128" t="s">
        <v>1285</v>
      </c>
      <c r="D79" s="128" t="s">
        <v>1339</v>
      </c>
      <c r="E79" s="82" t="s">
        <v>1341</v>
      </c>
      <c r="F79" s="296" t="s">
        <v>13</v>
      </c>
      <c r="G79" s="303" t="s">
        <v>1265</v>
      </c>
      <c r="H79" s="297" t="s">
        <v>816</v>
      </c>
      <c r="I79" s="299">
        <v>5</v>
      </c>
      <c r="J79" s="300">
        <v>1.25</v>
      </c>
      <c r="K79" s="486"/>
    </row>
    <row r="80" spans="1:11" ht="16.5" thickTop="1" thickBot="1">
      <c r="A80" s="261">
        <v>76</v>
      </c>
      <c r="B80" s="250" t="s">
        <v>879</v>
      </c>
      <c r="C80" s="128" t="s">
        <v>1285</v>
      </c>
      <c r="D80" s="128" t="s">
        <v>1339</v>
      </c>
      <c r="E80" s="82" t="s">
        <v>1342</v>
      </c>
      <c r="F80" s="296" t="s">
        <v>13</v>
      </c>
      <c r="G80" s="303" t="s">
        <v>1265</v>
      </c>
      <c r="H80" s="297" t="s">
        <v>816</v>
      </c>
      <c r="I80" s="299">
        <v>80</v>
      </c>
      <c r="J80" s="299">
        <v>20</v>
      </c>
      <c r="K80" s="486"/>
    </row>
    <row r="81" spans="1:11" ht="16.5" thickTop="1" thickBot="1">
      <c r="A81" s="261">
        <v>77</v>
      </c>
      <c r="B81" s="250" t="s">
        <v>879</v>
      </c>
      <c r="C81" s="128" t="s">
        <v>1255</v>
      </c>
      <c r="D81" s="128" t="s">
        <v>1343</v>
      </c>
      <c r="E81" s="82" t="s">
        <v>1344</v>
      </c>
      <c r="F81" s="296" t="s">
        <v>13</v>
      </c>
      <c r="G81" s="303" t="s">
        <v>1265</v>
      </c>
      <c r="H81" s="297" t="s">
        <v>816</v>
      </c>
      <c r="I81" s="299">
        <v>35</v>
      </c>
      <c r="J81" s="300">
        <v>8.75</v>
      </c>
      <c r="K81" s="486"/>
    </row>
    <row r="82" spans="1:11" ht="16.5" thickTop="1" thickBot="1">
      <c r="A82" s="261">
        <v>78</v>
      </c>
      <c r="B82" s="250" t="s">
        <v>879</v>
      </c>
      <c r="C82" s="128" t="s">
        <v>1255</v>
      </c>
      <c r="D82" s="128" t="s">
        <v>1343</v>
      </c>
      <c r="E82" s="82" t="s">
        <v>1345</v>
      </c>
      <c r="F82" s="296" t="s">
        <v>13</v>
      </c>
      <c r="G82" s="303" t="s">
        <v>1265</v>
      </c>
      <c r="H82" s="297" t="s">
        <v>816</v>
      </c>
      <c r="I82" s="299">
        <v>3</v>
      </c>
      <c r="J82" s="300">
        <v>0.75</v>
      </c>
      <c r="K82" s="486"/>
    </row>
    <row r="83" spans="1:11" ht="16.5" thickTop="1" thickBot="1">
      <c r="A83" s="261">
        <v>79</v>
      </c>
      <c r="B83" s="250" t="s">
        <v>879</v>
      </c>
      <c r="C83" s="128" t="s">
        <v>1255</v>
      </c>
      <c r="D83" s="128" t="s">
        <v>1343</v>
      </c>
      <c r="E83" s="82" t="s">
        <v>1346</v>
      </c>
      <c r="F83" s="296" t="s">
        <v>13</v>
      </c>
      <c r="G83" s="303" t="s">
        <v>1265</v>
      </c>
      <c r="H83" s="297" t="s">
        <v>816</v>
      </c>
      <c r="I83" s="299">
        <v>15</v>
      </c>
      <c r="J83" s="300">
        <v>3.75</v>
      </c>
      <c r="K83" s="486"/>
    </row>
    <row r="84" spans="1:11" ht="16.5" thickTop="1" thickBot="1">
      <c r="A84" s="261">
        <v>80</v>
      </c>
      <c r="B84" s="250" t="s">
        <v>879</v>
      </c>
      <c r="C84" s="128" t="s">
        <v>1255</v>
      </c>
      <c r="D84" s="128" t="s">
        <v>1347</v>
      </c>
      <c r="E84" s="82" t="s">
        <v>1348</v>
      </c>
      <c r="F84" s="296" t="s">
        <v>13</v>
      </c>
      <c r="G84" s="303" t="s">
        <v>1265</v>
      </c>
      <c r="H84" s="297" t="s">
        <v>816</v>
      </c>
      <c r="I84" s="299">
        <v>3</v>
      </c>
      <c r="J84" s="300">
        <v>0.75</v>
      </c>
      <c r="K84" s="486"/>
    </row>
    <row r="85" spans="1:11" ht="16.5" thickTop="1" thickBot="1">
      <c r="A85" s="261">
        <v>81</v>
      </c>
      <c r="B85" s="250" t="s">
        <v>879</v>
      </c>
      <c r="C85" s="128" t="s">
        <v>1255</v>
      </c>
      <c r="D85" s="128" t="s">
        <v>1347</v>
      </c>
      <c r="E85" s="82" t="s">
        <v>1349</v>
      </c>
      <c r="F85" s="296" t="s">
        <v>13</v>
      </c>
      <c r="G85" s="303" t="s">
        <v>1265</v>
      </c>
      <c r="H85" s="297" t="s">
        <v>816</v>
      </c>
      <c r="I85" s="299">
        <v>1</v>
      </c>
      <c r="J85" s="300">
        <v>0.25</v>
      </c>
      <c r="K85" s="486"/>
    </row>
    <row r="86" spans="1:11" ht="16.5" thickTop="1" thickBot="1">
      <c r="A86" s="261">
        <v>82</v>
      </c>
      <c r="B86" s="250" t="s">
        <v>879</v>
      </c>
      <c r="C86" s="128" t="s">
        <v>1255</v>
      </c>
      <c r="D86" s="128" t="s">
        <v>1347</v>
      </c>
      <c r="E86" s="82" t="s">
        <v>1350</v>
      </c>
      <c r="F86" s="296" t="s">
        <v>13</v>
      </c>
      <c r="G86" s="303" t="s">
        <v>1265</v>
      </c>
      <c r="H86" s="297" t="s">
        <v>816</v>
      </c>
      <c r="I86" s="299">
        <v>1.5</v>
      </c>
      <c r="J86" s="300">
        <v>0.38</v>
      </c>
      <c r="K86" s="486"/>
    </row>
    <row r="87" spans="1:11" ht="16.5" thickTop="1" thickBot="1">
      <c r="A87" s="261">
        <v>83</v>
      </c>
      <c r="B87" s="250" t="s">
        <v>879</v>
      </c>
      <c r="C87" s="128" t="s">
        <v>1255</v>
      </c>
      <c r="D87" s="128" t="s">
        <v>1347</v>
      </c>
      <c r="E87" s="82" t="s">
        <v>1351</v>
      </c>
      <c r="F87" s="296" t="s">
        <v>13</v>
      </c>
      <c r="G87" s="303" t="s">
        <v>1265</v>
      </c>
      <c r="H87" s="297" t="s">
        <v>816</v>
      </c>
      <c r="I87" s="299">
        <v>7</v>
      </c>
      <c r="J87" s="300">
        <v>1.75</v>
      </c>
      <c r="K87" s="486"/>
    </row>
    <row r="88" spans="1:11" ht="16.5" thickTop="1" thickBot="1">
      <c r="A88" s="261">
        <v>84</v>
      </c>
      <c r="B88" s="250" t="s">
        <v>879</v>
      </c>
      <c r="C88" s="128" t="s">
        <v>1255</v>
      </c>
      <c r="D88" s="128" t="s">
        <v>1347</v>
      </c>
      <c r="E88" s="82" t="s">
        <v>1352</v>
      </c>
      <c r="F88" s="296" t="s">
        <v>13</v>
      </c>
      <c r="G88" s="303" t="s">
        <v>1265</v>
      </c>
      <c r="H88" s="297" t="s">
        <v>816</v>
      </c>
      <c r="I88" s="299">
        <v>12</v>
      </c>
      <c r="J88" s="299">
        <v>3</v>
      </c>
      <c r="K88" s="486"/>
    </row>
    <row r="89" spans="1:11" ht="16.5" thickTop="1" thickBot="1">
      <c r="A89" s="261">
        <v>85</v>
      </c>
      <c r="B89" s="250" t="s">
        <v>879</v>
      </c>
      <c r="C89" s="128" t="s">
        <v>1255</v>
      </c>
      <c r="D89" s="128" t="s">
        <v>1353</v>
      </c>
      <c r="E89" s="82" t="s">
        <v>725</v>
      </c>
      <c r="F89" s="296" t="s">
        <v>13</v>
      </c>
      <c r="G89" s="303" t="s">
        <v>1265</v>
      </c>
      <c r="H89" s="297" t="s">
        <v>816</v>
      </c>
      <c r="I89" s="299">
        <v>3</v>
      </c>
      <c r="J89" s="300">
        <v>0.75</v>
      </c>
      <c r="K89" s="486"/>
    </row>
    <row r="90" spans="1:11" ht="16.5" thickTop="1" thickBot="1">
      <c r="A90" s="261">
        <v>86</v>
      </c>
      <c r="B90" s="250" t="s">
        <v>879</v>
      </c>
      <c r="C90" s="128" t="s">
        <v>1255</v>
      </c>
      <c r="D90" s="128" t="s">
        <v>1354</v>
      </c>
      <c r="E90" s="82" t="s">
        <v>1355</v>
      </c>
      <c r="F90" s="296" t="s">
        <v>13</v>
      </c>
      <c r="G90" s="303" t="s">
        <v>1265</v>
      </c>
      <c r="H90" s="297" t="s">
        <v>816</v>
      </c>
      <c r="I90" s="299">
        <v>2</v>
      </c>
      <c r="J90" s="300">
        <v>0.5</v>
      </c>
      <c r="K90" s="486"/>
    </row>
    <row r="91" spans="1:11" ht="16.5" thickTop="1" thickBot="1">
      <c r="A91" s="261">
        <v>87</v>
      </c>
      <c r="B91" s="250" t="s">
        <v>879</v>
      </c>
      <c r="C91" s="128" t="s">
        <v>1255</v>
      </c>
      <c r="D91" s="128" t="s">
        <v>1356</v>
      </c>
      <c r="E91" s="82" t="s">
        <v>1357</v>
      </c>
      <c r="F91" s="296" t="s">
        <v>13</v>
      </c>
      <c r="G91" s="303" t="s">
        <v>1265</v>
      </c>
      <c r="H91" s="297" t="s">
        <v>816</v>
      </c>
      <c r="I91" s="299">
        <v>9</v>
      </c>
      <c r="J91" s="300">
        <v>2.25</v>
      </c>
      <c r="K91" s="486"/>
    </row>
    <row r="92" spans="1:11" ht="16.5" thickTop="1" thickBot="1">
      <c r="A92" s="261">
        <v>88</v>
      </c>
      <c r="B92" s="250" t="s">
        <v>879</v>
      </c>
      <c r="C92" s="128" t="s">
        <v>1255</v>
      </c>
      <c r="D92" s="128" t="s">
        <v>1356</v>
      </c>
      <c r="E92" s="82" t="s">
        <v>1308</v>
      </c>
      <c r="F92" s="296" t="s">
        <v>13</v>
      </c>
      <c r="G92" s="303" t="s">
        <v>1265</v>
      </c>
      <c r="H92" s="297" t="s">
        <v>816</v>
      </c>
      <c r="I92" s="299">
        <v>7</v>
      </c>
      <c r="J92" s="300">
        <v>1.75</v>
      </c>
      <c r="K92" s="486"/>
    </row>
    <row r="93" spans="1:11" ht="16.5" thickTop="1" thickBot="1">
      <c r="A93" s="261">
        <v>89</v>
      </c>
      <c r="B93" s="250" t="s">
        <v>879</v>
      </c>
      <c r="C93" s="128" t="s">
        <v>1255</v>
      </c>
      <c r="D93" s="128" t="s">
        <v>1356</v>
      </c>
      <c r="E93" s="82" t="s">
        <v>1338</v>
      </c>
      <c r="F93" s="296" t="s">
        <v>13</v>
      </c>
      <c r="G93" s="303" t="s">
        <v>1265</v>
      </c>
      <c r="H93" s="297" t="s">
        <v>816</v>
      </c>
      <c r="I93" s="299">
        <v>3</v>
      </c>
      <c r="J93" s="300">
        <v>0.75</v>
      </c>
      <c r="K93" s="486"/>
    </row>
    <row r="94" spans="1:11" ht="16.5" thickTop="1" thickBot="1">
      <c r="A94" s="261">
        <v>90</v>
      </c>
      <c r="B94" s="250" t="s">
        <v>879</v>
      </c>
      <c r="C94" s="128" t="s">
        <v>1255</v>
      </c>
      <c r="D94" s="128" t="s">
        <v>1356</v>
      </c>
      <c r="E94" s="82" t="s">
        <v>1358</v>
      </c>
      <c r="F94" s="296" t="s">
        <v>13</v>
      </c>
      <c r="G94" s="303" t="s">
        <v>1265</v>
      </c>
      <c r="H94" s="297" t="s">
        <v>816</v>
      </c>
      <c r="I94" s="299">
        <v>5</v>
      </c>
      <c r="J94" s="300">
        <v>1.25</v>
      </c>
      <c r="K94" s="486"/>
    </row>
    <row r="95" spans="1:11" ht="16.5" thickTop="1" thickBot="1">
      <c r="A95" s="261">
        <v>91</v>
      </c>
      <c r="B95" s="250" t="s">
        <v>879</v>
      </c>
      <c r="C95" s="128" t="s">
        <v>1255</v>
      </c>
      <c r="D95" s="128" t="s">
        <v>1359</v>
      </c>
      <c r="E95" s="82" t="s">
        <v>1278</v>
      </c>
      <c r="F95" s="296" t="s">
        <v>13</v>
      </c>
      <c r="G95" s="303" t="s">
        <v>1265</v>
      </c>
      <c r="H95" s="297" t="s">
        <v>816</v>
      </c>
      <c r="I95" s="299">
        <v>10</v>
      </c>
      <c r="J95" s="300">
        <v>2.5</v>
      </c>
      <c r="K95" s="486"/>
    </row>
    <row r="96" spans="1:11" ht="16.5" thickTop="1" thickBot="1">
      <c r="A96" s="261">
        <v>92</v>
      </c>
      <c r="B96" s="250" t="s">
        <v>879</v>
      </c>
      <c r="C96" s="128" t="s">
        <v>1255</v>
      </c>
      <c r="D96" s="128" t="s">
        <v>1360</v>
      </c>
      <c r="E96" s="82" t="s">
        <v>1361</v>
      </c>
      <c r="F96" s="296" t="s">
        <v>13</v>
      </c>
      <c r="G96" s="303" t="s">
        <v>1265</v>
      </c>
      <c r="H96" s="297" t="s">
        <v>816</v>
      </c>
      <c r="I96" s="299">
        <v>3</v>
      </c>
      <c r="J96" s="300">
        <v>0.75</v>
      </c>
      <c r="K96" s="486"/>
    </row>
    <row r="97" spans="1:11" ht="16.5" thickTop="1" thickBot="1">
      <c r="A97" s="261">
        <v>93</v>
      </c>
      <c r="B97" s="250" t="s">
        <v>879</v>
      </c>
      <c r="C97" s="128" t="s">
        <v>1255</v>
      </c>
      <c r="D97" s="128" t="s">
        <v>1362</v>
      </c>
      <c r="E97" s="82" t="s">
        <v>1363</v>
      </c>
      <c r="F97" s="296" t="s">
        <v>13</v>
      </c>
      <c r="G97" s="303" t="s">
        <v>1265</v>
      </c>
      <c r="H97" s="297" t="s">
        <v>816</v>
      </c>
      <c r="I97" s="299">
        <v>3</v>
      </c>
      <c r="J97" s="300">
        <v>0.75</v>
      </c>
      <c r="K97" s="486"/>
    </row>
    <row r="98" spans="1:11" ht="16.5" thickTop="1" thickBot="1">
      <c r="A98" s="261">
        <v>94</v>
      </c>
      <c r="B98" s="250" t="s">
        <v>879</v>
      </c>
      <c r="C98" s="128" t="s">
        <v>1255</v>
      </c>
      <c r="D98" s="128" t="s">
        <v>1362</v>
      </c>
      <c r="E98" s="82" t="s">
        <v>1364</v>
      </c>
      <c r="F98" s="296" t="s">
        <v>13</v>
      </c>
      <c r="G98" s="303" t="s">
        <v>1265</v>
      </c>
      <c r="H98" s="297" t="s">
        <v>816</v>
      </c>
      <c r="I98" s="299">
        <v>2</v>
      </c>
      <c r="J98" s="300">
        <v>0.5</v>
      </c>
      <c r="K98" s="486"/>
    </row>
    <row r="99" spans="1:11" ht="16.5" thickTop="1" thickBot="1">
      <c r="A99" s="261">
        <v>95</v>
      </c>
      <c r="B99" s="250" t="s">
        <v>879</v>
      </c>
      <c r="C99" s="128" t="s">
        <v>1255</v>
      </c>
      <c r="D99" s="128" t="s">
        <v>1365</v>
      </c>
      <c r="E99" s="82" t="s">
        <v>1366</v>
      </c>
      <c r="F99" s="296" t="s">
        <v>13</v>
      </c>
      <c r="G99" s="303" t="s">
        <v>1265</v>
      </c>
      <c r="H99" s="297" t="s">
        <v>816</v>
      </c>
      <c r="I99" s="299">
        <v>6.5</v>
      </c>
      <c r="J99" s="300">
        <v>1.63</v>
      </c>
      <c r="K99" s="486"/>
    </row>
    <row r="100" spans="1:11" ht="16.5" thickTop="1" thickBot="1">
      <c r="A100" s="261">
        <v>96</v>
      </c>
      <c r="B100" s="250" t="s">
        <v>879</v>
      </c>
      <c r="C100" s="128" t="s">
        <v>1255</v>
      </c>
      <c r="D100" s="128" t="s">
        <v>1365</v>
      </c>
      <c r="E100" s="82" t="s">
        <v>1367</v>
      </c>
      <c r="F100" s="296" t="s">
        <v>13</v>
      </c>
      <c r="G100" s="303" t="s">
        <v>1265</v>
      </c>
      <c r="H100" s="297" t="s">
        <v>816</v>
      </c>
      <c r="I100" s="299">
        <v>6.4</v>
      </c>
      <c r="J100" s="300">
        <v>1.6</v>
      </c>
      <c r="K100" s="486"/>
    </row>
    <row r="101" spans="1:11" ht="16.5" thickTop="1" thickBot="1">
      <c r="A101" s="261">
        <v>97</v>
      </c>
      <c r="B101" s="250" t="s">
        <v>879</v>
      </c>
      <c r="C101" s="128" t="s">
        <v>1255</v>
      </c>
      <c r="D101" s="128" t="s">
        <v>1365</v>
      </c>
      <c r="E101" s="82" t="s">
        <v>1368</v>
      </c>
      <c r="F101" s="296" t="s">
        <v>13</v>
      </c>
      <c r="G101" s="303" t="s">
        <v>1265</v>
      </c>
      <c r="H101" s="297" t="s">
        <v>816</v>
      </c>
      <c r="I101" s="299">
        <v>5.5</v>
      </c>
      <c r="J101" s="300">
        <v>1.38</v>
      </c>
      <c r="K101" s="486"/>
    </row>
    <row r="102" spans="1:11" ht="16.5" thickTop="1" thickBot="1">
      <c r="A102" s="261">
        <v>98</v>
      </c>
      <c r="B102" s="250" t="s">
        <v>879</v>
      </c>
      <c r="C102" s="128" t="s">
        <v>1255</v>
      </c>
      <c r="D102" s="128" t="s">
        <v>1369</v>
      </c>
      <c r="E102" s="82" t="s">
        <v>1370</v>
      </c>
      <c r="F102" s="296" t="s">
        <v>13</v>
      </c>
      <c r="G102" s="303" t="s">
        <v>1265</v>
      </c>
      <c r="H102" s="297" t="s">
        <v>816</v>
      </c>
      <c r="I102" s="299">
        <v>4.5</v>
      </c>
      <c r="J102" s="300">
        <v>1.1299999999999999</v>
      </c>
      <c r="K102" s="486"/>
    </row>
    <row r="103" spans="1:11" ht="16.5" thickTop="1" thickBot="1">
      <c r="A103" s="261">
        <v>99</v>
      </c>
      <c r="B103" s="250" t="s">
        <v>879</v>
      </c>
      <c r="C103" s="128" t="s">
        <v>1255</v>
      </c>
      <c r="D103" s="128" t="s">
        <v>1369</v>
      </c>
      <c r="E103" s="82" t="s">
        <v>1371</v>
      </c>
      <c r="F103" s="296" t="s">
        <v>13</v>
      </c>
      <c r="G103" s="303" t="s">
        <v>1265</v>
      </c>
      <c r="H103" s="297" t="s">
        <v>816</v>
      </c>
      <c r="I103" s="299">
        <v>6</v>
      </c>
      <c r="J103" s="299">
        <v>1.5</v>
      </c>
      <c r="K103" s="486"/>
    </row>
    <row r="104" spans="1:11" ht="16.5" thickTop="1" thickBot="1">
      <c r="A104" s="261">
        <v>100</v>
      </c>
      <c r="B104" s="250" t="s">
        <v>879</v>
      </c>
      <c r="C104" s="128" t="s">
        <v>1255</v>
      </c>
      <c r="D104" s="128" t="s">
        <v>1369</v>
      </c>
      <c r="E104" s="82" t="s">
        <v>649</v>
      </c>
      <c r="F104" s="296" t="s">
        <v>13</v>
      </c>
      <c r="G104" s="303" t="s">
        <v>1265</v>
      </c>
      <c r="H104" s="297" t="s">
        <v>816</v>
      </c>
      <c r="I104" s="299">
        <v>6</v>
      </c>
      <c r="J104" s="299">
        <v>1.5</v>
      </c>
      <c r="K104" s="486"/>
    </row>
    <row r="105" spans="1:11" ht="16.5" thickTop="1" thickBot="1">
      <c r="A105" s="261">
        <v>101</v>
      </c>
      <c r="B105" s="250" t="s">
        <v>879</v>
      </c>
      <c r="C105" s="128" t="s">
        <v>1255</v>
      </c>
      <c r="D105" s="128" t="s">
        <v>1369</v>
      </c>
      <c r="E105" s="82" t="s">
        <v>1372</v>
      </c>
      <c r="F105" s="296" t="s">
        <v>13</v>
      </c>
      <c r="G105" s="303" t="s">
        <v>1265</v>
      </c>
      <c r="H105" s="297" t="s">
        <v>816</v>
      </c>
      <c r="I105" s="299">
        <v>3.2</v>
      </c>
      <c r="J105" s="299">
        <v>0.8</v>
      </c>
      <c r="K105" s="486"/>
    </row>
    <row r="106" spans="1:11" ht="16.5" thickTop="1" thickBot="1">
      <c r="A106" s="261">
        <v>102</v>
      </c>
      <c r="B106" s="250" t="s">
        <v>879</v>
      </c>
      <c r="C106" s="128" t="s">
        <v>1258</v>
      </c>
      <c r="D106" s="128" t="s">
        <v>1373</v>
      </c>
      <c r="E106" s="82" t="s">
        <v>1374</v>
      </c>
      <c r="F106" s="296" t="s">
        <v>13</v>
      </c>
      <c r="G106" s="303" t="s">
        <v>1265</v>
      </c>
      <c r="H106" s="297" t="s">
        <v>816</v>
      </c>
      <c r="I106" s="299">
        <v>10</v>
      </c>
      <c r="J106" s="299">
        <v>2.5</v>
      </c>
      <c r="K106" s="486"/>
    </row>
    <row r="107" spans="1:11" ht="16.5" thickTop="1" thickBot="1">
      <c r="A107" s="261">
        <v>103</v>
      </c>
      <c r="B107" s="250" t="s">
        <v>879</v>
      </c>
      <c r="C107" s="128" t="s">
        <v>1258</v>
      </c>
      <c r="D107" s="128" t="s">
        <v>1373</v>
      </c>
      <c r="E107" s="82" t="s">
        <v>1375</v>
      </c>
      <c r="F107" s="296" t="s">
        <v>13</v>
      </c>
      <c r="G107" s="303" t="s">
        <v>1265</v>
      </c>
      <c r="H107" s="297" t="s">
        <v>816</v>
      </c>
      <c r="I107" s="299">
        <v>15</v>
      </c>
      <c r="J107" s="300">
        <v>3.75</v>
      </c>
      <c r="K107" s="486"/>
    </row>
    <row r="108" spans="1:11" ht="16.5" thickTop="1" thickBot="1">
      <c r="A108" s="261">
        <v>104</v>
      </c>
      <c r="B108" s="250" t="s">
        <v>879</v>
      </c>
      <c r="C108" s="128" t="s">
        <v>1258</v>
      </c>
      <c r="D108" s="128" t="s">
        <v>1373</v>
      </c>
      <c r="E108" s="82" t="s">
        <v>1376</v>
      </c>
      <c r="F108" s="296" t="s">
        <v>13</v>
      </c>
      <c r="G108" s="303" t="s">
        <v>1265</v>
      </c>
      <c r="H108" s="297" t="s">
        <v>816</v>
      </c>
      <c r="I108" s="299">
        <v>12</v>
      </c>
      <c r="J108" s="299">
        <v>3</v>
      </c>
      <c r="K108" s="486"/>
    </row>
    <row r="109" spans="1:11" ht="16.5" thickTop="1" thickBot="1">
      <c r="A109" s="261">
        <v>105</v>
      </c>
      <c r="B109" s="250" t="s">
        <v>879</v>
      </c>
      <c r="C109" s="128" t="s">
        <v>1258</v>
      </c>
      <c r="D109" s="128" t="s">
        <v>1373</v>
      </c>
      <c r="E109" s="82" t="s">
        <v>1377</v>
      </c>
      <c r="F109" s="296" t="s">
        <v>13</v>
      </c>
      <c r="G109" s="303" t="s">
        <v>1265</v>
      </c>
      <c r="H109" s="297" t="s">
        <v>816</v>
      </c>
      <c r="I109" s="299">
        <v>6</v>
      </c>
      <c r="J109" s="299">
        <v>1.5</v>
      </c>
      <c r="K109" s="486"/>
    </row>
    <row r="110" spans="1:11" ht="16.5" thickTop="1" thickBot="1">
      <c r="A110" s="261">
        <v>106</v>
      </c>
      <c r="B110" s="250" t="s">
        <v>879</v>
      </c>
      <c r="C110" s="128" t="s">
        <v>1258</v>
      </c>
      <c r="D110" s="128" t="s">
        <v>1378</v>
      </c>
      <c r="E110" s="82" t="s">
        <v>1379</v>
      </c>
      <c r="F110" s="296" t="s">
        <v>13</v>
      </c>
      <c r="G110" s="303" t="s">
        <v>1265</v>
      </c>
      <c r="H110" s="297" t="s">
        <v>816</v>
      </c>
      <c r="I110" s="299">
        <v>10</v>
      </c>
      <c r="J110" s="299">
        <v>2.5</v>
      </c>
      <c r="K110" s="486"/>
    </row>
    <row r="111" spans="1:11" ht="16.5" thickTop="1" thickBot="1">
      <c r="A111" s="261">
        <v>107</v>
      </c>
      <c r="B111" s="250" t="s">
        <v>879</v>
      </c>
      <c r="C111" s="128" t="s">
        <v>1258</v>
      </c>
      <c r="D111" s="128" t="s">
        <v>1378</v>
      </c>
      <c r="E111" s="82" t="s">
        <v>1380</v>
      </c>
      <c r="F111" s="296" t="s">
        <v>13</v>
      </c>
      <c r="G111" s="303" t="s">
        <v>1265</v>
      </c>
      <c r="H111" s="297" t="s">
        <v>816</v>
      </c>
      <c r="I111" s="299">
        <v>10</v>
      </c>
      <c r="J111" s="299">
        <v>2.5</v>
      </c>
      <c r="K111" s="486"/>
    </row>
    <row r="112" spans="1:11" ht="16.5" thickTop="1" thickBot="1">
      <c r="A112" s="261">
        <v>108</v>
      </c>
      <c r="B112" s="250" t="s">
        <v>879</v>
      </c>
      <c r="C112" s="128" t="s">
        <v>1258</v>
      </c>
      <c r="D112" s="128" t="s">
        <v>1378</v>
      </c>
      <c r="E112" s="82" t="s">
        <v>1278</v>
      </c>
      <c r="F112" s="296" t="s">
        <v>13</v>
      </c>
      <c r="G112" s="303" t="s">
        <v>1265</v>
      </c>
      <c r="H112" s="297" t="s">
        <v>816</v>
      </c>
      <c r="I112" s="299">
        <v>12</v>
      </c>
      <c r="J112" s="299">
        <v>3</v>
      </c>
      <c r="K112" s="486"/>
    </row>
    <row r="113" spans="1:11" ht="31.5" thickTop="1" thickBot="1">
      <c r="A113" s="261">
        <v>109</v>
      </c>
      <c r="B113" s="250" t="s">
        <v>879</v>
      </c>
      <c r="C113" s="128" t="s">
        <v>1258</v>
      </c>
      <c r="D113" s="128" t="s">
        <v>1378</v>
      </c>
      <c r="E113" s="82" t="s">
        <v>1381</v>
      </c>
      <c r="F113" s="296" t="s">
        <v>13</v>
      </c>
      <c r="G113" s="303" t="s">
        <v>1265</v>
      </c>
      <c r="H113" s="297" t="s">
        <v>816</v>
      </c>
      <c r="I113" s="299">
        <v>15</v>
      </c>
      <c r="J113" s="300">
        <v>3.75</v>
      </c>
      <c r="K113" s="486"/>
    </row>
    <row r="114" spans="1:11" ht="16.5" thickTop="1" thickBot="1">
      <c r="A114" s="261">
        <v>110</v>
      </c>
      <c r="B114" s="250" t="s">
        <v>879</v>
      </c>
      <c r="C114" s="128" t="s">
        <v>1258</v>
      </c>
      <c r="D114" s="128" t="s">
        <v>1378</v>
      </c>
      <c r="E114" s="82" t="s">
        <v>1382</v>
      </c>
      <c r="F114" s="296" t="s">
        <v>13</v>
      </c>
      <c r="G114" s="303" t="s">
        <v>1265</v>
      </c>
      <c r="H114" s="297" t="s">
        <v>816</v>
      </c>
      <c r="I114" s="299">
        <v>20</v>
      </c>
      <c r="J114" s="299">
        <v>5</v>
      </c>
      <c r="K114" s="486"/>
    </row>
    <row r="115" spans="1:11" ht="16.5" thickTop="1" thickBot="1">
      <c r="A115" s="261">
        <v>111</v>
      </c>
      <c r="B115" s="250" t="s">
        <v>879</v>
      </c>
      <c r="C115" s="128" t="s">
        <v>1258</v>
      </c>
      <c r="D115" s="128" t="s">
        <v>1378</v>
      </c>
      <c r="E115" s="82" t="s">
        <v>319</v>
      </c>
      <c r="F115" s="296" t="s">
        <v>13</v>
      </c>
      <c r="G115" s="303" t="s">
        <v>1265</v>
      </c>
      <c r="H115" s="297" t="s">
        <v>816</v>
      </c>
      <c r="I115" s="299">
        <v>20</v>
      </c>
      <c r="J115" s="299">
        <v>5</v>
      </c>
      <c r="K115" s="486"/>
    </row>
    <row r="116" spans="1:11" ht="16.5" thickTop="1" thickBot="1">
      <c r="A116" s="261">
        <v>112</v>
      </c>
      <c r="B116" s="250" t="s">
        <v>879</v>
      </c>
      <c r="C116" s="128" t="s">
        <v>1258</v>
      </c>
      <c r="D116" s="128" t="s">
        <v>1378</v>
      </c>
      <c r="E116" s="82" t="s">
        <v>1383</v>
      </c>
      <c r="F116" s="296" t="s">
        <v>13</v>
      </c>
      <c r="G116" s="303" t="s">
        <v>1265</v>
      </c>
      <c r="H116" s="297" t="s">
        <v>816</v>
      </c>
      <c r="I116" s="299">
        <v>8</v>
      </c>
      <c r="J116" s="299">
        <v>2</v>
      </c>
      <c r="K116" s="486"/>
    </row>
    <row r="117" spans="1:11" ht="16.5" thickTop="1" thickBot="1">
      <c r="A117" s="261">
        <v>113</v>
      </c>
      <c r="B117" s="250" t="s">
        <v>879</v>
      </c>
      <c r="C117" s="128" t="s">
        <v>1258</v>
      </c>
      <c r="D117" s="128" t="s">
        <v>1384</v>
      </c>
      <c r="E117" s="82" t="s">
        <v>611</v>
      </c>
      <c r="F117" s="296" t="s">
        <v>13</v>
      </c>
      <c r="G117" s="303" t="s">
        <v>1265</v>
      </c>
      <c r="H117" s="297" t="s">
        <v>816</v>
      </c>
      <c r="I117" s="299">
        <v>10</v>
      </c>
      <c r="J117" s="299">
        <v>2.5</v>
      </c>
      <c r="K117" s="486"/>
    </row>
    <row r="118" spans="1:11" ht="16.5" thickTop="1" thickBot="1">
      <c r="A118" s="261">
        <v>114</v>
      </c>
      <c r="B118" s="250" t="s">
        <v>879</v>
      </c>
      <c r="C118" s="128" t="s">
        <v>1258</v>
      </c>
      <c r="D118" s="128" t="s">
        <v>1384</v>
      </c>
      <c r="E118" s="82" t="s">
        <v>1385</v>
      </c>
      <c r="F118" s="296" t="s">
        <v>13</v>
      </c>
      <c r="G118" s="303" t="s">
        <v>1265</v>
      </c>
      <c r="H118" s="297" t="s">
        <v>816</v>
      </c>
      <c r="I118" s="299">
        <v>10</v>
      </c>
      <c r="J118" s="299">
        <v>2.5</v>
      </c>
      <c r="K118" s="486"/>
    </row>
    <row r="119" spans="1:11" ht="16.5" thickTop="1" thickBot="1">
      <c r="A119" s="261">
        <v>115</v>
      </c>
      <c r="B119" s="250" t="s">
        <v>879</v>
      </c>
      <c r="C119" s="128" t="s">
        <v>1258</v>
      </c>
      <c r="D119" s="128" t="s">
        <v>1384</v>
      </c>
      <c r="E119" s="82" t="s">
        <v>1386</v>
      </c>
      <c r="F119" s="296" t="s">
        <v>13</v>
      </c>
      <c r="G119" s="303" t="s">
        <v>1265</v>
      </c>
      <c r="H119" s="297" t="s">
        <v>816</v>
      </c>
      <c r="I119" s="299">
        <v>8</v>
      </c>
      <c r="J119" s="299">
        <v>2</v>
      </c>
      <c r="K119" s="486"/>
    </row>
    <row r="120" spans="1:11" ht="16.5" thickTop="1" thickBot="1">
      <c r="A120" s="261">
        <v>116</v>
      </c>
      <c r="B120" s="250" t="s">
        <v>879</v>
      </c>
      <c r="C120" s="128" t="s">
        <v>1258</v>
      </c>
      <c r="D120" s="128" t="s">
        <v>1384</v>
      </c>
      <c r="E120" s="82" t="s">
        <v>1387</v>
      </c>
      <c r="F120" s="296" t="s">
        <v>13</v>
      </c>
      <c r="G120" s="303" t="s">
        <v>1265</v>
      </c>
      <c r="H120" s="297" t="s">
        <v>816</v>
      </c>
      <c r="I120" s="299">
        <v>8</v>
      </c>
      <c r="J120" s="299">
        <v>2</v>
      </c>
      <c r="K120" s="486"/>
    </row>
    <row r="121" spans="1:11" ht="16.5" thickTop="1" thickBot="1">
      <c r="A121" s="261">
        <v>117</v>
      </c>
      <c r="B121" s="250" t="s">
        <v>879</v>
      </c>
      <c r="C121" s="128" t="s">
        <v>1258</v>
      </c>
      <c r="D121" s="128" t="s">
        <v>1388</v>
      </c>
      <c r="E121" s="82" t="s">
        <v>1389</v>
      </c>
      <c r="F121" s="296" t="s">
        <v>13</v>
      </c>
      <c r="G121" s="303" t="s">
        <v>1265</v>
      </c>
      <c r="H121" s="297" t="s">
        <v>816</v>
      </c>
      <c r="I121" s="299">
        <v>15</v>
      </c>
      <c r="J121" s="300">
        <v>3.75</v>
      </c>
      <c r="K121" s="486"/>
    </row>
    <row r="122" spans="1:11" ht="16.5" thickTop="1" thickBot="1">
      <c r="A122" s="261">
        <v>118</v>
      </c>
      <c r="B122" s="250" t="s">
        <v>879</v>
      </c>
      <c r="C122" s="128" t="s">
        <v>1258</v>
      </c>
      <c r="D122" s="128" t="s">
        <v>1388</v>
      </c>
      <c r="E122" s="82" t="s">
        <v>1390</v>
      </c>
      <c r="F122" s="296" t="s">
        <v>13</v>
      </c>
      <c r="G122" s="303" t="s">
        <v>1265</v>
      </c>
      <c r="H122" s="297" t="s">
        <v>816</v>
      </c>
      <c r="I122" s="299">
        <v>20</v>
      </c>
      <c r="J122" s="299">
        <v>5</v>
      </c>
      <c r="K122" s="486"/>
    </row>
    <row r="123" spans="1:11" ht="16.5" thickTop="1" thickBot="1">
      <c r="A123" s="261">
        <v>119</v>
      </c>
      <c r="B123" s="250" t="s">
        <v>879</v>
      </c>
      <c r="C123" s="128" t="s">
        <v>1258</v>
      </c>
      <c r="D123" s="128" t="s">
        <v>1388</v>
      </c>
      <c r="E123" s="82" t="s">
        <v>1391</v>
      </c>
      <c r="F123" s="296" t="s">
        <v>13</v>
      </c>
      <c r="G123" s="303" t="s">
        <v>1265</v>
      </c>
      <c r="H123" s="297" t="s">
        <v>816</v>
      </c>
      <c r="I123" s="299">
        <v>20</v>
      </c>
      <c r="J123" s="299">
        <v>5</v>
      </c>
      <c r="K123" s="486"/>
    </row>
    <row r="124" spans="1:11" ht="16.5" thickTop="1" thickBot="1">
      <c r="A124" s="261">
        <v>120</v>
      </c>
      <c r="B124" s="250" t="s">
        <v>879</v>
      </c>
      <c r="C124" s="128" t="s">
        <v>1258</v>
      </c>
      <c r="D124" s="128" t="s">
        <v>1388</v>
      </c>
      <c r="E124" s="82" t="s">
        <v>1392</v>
      </c>
      <c r="F124" s="296" t="s">
        <v>13</v>
      </c>
      <c r="G124" s="303" t="s">
        <v>1265</v>
      </c>
      <c r="H124" s="297" t="s">
        <v>816</v>
      </c>
      <c r="I124" s="299">
        <v>10</v>
      </c>
      <c r="J124" s="299">
        <v>2.5</v>
      </c>
      <c r="K124" s="486"/>
    </row>
    <row r="125" spans="1:11" ht="16.5" thickTop="1" thickBot="1">
      <c r="A125" s="261">
        <v>121</v>
      </c>
      <c r="B125" s="250" t="s">
        <v>879</v>
      </c>
      <c r="C125" s="128" t="s">
        <v>1258</v>
      </c>
      <c r="D125" s="128" t="s">
        <v>1261</v>
      </c>
      <c r="E125" s="82" t="s">
        <v>1393</v>
      </c>
      <c r="F125" s="296" t="s">
        <v>13</v>
      </c>
      <c r="G125" s="303" t="s">
        <v>1265</v>
      </c>
      <c r="H125" s="297" t="s">
        <v>816</v>
      </c>
      <c r="I125" s="299">
        <v>15</v>
      </c>
      <c r="J125" s="300">
        <v>3.75</v>
      </c>
      <c r="K125" s="486"/>
    </row>
    <row r="126" spans="1:11" ht="16.5" thickTop="1" thickBot="1">
      <c r="A126" s="261">
        <v>122</v>
      </c>
      <c r="B126" s="250" t="s">
        <v>879</v>
      </c>
      <c r="C126" s="128" t="s">
        <v>1258</v>
      </c>
      <c r="D126" s="128" t="s">
        <v>1394</v>
      </c>
      <c r="E126" s="82" t="s">
        <v>1395</v>
      </c>
      <c r="F126" s="296" t="s">
        <v>13</v>
      </c>
      <c r="G126" s="303" t="s">
        <v>1265</v>
      </c>
      <c r="H126" s="297" t="s">
        <v>816</v>
      </c>
      <c r="I126" s="299">
        <v>10</v>
      </c>
      <c r="J126" s="304">
        <v>2.5</v>
      </c>
      <c r="K126" s="486"/>
    </row>
    <row r="127" spans="1:11" ht="16.5" thickTop="1" thickBot="1">
      <c r="A127" s="261">
        <v>123</v>
      </c>
      <c r="B127" s="250" t="s">
        <v>879</v>
      </c>
      <c r="C127" s="128" t="s">
        <v>1258</v>
      </c>
      <c r="D127" s="128" t="s">
        <v>1259</v>
      </c>
      <c r="E127" s="82" t="s">
        <v>1396</v>
      </c>
      <c r="F127" s="296" t="s">
        <v>13</v>
      </c>
      <c r="G127" s="303" t="s">
        <v>1265</v>
      </c>
      <c r="H127" s="297" t="s">
        <v>816</v>
      </c>
      <c r="I127" s="299">
        <v>8</v>
      </c>
      <c r="J127" s="299">
        <v>2</v>
      </c>
      <c r="K127" s="486"/>
    </row>
    <row r="128" spans="1:11" ht="16.5" thickTop="1" thickBot="1">
      <c r="A128" s="261">
        <v>124</v>
      </c>
      <c r="B128" s="250" t="s">
        <v>879</v>
      </c>
      <c r="C128" s="128" t="s">
        <v>1258</v>
      </c>
      <c r="D128" s="128" t="s">
        <v>1397</v>
      </c>
      <c r="E128" s="82" t="s">
        <v>1398</v>
      </c>
      <c r="F128" s="296" t="s">
        <v>13</v>
      </c>
      <c r="G128" s="303" t="s">
        <v>1265</v>
      </c>
      <c r="H128" s="297" t="s">
        <v>816</v>
      </c>
      <c r="I128" s="299">
        <v>9</v>
      </c>
      <c r="J128" s="300">
        <v>2.25</v>
      </c>
      <c r="K128" s="486"/>
    </row>
    <row r="129" spans="1:11" ht="16.5" thickTop="1" thickBot="1">
      <c r="A129" s="261">
        <v>125</v>
      </c>
      <c r="B129" s="250" t="s">
        <v>879</v>
      </c>
      <c r="C129" s="128" t="s">
        <v>1258</v>
      </c>
      <c r="D129" s="128" t="s">
        <v>1397</v>
      </c>
      <c r="E129" s="82" t="s">
        <v>1399</v>
      </c>
      <c r="F129" s="296" t="s">
        <v>13</v>
      </c>
      <c r="G129" s="303" t="s">
        <v>1265</v>
      </c>
      <c r="H129" s="297" t="s">
        <v>816</v>
      </c>
      <c r="I129" s="299">
        <v>8</v>
      </c>
      <c r="J129" s="299">
        <v>2</v>
      </c>
      <c r="K129" s="486"/>
    </row>
    <row r="130" spans="1:11" ht="16.5" thickTop="1" thickBot="1">
      <c r="A130" s="261">
        <v>126</v>
      </c>
      <c r="B130" s="250" t="s">
        <v>879</v>
      </c>
      <c r="C130" s="128" t="s">
        <v>1258</v>
      </c>
      <c r="D130" s="128" t="s">
        <v>1397</v>
      </c>
      <c r="E130" s="82" t="s">
        <v>1400</v>
      </c>
      <c r="F130" s="296" t="s">
        <v>13</v>
      </c>
      <c r="G130" s="303" t="s">
        <v>1265</v>
      </c>
      <c r="H130" s="297" t="s">
        <v>816</v>
      </c>
      <c r="I130" s="299">
        <v>20</v>
      </c>
      <c r="J130" s="299">
        <v>5</v>
      </c>
      <c r="K130" s="486"/>
    </row>
    <row r="131" spans="1:11" ht="31.5" thickTop="1" thickBot="1">
      <c r="A131" s="261">
        <v>127</v>
      </c>
      <c r="B131" s="250" t="s">
        <v>879</v>
      </c>
      <c r="C131" s="128" t="s">
        <v>1258</v>
      </c>
      <c r="D131" s="128" t="s">
        <v>1397</v>
      </c>
      <c r="E131" s="82" t="s">
        <v>1401</v>
      </c>
      <c r="F131" s="296" t="s">
        <v>13</v>
      </c>
      <c r="G131" s="303" t="s">
        <v>1265</v>
      </c>
      <c r="H131" s="297" t="s">
        <v>816</v>
      </c>
      <c r="I131" s="299">
        <v>9</v>
      </c>
      <c r="J131" s="300">
        <v>2.25</v>
      </c>
      <c r="K131" s="486"/>
    </row>
    <row r="132" spans="1:11" ht="16.5" thickTop="1" thickBot="1">
      <c r="A132" s="261">
        <v>128</v>
      </c>
      <c r="B132" s="250" t="s">
        <v>879</v>
      </c>
      <c r="C132" s="128" t="s">
        <v>1258</v>
      </c>
      <c r="D132" s="128" t="s">
        <v>1397</v>
      </c>
      <c r="E132" s="82" t="s">
        <v>1402</v>
      </c>
      <c r="F132" s="296" t="s">
        <v>13</v>
      </c>
      <c r="G132" s="303" t="s">
        <v>1265</v>
      </c>
      <c r="H132" s="297" t="s">
        <v>816</v>
      </c>
      <c r="I132" s="299">
        <v>6</v>
      </c>
      <c r="J132" s="299">
        <v>1.5</v>
      </c>
      <c r="K132" s="486"/>
    </row>
    <row r="133" spans="1:11" ht="16.5" thickTop="1" thickBot="1">
      <c r="A133" s="261">
        <v>129</v>
      </c>
      <c r="B133" s="250" t="s">
        <v>879</v>
      </c>
      <c r="C133" s="128" t="s">
        <v>1258</v>
      </c>
      <c r="D133" s="128" t="s">
        <v>1397</v>
      </c>
      <c r="E133" s="82" t="s">
        <v>1403</v>
      </c>
      <c r="F133" s="296" t="s">
        <v>13</v>
      </c>
      <c r="G133" s="303" t="s">
        <v>1265</v>
      </c>
      <c r="H133" s="297" t="s">
        <v>816</v>
      </c>
      <c r="I133" s="299">
        <v>8</v>
      </c>
      <c r="J133" s="299">
        <v>2</v>
      </c>
      <c r="K133" s="486"/>
    </row>
    <row r="134" spans="1:11" ht="16.5" thickTop="1" thickBot="1">
      <c r="A134" s="261">
        <v>130</v>
      </c>
      <c r="B134" s="250" t="s">
        <v>879</v>
      </c>
      <c r="C134" s="128" t="s">
        <v>1258</v>
      </c>
      <c r="D134" s="128" t="s">
        <v>1404</v>
      </c>
      <c r="E134" s="82" t="s">
        <v>1405</v>
      </c>
      <c r="F134" s="296" t="s">
        <v>13</v>
      </c>
      <c r="G134" s="303" t="s">
        <v>1265</v>
      </c>
      <c r="H134" s="297" t="s">
        <v>816</v>
      </c>
      <c r="I134" s="299">
        <v>10</v>
      </c>
      <c r="J134" s="299">
        <v>2.5</v>
      </c>
      <c r="K134" s="486"/>
    </row>
    <row r="135" spans="1:11" ht="16.5" thickTop="1" thickBot="1">
      <c r="A135" s="261">
        <v>131</v>
      </c>
      <c r="B135" s="250" t="s">
        <v>879</v>
      </c>
      <c r="C135" s="128" t="s">
        <v>1258</v>
      </c>
      <c r="D135" s="128" t="s">
        <v>1404</v>
      </c>
      <c r="E135" s="82" t="s">
        <v>1338</v>
      </c>
      <c r="F135" s="296" t="s">
        <v>13</v>
      </c>
      <c r="G135" s="303" t="s">
        <v>1265</v>
      </c>
      <c r="H135" s="297" t="s">
        <v>816</v>
      </c>
      <c r="I135" s="299">
        <v>20</v>
      </c>
      <c r="J135" s="299">
        <v>5</v>
      </c>
      <c r="K135" s="486"/>
    </row>
    <row r="136" spans="1:11" ht="16.5" thickTop="1" thickBot="1">
      <c r="A136" s="261">
        <v>132</v>
      </c>
      <c r="B136" s="250" t="s">
        <v>879</v>
      </c>
      <c r="C136" s="128" t="s">
        <v>1258</v>
      </c>
      <c r="D136" s="128" t="s">
        <v>1404</v>
      </c>
      <c r="E136" s="82" t="s">
        <v>1406</v>
      </c>
      <c r="F136" s="296" t="s">
        <v>13</v>
      </c>
      <c r="G136" s="303" t="s">
        <v>1265</v>
      </c>
      <c r="H136" s="297" t="s">
        <v>816</v>
      </c>
      <c r="I136" s="299">
        <v>6</v>
      </c>
      <c r="J136" s="299">
        <v>1.5</v>
      </c>
      <c r="K136" s="486"/>
    </row>
    <row r="137" spans="1:11" ht="16.5" thickTop="1" thickBot="1">
      <c r="A137" s="261">
        <v>133</v>
      </c>
      <c r="B137" s="250" t="s">
        <v>879</v>
      </c>
      <c r="C137" s="128" t="s">
        <v>1258</v>
      </c>
      <c r="D137" s="128" t="s">
        <v>1407</v>
      </c>
      <c r="E137" s="82" t="s">
        <v>1408</v>
      </c>
      <c r="F137" s="296" t="s">
        <v>13</v>
      </c>
      <c r="G137" s="303" t="s">
        <v>1265</v>
      </c>
      <c r="H137" s="297" t="s">
        <v>816</v>
      </c>
      <c r="I137" s="299">
        <v>6</v>
      </c>
      <c r="J137" s="299">
        <v>1.5</v>
      </c>
      <c r="K137" s="486"/>
    </row>
    <row r="138" spans="1:11" ht="16.5" thickTop="1" thickBot="1">
      <c r="A138" s="261">
        <v>134</v>
      </c>
      <c r="B138" s="250" t="s">
        <v>879</v>
      </c>
      <c r="C138" s="128" t="s">
        <v>1258</v>
      </c>
      <c r="D138" s="128" t="s">
        <v>1407</v>
      </c>
      <c r="E138" s="82" t="s">
        <v>1409</v>
      </c>
      <c r="F138" s="296" t="s">
        <v>13</v>
      </c>
      <c r="G138" s="303" t="s">
        <v>1265</v>
      </c>
      <c r="H138" s="297" t="s">
        <v>816</v>
      </c>
      <c r="I138" s="299">
        <v>8</v>
      </c>
      <c r="J138" s="299">
        <v>2</v>
      </c>
      <c r="K138" s="486"/>
    </row>
    <row r="139" spans="1:11" ht="16.5" thickTop="1" thickBot="1">
      <c r="A139" s="301">
        <v>135</v>
      </c>
      <c r="B139" s="305" t="s">
        <v>879</v>
      </c>
      <c r="C139" s="128" t="s">
        <v>1258</v>
      </c>
      <c r="D139" s="128" t="s">
        <v>1407</v>
      </c>
      <c r="E139" s="306" t="s">
        <v>1410</v>
      </c>
      <c r="F139" s="307" t="s">
        <v>13</v>
      </c>
      <c r="G139" s="308" t="s">
        <v>1265</v>
      </c>
      <c r="H139" s="309" t="s">
        <v>816</v>
      </c>
      <c r="I139" s="302">
        <v>9</v>
      </c>
      <c r="J139" s="310">
        <v>2.25</v>
      </c>
      <c r="K139" s="486"/>
    </row>
    <row r="140" spans="1:11" ht="15.75" thickTop="1">
      <c r="A140" s="261">
        <v>136</v>
      </c>
      <c r="B140" s="305" t="s">
        <v>879</v>
      </c>
      <c r="C140" s="311" t="s">
        <v>1258</v>
      </c>
      <c r="D140" s="184" t="s">
        <v>1394</v>
      </c>
      <c r="E140" s="184" t="s">
        <v>1411</v>
      </c>
      <c r="F140" s="307" t="s">
        <v>13</v>
      </c>
      <c r="G140" s="308" t="s">
        <v>1265</v>
      </c>
      <c r="H140" s="309" t="s">
        <v>816</v>
      </c>
      <c r="I140" s="312">
        <v>15</v>
      </c>
      <c r="J140" s="184">
        <v>3.75</v>
      </c>
    </row>
    <row r="141" spans="1:11" s="183" customFormat="1" ht="14.25">
      <c r="A141" s="88"/>
      <c r="B141" s="88"/>
      <c r="C141" s="88"/>
      <c r="D141" s="88"/>
      <c r="E141" s="88"/>
      <c r="F141" s="88" t="s">
        <v>306</v>
      </c>
      <c r="G141" s="88"/>
      <c r="H141" s="88"/>
      <c r="I141" s="313">
        <f>SUM(I5:I140)</f>
        <v>1942.9599999999998</v>
      </c>
      <c r="J141" s="313">
        <f>SUM(J5:J140)</f>
        <v>569.69999999999982</v>
      </c>
    </row>
    <row r="142" spans="1:11" ht="30">
      <c r="A142" s="261">
        <v>1</v>
      </c>
      <c r="B142" s="184" t="s">
        <v>879</v>
      </c>
      <c r="C142" s="184" t="s">
        <v>1412</v>
      </c>
      <c r="D142" s="36" t="s">
        <v>1413</v>
      </c>
      <c r="E142" s="184" t="s">
        <v>1414</v>
      </c>
      <c r="F142" s="184" t="s">
        <v>348</v>
      </c>
      <c r="G142" s="184" t="s">
        <v>421</v>
      </c>
      <c r="H142" s="184" t="s">
        <v>541</v>
      </c>
      <c r="I142" s="312">
        <v>2000</v>
      </c>
      <c r="J142" s="312">
        <v>2000</v>
      </c>
    </row>
    <row r="143" spans="1:11">
      <c r="A143" s="261">
        <v>2</v>
      </c>
      <c r="B143" s="184" t="s">
        <v>879</v>
      </c>
      <c r="C143" s="184" t="s">
        <v>1415</v>
      </c>
      <c r="D143" s="184" t="s">
        <v>1416</v>
      </c>
      <c r="E143" s="184" t="s">
        <v>1417</v>
      </c>
      <c r="F143" s="184" t="s">
        <v>348</v>
      </c>
      <c r="G143" s="184" t="s">
        <v>421</v>
      </c>
      <c r="H143" s="184" t="s">
        <v>541</v>
      </c>
      <c r="I143" s="312">
        <v>260</v>
      </c>
      <c r="J143" s="312">
        <v>260</v>
      </c>
    </row>
    <row r="144" spans="1:11">
      <c r="A144" s="261">
        <v>3</v>
      </c>
      <c r="B144" s="184" t="s">
        <v>879</v>
      </c>
      <c r="C144" s="184" t="s">
        <v>1415</v>
      </c>
      <c r="D144" s="184" t="s">
        <v>1418</v>
      </c>
      <c r="E144" s="184" t="s">
        <v>1419</v>
      </c>
      <c r="F144" s="184" t="s">
        <v>348</v>
      </c>
      <c r="G144" s="184" t="s">
        <v>421</v>
      </c>
      <c r="H144" s="184" t="s">
        <v>541</v>
      </c>
      <c r="I144" s="312">
        <v>160</v>
      </c>
      <c r="J144" s="312">
        <v>160</v>
      </c>
    </row>
    <row r="145" spans="1:10">
      <c r="A145" s="261">
        <v>4</v>
      </c>
      <c r="B145" s="184" t="s">
        <v>879</v>
      </c>
      <c r="C145" s="184" t="s">
        <v>1415</v>
      </c>
      <c r="D145" s="184" t="s">
        <v>1420</v>
      </c>
      <c r="E145" s="184" t="s">
        <v>1421</v>
      </c>
      <c r="F145" s="184" t="s">
        <v>348</v>
      </c>
      <c r="G145" s="184" t="s">
        <v>421</v>
      </c>
      <c r="H145" s="184" t="s">
        <v>541</v>
      </c>
      <c r="I145" s="312">
        <v>400</v>
      </c>
      <c r="J145" s="312">
        <v>400</v>
      </c>
    </row>
    <row r="146" spans="1:10" s="183" customFormat="1" ht="14.25">
      <c r="B146" s="191"/>
      <c r="C146" s="191"/>
      <c r="D146" s="191"/>
      <c r="E146" s="191"/>
      <c r="F146" s="191" t="s">
        <v>306</v>
      </c>
      <c r="G146" s="191"/>
      <c r="H146" s="191"/>
      <c r="I146" s="314">
        <f>SUM(I142:I145)</f>
        <v>2820</v>
      </c>
      <c r="J146" s="314">
        <f>SUM(J142:J145)</f>
        <v>2820</v>
      </c>
    </row>
  </sheetData>
  <mergeCells count="4">
    <mergeCell ref="A1:J1"/>
    <mergeCell ref="A2:J2"/>
    <mergeCell ref="D3:J3"/>
    <mergeCell ref="K5:K139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49"/>
  <sheetViews>
    <sheetView topLeftCell="A8" workbookViewId="0">
      <selection activeCell="K27" sqref="K27"/>
    </sheetView>
  </sheetViews>
  <sheetFormatPr defaultRowHeight="15"/>
  <cols>
    <col min="1" max="1" width="6.42578125" style="360" customWidth="1"/>
    <col min="2" max="2" width="12" style="87" customWidth="1"/>
    <col min="3" max="4" width="16.140625" style="87" customWidth="1"/>
    <col min="5" max="5" width="11.7109375" style="87" customWidth="1"/>
    <col min="6" max="6" width="10.5703125" style="87" customWidth="1"/>
    <col min="7" max="7" width="13.28515625" style="87" customWidth="1"/>
    <col min="8" max="8" width="10" style="87" customWidth="1"/>
    <col min="9" max="9" width="9.140625" style="87"/>
    <col min="10" max="10" width="26.42578125" style="87" customWidth="1"/>
    <col min="11" max="11" width="28" style="87" customWidth="1"/>
    <col min="12" max="16384" width="9.140625" style="87"/>
  </cols>
  <sheetData>
    <row r="1" spans="1:18" ht="18.75">
      <c r="A1" s="487" t="s">
        <v>267</v>
      </c>
      <c r="B1" s="487"/>
      <c r="C1" s="487"/>
      <c r="D1" s="487"/>
      <c r="E1" s="487"/>
      <c r="F1" s="487"/>
      <c r="G1" s="487"/>
      <c r="H1" s="487"/>
      <c r="I1" s="487"/>
      <c r="J1" s="487"/>
    </row>
    <row r="2" spans="1:18">
      <c r="A2" s="488" t="s">
        <v>1561</v>
      </c>
      <c r="B2" s="488"/>
      <c r="C2" s="488"/>
      <c r="D2" s="488"/>
      <c r="E2" s="488"/>
      <c r="F2" s="488"/>
      <c r="G2" s="488"/>
      <c r="H2" s="488"/>
      <c r="I2" s="488"/>
      <c r="J2" s="488"/>
    </row>
    <row r="3" spans="1:18" ht="57">
      <c r="A3" s="315" t="s">
        <v>269</v>
      </c>
      <c r="B3" s="315" t="s">
        <v>270</v>
      </c>
      <c r="C3" s="315" t="s">
        <v>271</v>
      </c>
      <c r="D3" s="315" t="s">
        <v>272</v>
      </c>
      <c r="E3" s="316" t="s">
        <v>378</v>
      </c>
      <c r="F3" s="316" t="s">
        <v>379</v>
      </c>
      <c r="G3" s="316" t="s">
        <v>275</v>
      </c>
      <c r="H3" s="315" t="s">
        <v>276</v>
      </c>
      <c r="I3" s="315" t="s">
        <v>9</v>
      </c>
      <c r="J3" s="316" t="s">
        <v>1562</v>
      </c>
    </row>
    <row r="4" spans="1:18">
      <c r="A4" s="359">
        <v>1</v>
      </c>
      <c r="B4" s="317" t="s">
        <v>1563</v>
      </c>
      <c r="C4" s="317" t="s">
        <v>1563</v>
      </c>
      <c r="D4" s="317" t="s">
        <v>1564</v>
      </c>
      <c r="E4" s="318" t="s">
        <v>281</v>
      </c>
      <c r="F4" s="318" t="s">
        <v>282</v>
      </c>
      <c r="G4" s="318"/>
      <c r="H4" s="318">
        <v>92.22</v>
      </c>
      <c r="I4" s="318">
        <v>73.77</v>
      </c>
      <c r="J4" s="317" t="s">
        <v>1565</v>
      </c>
    </row>
    <row r="5" spans="1:18">
      <c r="A5" s="359">
        <v>2</v>
      </c>
      <c r="B5" s="317" t="s">
        <v>1563</v>
      </c>
      <c r="C5" s="317" t="s">
        <v>1566</v>
      </c>
      <c r="D5" s="317" t="s">
        <v>318</v>
      </c>
      <c r="E5" s="318" t="s">
        <v>281</v>
      </c>
      <c r="F5" s="318" t="s">
        <v>282</v>
      </c>
      <c r="G5" s="318"/>
      <c r="H5" s="318">
        <v>40.5</v>
      </c>
      <c r="I5" s="87">
        <v>32.4</v>
      </c>
      <c r="J5" s="319">
        <v>8885411449</v>
      </c>
    </row>
    <row r="6" spans="1:18">
      <c r="A6" s="359">
        <v>3</v>
      </c>
      <c r="B6" s="317" t="s">
        <v>1563</v>
      </c>
      <c r="C6" s="317" t="s">
        <v>1567</v>
      </c>
      <c r="D6" s="317" t="s">
        <v>410</v>
      </c>
      <c r="E6" s="318" t="s">
        <v>281</v>
      </c>
      <c r="F6" s="318" t="s">
        <v>282</v>
      </c>
      <c r="G6" s="318"/>
      <c r="H6" s="318">
        <v>9.31</v>
      </c>
      <c r="I6" s="87">
        <v>7.44</v>
      </c>
      <c r="J6" s="317" t="s">
        <v>1623</v>
      </c>
    </row>
    <row r="7" spans="1:18">
      <c r="A7" s="359">
        <v>4</v>
      </c>
      <c r="B7" s="317" t="s">
        <v>1563</v>
      </c>
      <c r="C7" s="320" t="s">
        <v>1567</v>
      </c>
      <c r="D7" s="321" t="s">
        <v>305</v>
      </c>
      <c r="E7" s="318" t="s">
        <v>281</v>
      </c>
      <c r="F7" s="318" t="s">
        <v>282</v>
      </c>
      <c r="G7" s="318"/>
      <c r="H7" s="322">
        <v>37.729999999999997</v>
      </c>
      <c r="I7" s="87">
        <v>30.18</v>
      </c>
      <c r="J7" s="317" t="s">
        <v>1623</v>
      </c>
    </row>
    <row r="8" spans="1:18" ht="18.75">
      <c r="A8" s="359"/>
      <c r="B8" s="323"/>
      <c r="C8" s="261"/>
      <c r="D8" s="261"/>
      <c r="E8" s="324"/>
      <c r="F8" s="489" t="s">
        <v>102</v>
      </c>
      <c r="G8" s="490"/>
      <c r="H8" s="325">
        <f>SUM(H4:H7)</f>
        <v>179.76</v>
      </c>
      <c r="I8" s="325">
        <f>SUM(I4:I7)</f>
        <v>143.79</v>
      </c>
      <c r="J8" s="326"/>
    </row>
    <row r="9" spans="1:18">
      <c r="A9" s="359">
        <v>5</v>
      </c>
      <c r="B9" s="317" t="s">
        <v>1563</v>
      </c>
      <c r="C9" s="261" t="s">
        <v>1568</v>
      </c>
      <c r="D9" s="261" t="s">
        <v>1569</v>
      </c>
      <c r="E9" s="324" t="s">
        <v>281</v>
      </c>
      <c r="F9" s="318" t="s">
        <v>14</v>
      </c>
      <c r="G9" s="327"/>
      <c r="H9" s="261">
        <v>15</v>
      </c>
      <c r="I9" s="261">
        <v>12</v>
      </c>
      <c r="J9" s="326" t="s">
        <v>1570</v>
      </c>
    </row>
    <row r="10" spans="1:18">
      <c r="A10" s="359">
        <v>6</v>
      </c>
      <c r="B10" s="317" t="s">
        <v>1563</v>
      </c>
      <c r="C10" s="261" t="s">
        <v>1568</v>
      </c>
      <c r="D10" s="328" t="s">
        <v>1571</v>
      </c>
      <c r="E10" s="318" t="s">
        <v>281</v>
      </c>
      <c r="F10" s="318" t="s">
        <v>14</v>
      </c>
      <c r="G10" s="327"/>
      <c r="H10" s="261">
        <v>4</v>
      </c>
      <c r="I10" s="261">
        <v>3.2</v>
      </c>
      <c r="J10" s="326" t="s">
        <v>1570</v>
      </c>
    </row>
    <row r="11" spans="1:18">
      <c r="A11" s="359">
        <v>7</v>
      </c>
      <c r="B11" s="317" t="s">
        <v>1563</v>
      </c>
      <c r="C11" s="261" t="s">
        <v>1568</v>
      </c>
      <c r="D11" s="329" t="s">
        <v>1572</v>
      </c>
      <c r="E11" s="318" t="s">
        <v>281</v>
      </c>
      <c r="F11" s="318" t="s">
        <v>14</v>
      </c>
      <c r="G11" s="318"/>
      <c r="H11" s="330">
        <v>4</v>
      </c>
      <c r="I11" s="331">
        <v>3.2</v>
      </c>
      <c r="J11" s="326" t="s">
        <v>1570</v>
      </c>
    </row>
    <row r="12" spans="1:18">
      <c r="A12" s="359">
        <v>8</v>
      </c>
      <c r="B12" s="317" t="s">
        <v>1563</v>
      </c>
      <c r="C12" s="261" t="s">
        <v>1568</v>
      </c>
      <c r="D12" s="329" t="s">
        <v>1573</v>
      </c>
      <c r="E12" s="324" t="s">
        <v>281</v>
      </c>
      <c r="F12" s="318" t="s">
        <v>14</v>
      </c>
      <c r="G12" s="318"/>
      <c r="H12" s="332">
        <v>15</v>
      </c>
      <c r="I12" s="333">
        <v>12</v>
      </c>
      <c r="J12" s="326" t="s">
        <v>1570</v>
      </c>
    </row>
    <row r="13" spans="1:18">
      <c r="A13" s="359">
        <v>9</v>
      </c>
      <c r="B13" s="317" t="s">
        <v>1563</v>
      </c>
      <c r="C13" s="261" t="s">
        <v>1568</v>
      </c>
      <c r="D13" s="329" t="s">
        <v>1574</v>
      </c>
      <c r="E13" s="318" t="s">
        <v>281</v>
      </c>
      <c r="F13" s="318" t="s">
        <v>14</v>
      </c>
      <c r="G13" s="318"/>
      <c r="H13" s="318">
        <v>5</v>
      </c>
      <c r="I13" s="258">
        <v>4</v>
      </c>
      <c r="J13" s="326" t="s">
        <v>1570</v>
      </c>
    </row>
    <row r="14" spans="1:18">
      <c r="A14" s="359">
        <v>10</v>
      </c>
      <c r="B14" s="317" t="s">
        <v>1563</v>
      </c>
      <c r="C14" s="334" t="s">
        <v>1575</v>
      </c>
      <c r="D14" s="335" t="s">
        <v>1576</v>
      </c>
      <c r="E14" s="318"/>
      <c r="F14" s="318" t="s">
        <v>14</v>
      </c>
      <c r="G14" s="336"/>
      <c r="H14" s="318">
        <v>5</v>
      </c>
      <c r="I14" s="258">
        <v>4</v>
      </c>
      <c r="J14" s="337" t="s">
        <v>1577</v>
      </c>
      <c r="K14" s="338"/>
      <c r="L14" s="339"/>
      <c r="M14" s="336"/>
      <c r="N14" s="336"/>
      <c r="P14" s="332"/>
      <c r="Q14" s="340"/>
      <c r="R14" s="326"/>
    </row>
    <row r="15" spans="1:18">
      <c r="A15" s="359">
        <v>11</v>
      </c>
      <c r="B15" s="317" t="s">
        <v>1563</v>
      </c>
      <c r="C15" s="320" t="s">
        <v>1575</v>
      </c>
      <c r="D15" s="335" t="s">
        <v>1578</v>
      </c>
      <c r="E15" s="318" t="s">
        <v>281</v>
      </c>
      <c r="F15" s="318" t="s">
        <v>14</v>
      </c>
      <c r="H15" s="332">
        <v>9</v>
      </c>
      <c r="I15" s="340">
        <v>7.2</v>
      </c>
      <c r="J15" s="326" t="s">
        <v>1570</v>
      </c>
    </row>
    <row r="16" spans="1:18">
      <c r="A16" s="359">
        <v>12</v>
      </c>
      <c r="B16" s="317" t="s">
        <v>1563</v>
      </c>
      <c r="C16" s="320" t="s">
        <v>1575</v>
      </c>
      <c r="D16" s="261" t="s">
        <v>305</v>
      </c>
      <c r="E16" s="324" t="s">
        <v>281</v>
      </c>
      <c r="F16" s="318" t="s">
        <v>14</v>
      </c>
      <c r="G16" s="318"/>
      <c r="H16" s="332">
        <v>100</v>
      </c>
      <c r="I16" s="340">
        <v>80</v>
      </c>
      <c r="J16" s="261" t="s">
        <v>1577</v>
      </c>
    </row>
    <row r="17" spans="1:11">
      <c r="A17" s="359">
        <v>13</v>
      </c>
      <c r="B17" s="317" t="s">
        <v>1563</v>
      </c>
      <c r="C17" s="320" t="s">
        <v>1575</v>
      </c>
      <c r="D17" s="261" t="s">
        <v>1579</v>
      </c>
      <c r="E17" s="318" t="s">
        <v>281</v>
      </c>
      <c r="F17" s="318" t="s">
        <v>14</v>
      </c>
      <c r="G17" s="318"/>
      <c r="H17" s="332">
        <v>6</v>
      </c>
      <c r="I17" s="340">
        <v>4.8</v>
      </c>
      <c r="J17" s="261" t="s">
        <v>1577</v>
      </c>
    </row>
    <row r="18" spans="1:11">
      <c r="A18" s="359">
        <v>14</v>
      </c>
      <c r="B18" s="317" t="s">
        <v>1563</v>
      </c>
      <c r="C18" s="320" t="s">
        <v>1575</v>
      </c>
      <c r="D18" s="261" t="s">
        <v>1580</v>
      </c>
      <c r="E18" s="318" t="s">
        <v>281</v>
      </c>
      <c r="F18" s="318" t="s">
        <v>14</v>
      </c>
      <c r="G18" s="318"/>
      <c r="H18" s="332">
        <v>5</v>
      </c>
      <c r="I18" s="340">
        <v>4</v>
      </c>
      <c r="J18" s="261" t="s">
        <v>1577</v>
      </c>
    </row>
    <row r="19" spans="1:11">
      <c r="A19" s="359">
        <v>15</v>
      </c>
      <c r="B19" s="317" t="s">
        <v>1563</v>
      </c>
      <c r="C19" s="317" t="s">
        <v>1563</v>
      </c>
      <c r="D19" s="341" t="s">
        <v>1581</v>
      </c>
      <c r="E19" s="324" t="s">
        <v>281</v>
      </c>
      <c r="F19" s="318" t="s">
        <v>14</v>
      </c>
      <c r="G19" s="318"/>
      <c r="H19" s="332">
        <v>16</v>
      </c>
      <c r="I19" s="333">
        <v>12.8</v>
      </c>
      <c r="J19" s="328" t="s">
        <v>1582</v>
      </c>
    </row>
    <row r="20" spans="1:11">
      <c r="A20" s="359">
        <v>16</v>
      </c>
      <c r="B20" s="317" t="s">
        <v>1563</v>
      </c>
      <c r="C20" s="317" t="s">
        <v>1563</v>
      </c>
      <c r="D20" s="329" t="s">
        <v>1583</v>
      </c>
      <c r="E20" s="318" t="s">
        <v>281</v>
      </c>
      <c r="F20" s="318" t="s">
        <v>14</v>
      </c>
      <c r="G20" s="318"/>
      <c r="H20" s="332">
        <v>18.45</v>
      </c>
      <c r="I20" s="333">
        <v>14.76</v>
      </c>
      <c r="J20" s="328" t="s">
        <v>1582</v>
      </c>
    </row>
    <row r="21" spans="1:11">
      <c r="A21" s="359">
        <v>17</v>
      </c>
      <c r="B21" s="317" t="s">
        <v>1563</v>
      </c>
      <c r="C21" s="317" t="s">
        <v>1563</v>
      </c>
      <c r="D21" s="329" t="s">
        <v>1584</v>
      </c>
      <c r="E21" s="318" t="s">
        <v>281</v>
      </c>
      <c r="F21" s="318" t="s">
        <v>14</v>
      </c>
      <c r="G21" s="318"/>
      <c r="H21" s="332">
        <v>31.99</v>
      </c>
      <c r="I21" s="333">
        <v>25.59</v>
      </c>
      <c r="J21" s="328" t="s">
        <v>1582</v>
      </c>
    </row>
    <row r="22" spans="1:11">
      <c r="A22" s="359">
        <v>18</v>
      </c>
      <c r="B22" s="317" t="s">
        <v>1563</v>
      </c>
      <c r="C22" s="317" t="s">
        <v>1563</v>
      </c>
      <c r="D22" s="329" t="s">
        <v>1585</v>
      </c>
      <c r="E22" s="324" t="s">
        <v>281</v>
      </c>
      <c r="F22" s="318" t="s">
        <v>14</v>
      </c>
      <c r="G22" s="318"/>
      <c r="H22" s="332">
        <v>69.92</v>
      </c>
      <c r="I22" s="333">
        <v>31.93</v>
      </c>
      <c r="J22" s="328" t="s">
        <v>1582</v>
      </c>
    </row>
    <row r="23" spans="1:11">
      <c r="A23" s="359">
        <v>19</v>
      </c>
      <c r="B23" s="317" t="s">
        <v>1563</v>
      </c>
      <c r="C23" s="317" t="s">
        <v>1563</v>
      </c>
      <c r="D23" s="329" t="s">
        <v>1586</v>
      </c>
      <c r="E23" s="318" t="s">
        <v>281</v>
      </c>
      <c r="F23" s="318" t="s">
        <v>14</v>
      </c>
      <c r="G23" s="318"/>
      <c r="H23" s="332">
        <v>21.02</v>
      </c>
      <c r="I23" s="333">
        <v>16.809999999999999</v>
      </c>
      <c r="J23" s="328" t="s">
        <v>1582</v>
      </c>
    </row>
    <row r="24" spans="1:11">
      <c r="A24" s="359">
        <v>20</v>
      </c>
      <c r="B24" s="317" t="s">
        <v>1563</v>
      </c>
      <c r="C24" s="317" t="s">
        <v>1563</v>
      </c>
      <c r="D24" s="342" t="s">
        <v>1587</v>
      </c>
      <c r="E24" s="318" t="s">
        <v>281</v>
      </c>
      <c r="F24" s="318" t="s">
        <v>14</v>
      </c>
      <c r="G24" s="318"/>
      <c r="H24" s="160">
        <v>20.9</v>
      </c>
      <c r="I24" s="161">
        <v>16.72</v>
      </c>
      <c r="J24" s="328" t="s">
        <v>1582</v>
      </c>
      <c r="K24" s="162"/>
    </row>
    <row r="25" spans="1:11" ht="30">
      <c r="A25" s="359">
        <v>21</v>
      </c>
      <c r="B25" s="317" t="s">
        <v>1563</v>
      </c>
      <c r="C25" s="317" t="s">
        <v>1563</v>
      </c>
      <c r="D25" s="343" t="s">
        <v>1588</v>
      </c>
      <c r="E25" s="324" t="s">
        <v>281</v>
      </c>
      <c r="F25" s="318" t="s">
        <v>14</v>
      </c>
      <c r="G25" s="344"/>
      <c r="H25" s="345">
        <v>3.15</v>
      </c>
      <c r="I25" s="346">
        <v>2.52</v>
      </c>
      <c r="J25" s="328" t="s">
        <v>1582</v>
      </c>
      <c r="K25" s="163"/>
    </row>
    <row r="26" spans="1:11">
      <c r="A26" s="359">
        <v>22</v>
      </c>
      <c r="B26" s="317" t="s">
        <v>1563</v>
      </c>
      <c r="C26" s="320" t="s">
        <v>1563</v>
      </c>
      <c r="D26" s="347" t="s">
        <v>1589</v>
      </c>
      <c r="E26" s="348" t="s">
        <v>281</v>
      </c>
      <c r="F26" s="348" t="s">
        <v>14</v>
      </c>
      <c r="G26" s="349"/>
      <c r="H26" s="350">
        <v>4</v>
      </c>
      <c r="I26" s="351">
        <v>3.2</v>
      </c>
      <c r="J26" s="352" t="s">
        <v>1582</v>
      </c>
      <c r="K26" s="164"/>
    </row>
    <row r="27" spans="1:11">
      <c r="A27" s="359">
        <v>23</v>
      </c>
      <c r="B27" s="323" t="s">
        <v>1563</v>
      </c>
      <c r="C27" s="261" t="s">
        <v>1563</v>
      </c>
      <c r="D27" s="353" t="s">
        <v>1590</v>
      </c>
      <c r="E27" s="268" t="s">
        <v>281</v>
      </c>
      <c r="F27" s="268" t="s">
        <v>14</v>
      </c>
      <c r="G27" s="353"/>
      <c r="H27" s="354">
        <v>15</v>
      </c>
      <c r="I27" s="354">
        <v>12</v>
      </c>
      <c r="J27" s="165" t="s">
        <v>1591</v>
      </c>
      <c r="K27" s="164"/>
    </row>
    <row r="28" spans="1:11">
      <c r="A28" s="359">
        <v>24</v>
      </c>
      <c r="B28" s="323" t="s">
        <v>1563</v>
      </c>
      <c r="C28" s="261" t="s">
        <v>1563</v>
      </c>
      <c r="D28" s="353" t="s">
        <v>1592</v>
      </c>
      <c r="E28" s="268" t="s">
        <v>281</v>
      </c>
      <c r="F28" s="268" t="s">
        <v>14</v>
      </c>
      <c r="G28" s="353"/>
      <c r="H28" s="354">
        <v>5</v>
      </c>
      <c r="I28" s="354">
        <v>4</v>
      </c>
      <c r="J28" s="165" t="s">
        <v>1591</v>
      </c>
      <c r="K28" s="164"/>
    </row>
    <row r="29" spans="1:11">
      <c r="A29" s="359">
        <v>25</v>
      </c>
      <c r="B29" s="323" t="s">
        <v>1563</v>
      </c>
      <c r="C29" s="261" t="s">
        <v>1563</v>
      </c>
      <c r="D29" s="353" t="s">
        <v>1593</v>
      </c>
      <c r="E29" s="268" t="s">
        <v>281</v>
      </c>
      <c r="F29" s="268" t="s">
        <v>14</v>
      </c>
      <c r="G29" s="353"/>
      <c r="H29" s="354">
        <v>8</v>
      </c>
      <c r="I29" s="354">
        <v>6.4</v>
      </c>
      <c r="J29" s="165" t="s">
        <v>1591</v>
      </c>
      <c r="K29" s="164"/>
    </row>
    <row r="30" spans="1:11" ht="30">
      <c r="A30" s="359">
        <v>26</v>
      </c>
      <c r="B30" s="323" t="s">
        <v>1563</v>
      </c>
      <c r="C30" s="261" t="s">
        <v>1563</v>
      </c>
      <c r="D30" s="353" t="s">
        <v>1594</v>
      </c>
      <c r="E30" s="268" t="s">
        <v>281</v>
      </c>
      <c r="F30" s="268" t="s">
        <v>14</v>
      </c>
      <c r="G30" s="353"/>
      <c r="H30" s="354">
        <v>10</v>
      </c>
      <c r="I30" s="354">
        <v>8</v>
      </c>
      <c r="J30" s="165" t="s">
        <v>1591</v>
      </c>
      <c r="K30" s="164"/>
    </row>
    <row r="31" spans="1:11">
      <c r="A31" s="359">
        <v>27</v>
      </c>
      <c r="B31" s="323" t="s">
        <v>1563</v>
      </c>
      <c r="C31" s="261" t="s">
        <v>1563</v>
      </c>
      <c r="D31" s="353" t="s">
        <v>1595</v>
      </c>
      <c r="E31" s="268" t="s">
        <v>281</v>
      </c>
      <c r="F31" s="268" t="s">
        <v>14</v>
      </c>
      <c r="G31" s="353"/>
      <c r="H31" s="354">
        <v>1.3</v>
      </c>
      <c r="I31" s="354">
        <v>1.04</v>
      </c>
      <c r="J31" s="165" t="s">
        <v>1591</v>
      </c>
      <c r="K31" s="164"/>
    </row>
    <row r="32" spans="1:11">
      <c r="A32" s="359">
        <v>28</v>
      </c>
      <c r="B32" s="355" t="s">
        <v>1563</v>
      </c>
      <c r="C32" s="301" t="s">
        <v>1563</v>
      </c>
      <c r="D32" s="356" t="s">
        <v>1596</v>
      </c>
      <c r="E32" s="357" t="s">
        <v>281</v>
      </c>
      <c r="F32" s="357" t="s">
        <v>14</v>
      </c>
      <c r="G32" s="356"/>
      <c r="H32" s="358">
        <v>1</v>
      </c>
      <c r="I32" s="358">
        <v>0.8</v>
      </c>
      <c r="J32" s="165" t="s">
        <v>1591</v>
      </c>
      <c r="K32" s="164"/>
    </row>
    <row r="33" spans="1:11">
      <c r="A33" s="359">
        <v>29</v>
      </c>
      <c r="B33" s="355" t="s">
        <v>1563</v>
      </c>
      <c r="C33" s="166" t="s">
        <v>1597</v>
      </c>
      <c r="D33" s="166" t="s">
        <v>333</v>
      </c>
      <c r="E33" s="268" t="s">
        <v>281</v>
      </c>
      <c r="F33" s="268" t="s">
        <v>14</v>
      </c>
      <c r="G33" s="166"/>
      <c r="H33" s="167">
        <v>74</v>
      </c>
      <c r="I33" s="167">
        <v>59.2</v>
      </c>
      <c r="J33" s="165" t="s">
        <v>1598</v>
      </c>
      <c r="K33" s="164"/>
    </row>
    <row r="34" spans="1:11">
      <c r="A34" s="359">
        <v>30</v>
      </c>
      <c r="B34" s="355" t="s">
        <v>1563</v>
      </c>
      <c r="C34" s="166" t="s">
        <v>1597</v>
      </c>
      <c r="D34" s="166" t="s">
        <v>1599</v>
      </c>
      <c r="E34" s="268" t="s">
        <v>281</v>
      </c>
      <c r="F34" s="268" t="s">
        <v>14</v>
      </c>
      <c r="G34" s="166"/>
      <c r="H34" s="167">
        <v>8</v>
      </c>
      <c r="I34" s="167">
        <v>6.4</v>
      </c>
      <c r="J34" s="165" t="s">
        <v>1598</v>
      </c>
      <c r="K34" s="164"/>
    </row>
    <row r="35" spans="1:11">
      <c r="A35" s="359">
        <v>31</v>
      </c>
      <c r="B35" s="355" t="s">
        <v>1563</v>
      </c>
      <c r="C35" s="166" t="s">
        <v>1600</v>
      </c>
      <c r="D35" s="166" t="s">
        <v>1601</v>
      </c>
      <c r="E35" s="268" t="s">
        <v>281</v>
      </c>
      <c r="F35" s="268" t="s">
        <v>14</v>
      </c>
      <c r="G35" s="166"/>
      <c r="H35" s="167">
        <v>25</v>
      </c>
      <c r="I35" s="167">
        <v>20</v>
      </c>
      <c r="J35" s="165" t="s">
        <v>1602</v>
      </c>
      <c r="K35" s="164"/>
    </row>
    <row r="36" spans="1:11">
      <c r="A36" s="359">
        <v>32</v>
      </c>
      <c r="B36" s="355" t="s">
        <v>1563</v>
      </c>
      <c r="C36" s="166" t="s">
        <v>1600</v>
      </c>
      <c r="D36" s="166" t="s">
        <v>1603</v>
      </c>
      <c r="E36" s="268" t="s">
        <v>281</v>
      </c>
      <c r="F36" s="268" t="s">
        <v>14</v>
      </c>
      <c r="G36" s="166"/>
      <c r="H36" s="167">
        <v>18</v>
      </c>
      <c r="I36" s="167">
        <v>14.4</v>
      </c>
      <c r="J36" s="165" t="s">
        <v>1602</v>
      </c>
      <c r="K36" s="164"/>
    </row>
    <row r="37" spans="1:11">
      <c r="A37" s="359">
        <v>33</v>
      </c>
      <c r="B37" s="355" t="s">
        <v>1563</v>
      </c>
      <c r="C37" s="166" t="s">
        <v>1605</v>
      </c>
      <c r="D37" s="166" t="s">
        <v>1606</v>
      </c>
      <c r="E37" s="268" t="s">
        <v>281</v>
      </c>
      <c r="F37" s="268" t="s">
        <v>14</v>
      </c>
      <c r="G37" s="168"/>
      <c r="H37" s="167">
        <v>8.1199999999999992</v>
      </c>
      <c r="I37" s="167">
        <v>6.49</v>
      </c>
      <c r="J37" s="165" t="s">
        <v>1607</v>
      </c>
      <c r="K37" s="164"/>
    </row>
    <row r="38" spans="1:11">
      <c r="A38" s="359">
        <v>34</v>
      </c>
      <c r="B38" s="355" t="s">
        <v>1563</v>
      </c>
      <c r="C38" s="166" t="s">
        <v>1608</v>
      </c>
      <c r="D38" s="166" t="s">
        <v>1609</v>
      </c>
      <c r="E38" s="268" t="s">
        <v>281</v>
      </c>
      <c r="F38" s="268" t="s">
        <v>14</v>
      </c>
      <c r="G38" s="168"/>
      <c r="H38" s="167">
        <v>7.25</v>
      </c>
      <c r="I38" s="167">
        <v>5.8</v>
      </c>
      <c r="J38" s="165" t="s">
        <v>1610</v>
      </c>
      <c r="K38" s="164"/>
    </row>
    <row r="39" spans="1:11">
      <c r="A39" s="359">
        <v>35</v>
      </c>
      <c r="B39" s="355" t="s">
        <v>1563</v>
      </c>
      <c r="C39" s="166" t="s">
        <v>1608</v>
      </c>
      <c r="D39" s="166" t="s">
        <v>1611</v>
      </c>
      <c r="E39" s="268" t="s">
        <v>281</v>
      </c>
      <c r="F39" s="268" t="s">
        <v>14</v>
      </c>
      <c r="G39" s="168"/>
      <c r="H39" s="167">
        <v>13</v>
      </c>
      <c r="I39" s="167">
        <v>10.039999999999999</v>
      </c>
      <c r="J39" s="165" t="s">
        <v>1610</v>
      </c>
      <c r="K39" s="164"/>
    </row>
    <row r="40" spans="1:11">
      <c r="A40" s="359">
        <v>36</v>
      </c>
      <c r="B40" s="355" t="s">
        <v>1563</v>
      </c>
      <c r="C40" s="166" t="s">
        <v>1608</v>
      </c>
      <c r="D40" s="166" t="s">
        <v>1612</v>
      </c>
      <c r="E40" s="268" t="s">
        <v>281</v>
      </c>
      <c r="F40" s="268" t="s">
        <v>14</v>
      </c>
      <c r="G40" s="168"/>
      <c r="H40" s="167">
        <v>12</v>
      </c>
      <c r="I40" s="167">
        <v>9.06</v>
      </c>
      <c r="J40" s="165" t="s">
        <v>1610</v>
      </c>
      <c r="K40" s="164"/>
    </row>
    <row r="41" spans="1:11">
      <c r="A41" s="359">
        <v>37</v>
      </c>
      <c r="B41" s="355" t="s">
        <v>1563</v>
      </c>
      <c r="C41" s="166" t="s">
        <v>1613</v>
      </c>
      <c r="D41" s="166" t="s">
        <v>1614</v>
      </c>
      <c r="E41" s="268" t="s">
        <v>281</v>
      </c>
      <c r="F41" s="268" t="s">
        <v>14</v>
      </c>
      <c r="G41" s="168"/>
      <c r="H41" s="167">
        <v>29</v>
      </c>
      <c r="I41" s="167">
        <v>23.2</v>
      </c>
      <c r="J41" s="165" t="s">
        <v>1615</v>
      </c>
      <c r="K41" s="164"/>
    </row>
    <row r="42" spans="1:11" ht="26.25">
      <c r="A42" s="359">
        <v>38</v>
      </c>
      <c r="B42" s="355" t="s">
        <v>1563</v>
      </c>
      <c r="C42" s="166" t="s">
        <v>1616</v>
      </c>
      <c r="D42" s="166" t="s">
        <v>1617</v>
      </c>
      <c r="E42" s="268" t="s">
        <v>281</v>
      </c>
      <c r="F42" s="268" t="s">
        <v>14</v>
      </c>
      <c r="G42" s="168"/>
      <c r="H42" s="167">
        <v>18.3</v>
      </c>
      <c r="I42" s="167">
        <v>14.64</v>
      </c>
      <c r="J42" s="165" t="s">
        <v>1604</v>
      </c>
      <c r="K42" s="164"/>
    </row>
    <row r="43" spans="1:11">
      <c r="A43" s="359">
        <v>39</v>
      </c>
      <c r="B43" s="355" t="s">
        <v>1563</v>
      </c>
      <c r="C43" s="166" t="s">
        <v>1616</v>
      </c>
      <c r="D43" s="169" t="s">
        <v>1618</v>
      </c>
      <c r="E43" s="268" t="s">
        <v>281</v>
      </c>
      <c r="F43" s="268" t="s">
        <v>14</v>
      </c>
      <c r="G43" s="168"/>
      <c r="H43" s="170">
        <v>12.3</v>
      </c>
      <c r="I43" s="170">
        <v>9.84</v>
      </c>
      <c r="J43" s="165" t="s">
        <v>1604</v>
      </c>
    </row>
    <row r="44" spans="1:11">
      <c r="A44" s="359">
        <v>40</v>
      </c>
      <c r="B44" s="355" t="s">
        <v>1563</v>
      </c>
      <c r="C44" s="166" t="s">
        <v>1616</v>
      </c>
      <c r="D44" s="169" t="s">
        <v>1619</v>
      </c>
      <c r="E44" s="268" t="s">
        <v>281</v>
      </c>
      <c r="F44" s="268" t="s">
        <v>14</v>
      </c>
      <c r="G44" s="168"/>
      <c r="H44" s="170">
        <v>10.199999999999999</v>
      </c>
      <c r="I44" s="170">
        <v>8.16</v>
      </c>
      <c r="J44" s="165" t="s">
        <v>1604</v>
      </c>
    </row>
    <row r="45" spans="1:11">
      <c r="A45" s="359">
        <v>41</v>
      </c>
      <c r="B45" s="355" t="s">
        <v>1563</v>
      </c>
      <c r="C45" s="171" t="s">
        <v>1620</v>
      </c>
      <c r="D45" s="171" t="s">
        <v>1621</v>
      </c>
      <c r="E45" s="357" t="s">
        <v>281</v>
      </c>
      <c r="F45" s="357" t="s">
        <v>14</v>
      </c>
      <c r="G45" s="172"/>
      <c r="H45" s="173">
        <v>9.5</v>
      </c>
      <c r="I45" s="170">
        <v>7.6</v>
      </c>
      <c r="J45" s="165" t="s">
        <v>1622</v>
      </c>
    </row>
    <row r="46" spans="1:11">
      <c r="A46" s="180"/>
      <c r="B46" s="261"/>
      <c r="C46" s="261"/>
      <c r="D46" s="261"/>
      <c r="E46" s="261"/>
      <c r="F46" s="491" t="s">
        <v>102</v>
      </c>
      <c r="G46" s="491"/>
      <c r="H46" s="88">
        <f>SUM(H9:H45)</f>
        <v>638.4</v>
      </c>
      <c r="I46" s="88">
        <f>SUM(I9:I45)</f>
        <v>485.8</v>
      </c>
      <c r="J46" s="261"/>
    </row>
    <row r="49" spans="1:11">
      <c r="A49" s="131">
        <v>1</v>
      </c>
      <c r="B49" s="355" t="s">
        <v>1563</v>
      </c>
      <c r="C49" s="355" t="s">
        <v>1563</v>
      </c>
      <c r="D49" s="39" t="s">
        <v>1624</v>
      </c>
      <c r="E49" s="39" t="s">
        <v>1625</v>
      </c>
      <c r="F49" s="261"/>
      <c r="G49" s="39" t="s">
        <v>788</v>
      </c>
      <c r="H49" s="174">
        <v>500</v>
      </c>
      <c r="I49" s="174">
        <v>375</v>
      </c>
      <c r="J49" s="175" t="s">
        <v>1629</v>
      </c>
      <c r="K49" s="46"/>
    </row>
  </sheetData>
  <mergeCells count="4">
    <mergeCell ref="A1:J1"/>
    <mergeCell ref="A2:J2"/>
    <mergeCell ref="F8:G8"/>
    <mergeCell ref="F46:G4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09"/>
  <sheetViews>
    <sheetView topLeftCell="A95" workbookViewId="0">
      <selection activeCell="A7" sqref="A7:J109"/>
    </sheetView>
  </sheetViews>
  <sheetFormatPr defaultColWidth="9.140625" defaultRowHeight="15"/>
  <cols>
    <col min="1" max="1" width="4.85546875" style="117" customWidth="1"/>
    <col min="2" max="2" width="11.5703125" style="232" customWidth="1"/>
    <col min="3" max="3" width="18.7109375" style="232" customWidth="1"/>
    <col min="4" max="4" width="8.85546875" style="117" customWidth="1"/>
    <col min="5" max="5" width="21.140625" style="232" customWidth="1"/>
    <col min="6" max="6" width="9.85546875" style="117" customWidth="1"/>
    <col min="7" max="8" width="9.140625" style="117"/>
    <col min="9" max="9" width="19.7109375" style="117" customWidth="1"/>
    <col min="10" max="10" width="11" style="117" bestFit="1" customWidth="1"/>
    <col min="11" max="16384" width="9.140625" style="117"/>
  </cols>
  <sheetData>
    <row r="1" spans="1:10" ht="33" customHeight="1">
      <c r="A1" s="493" t="s">
        <v>957</v>
      </c>
      <c r="B1" s="493"/>
      <c r="C1" s="493"/>
      <c r="D1" s="493"/>
      <c r="E1" s="493"/>
      <c r="F1" s="493"/>
      <c r="G1" s="493"/>
      <c r="H1" s="493"/>
      <c r="I1" s="493"/>
      <c r="J1" s="493"/>
    </row>
    <row r="2" spans="1:10" ht="22.5" customHeight="1">
      <c r="A2" s="492" t="s">
        <v>1186</v>
      </c>
      <c r="B2" s="492"/>
      <c r="C2" s="492"/>
      <c r="D2" s="492"/>
      <c r="E2" s="492"/>
      <c r="F2" s="492"/>
      <c r="G2" s="492"/>
      <c r="H2" s="492"/>
      <c r="I2" s="492"/>
      <c r="J2" s="492"/>
    </row>
    <row r="3" spans="1:10" ht="23.25" customHeight="1">
      <c r="A3" s="492" t="s">
        <v>958</v>
      </c>
      <c r="B3" s="492"/>
      <c r="C3" s="492"/>
      <c r="D3" s="492"/>
      <c r="E3" s="492"/>
      <c r="F3" s="492"/>
      <c r="G3" s="492"/>
      <c r="H3" s="492"/>
      <c r="I3" s="492"/>
      <c r="J3" s="492"/>
    </row>
    <row r="4" spans="1:10" ht="25.5" customHeight="1">
      <c r="A4" s="492" t="s">
        <v>959</v>
      </c>
      <c r="B4" s="492"/>
      <c r="C4" s="492"/>
      <c r="D4" s="492"/>
      <c r="E4" s="492"/>
      <c r="F4" s="492"/>
      <c r="G4" s="492"/>
      <c r="H4" s="492"/>
      <c r="I4" s="492"/>
      <c r="J4" s="492"/>
    </row>
    <row r="5" spans="1:10" ht="30" customHeight="1">
      <c r="A5" s="467" t="s">
        <v>960</v>
      </c>
      <c r="B5" s="492" t="s">
        <v>3</v>
      </c>
      <c r="C5" s="492" t="s">
        <v>4</v>
      </c>
      <c r="D5" s="177" t="s">
        <v>961</v>
      </c>
      <c r="E5" s="492" t="s">
        <v>962</v>
      </c>
      <c r="F5" s="467" t="s">
        <v>1232</v>
      </c>
      <c r="G5" s="467" t="s">
        <v>812</v>
      </c>
      <c r="H5" s="467" t="s">
        <v>813</v>
      </c>
      <c r="I5" s="467" t="s">
        <v>963</v>
      </c>
      <c r="J5" s="467" t="s">
        <v>964</v>
      </c>
    </row>
    <row r="6" spans="1:10" ht="30">
      <c r="A6" s="467"/>
      <c r="B6" s="492"/>
      <c r="C6" s="492"/>
      <c r="D6" s="177" t="s">
        <v>741</v>
      </c>
      <c r="E6" s="492"/>
      <c r="F6" s="467"/>
      <c r="G6" s="467"/>
      <c r="H6" s="467"/>
      <c r="I6" s="467"/>
      <c r="J6" s="467"/>
    </row>
    <row r="7" spans="1:10" ht="27.75" customHeight="1">
      <c r="A7" s="176">
        <v>1</v>
      </c>
      <c r="B7" s="229" t="s">
        <v>967</v>
      </c>
      <c r="C7" s="229" t="s">
        <v>968</v>
      </c>
      <c r="D7" s="176" t="s">
        <v>965</v>
      </c>
      <c r="E7" s="229" t="s">
        <v>969</v>
      </c>
      <c r="F7" s="176" t="s">
        <v>308</v>
      </c>
      <c r="G7" s="176">
        <v>2.8</v>
      </c>
      <c r="H7" s="176">
        <v>1.2</v>
      </c>
      <c r="I7" s="176" t="s">
        <v>970</v>
      </c>
      <c r="J7" s="176">
        <v>8333819750</v>
      </c>
    </row>
    <row r="8" spans="1:10">
      <c r="A8" s="176">
        <v>2</v>
      </c>
      <c r="B8" s="229" t="s">
        <v>967</v>
      </c>
      <c r="C8" s="229" t="s">
        <v>967</v>
      </c>
      <c r="D8" s="176" t="s">
        <v>965</v>
      </c>
      <c r="E8" s="229" t="s">
        <v>971</v>
      </c>
      <c r="F8" s="176" t="s">
        <v>308</v>
      </c>
      <c r="G8" s="176">
        <v>4.8</v>
      </c>
      <c r="H8" s="176">
        <v>2.2000000000000002</v>
      </c>
      <c r="I8" s="437" t="s">
        <v>972</v>
      </c>
      <c r="J8" s="437">
        <v>9391640887</v>
      </c>
    </row>
    <row r="9" spans="1:10" ht="25.5">
      <c r="A9" s="176">
        <v>3</v>
      </c>
      <c r="B9" s="229" t="s">
        <v>967</v>
      </c>
      <c r="C9" s="229" t="s">
        <v>967</v>
      </c>
      <c r="D9" s="176" t="s">
        <v>965</v>
      </c>
      <c r="E9" s="364" t="s">
        <v>973</v>
      </c>
      <c r="F9" s="176" t="s">
        <v>308</v>
      </c>
      <c r="G9" s="176">
        <v>7.92</v>
      </c>
      <c r="H9" s="176">
        <v>3.16</v>
      </c>
      <c r="I9" s="437"/>
      <c r="J9" s="437"/>
    </row>
    <row r="10" spans="1:10" ht="25.5">
      <c r="A10" s="176">
        <v>4</v>
      </c>
      <c r="B10" s="229" t="s">
        <v>967</v>
      </c>
      <c r="C10" s="229" t="s">
        <v>967</v>
      </c>
      <c r="D10" s="176" t="s">
        <v>965</v>
      </c>
      <c r="E10" s="364" t="s">
        <v>974</v>
      </c>
      <c r="F10" s="176" t="s">
        <v>308</v>
      </c>
      <c r="G10" s="176">
        <v>6.6</v>
      </c>
      <c r="H10" s="176">
        <v>2.42</v>
      </c>
      <c r="I10" s="437"/>
      <c r="J10" s="437"/>
    </row>
    <row r="11" spans="1:10">
      <c r="A11" s="176">
        <v>5</v>
      </c>
      <c r="B11" s="229" t="s">
        <v>967</v>
      </c>
      <c r="C11" s="229" t="s">
        <v>967</v>
      </c>
      <c r="D11" s="176" t="s">
        <v>965</v>
      </c>
      <c r="E11" s="364" t="s">
        <v>975</v>
      </c>
      <c r="F11" s="176" t="s">
        <v>308</v>
      </c>
      <c r="G11" s="176">
        <v>12.52</v>
      </c>
      <c r="H11" s="176">
        <v>5</v>
      </c>
      <c r="I11" s="437"/>
      <c r="J11" s="437"/>
    </row>
    <row r="12" spans="1:10">
      <c r="A12" s="176">
        <v>6</v>
      </c>
      <c r="B12" s="229" t="s">
        <v>967</v>
      </c>
      <c r="C12" s="229" t="s">
        <v>967</v>
      </c>
      <c r="D12" s="176" t="s">
        <v>965</v>
      </c>
      <c r="E12" s="229" t="s">
        <v>976</v>
      </c>
      <c r="F12" s="176" t="s">
        <v>308</v>
      </c>
      <c r="G12" s="176">
        <v>3.92</v>
      </c>
      <c r="H12" s="176">
        <v>1.56</v>
      </c>
      <c r="I12" s="437"/>
      <c r="J12" s="437"/>
    </row>
    <row r="13" spans="1:10">
      <c r="A13" s="176">
        <v>7</v>
      </c>
      <c r="B13" s="229" t="s">
        <v>967</v>
      </c>
      <c r="C13" s="229" t="s">
        <v>967</v>
      </c>
      <c r="D13" s="176" t="s">
        <v>965</v>
      </c>
      <c r="E13" s="229" t="s">
        <v>977</v>
      </c>
      <c r="F13" s="176" t="s">
        <v>308</v>
      </c>
      <c r="G13" s="176">
        <v>4.97</v>
      </c>
      <c r="H13" s="176">
        <v>1.99</v>
      </c>
      <c r="I13" s="437"/>
      <c r="J13" s="437"/>
    </row>
    <row r="14" spans="1:10">
      <c r="A14" s="176">
        <v>8</v>
      </c>
      <c r="B14" s="229" t="s">
        <v>967</v>
      </c>
      <c r="C14" s="229" t="s">
        <v>978</v>
      </c>
      <c r="D14" s="176" t="s">
        <v>418</v>
      </c>
      <c r="E14" s="229" t="s">
        <v>202</v>
      </c>
      <c r="F14" s="176" t="s">
        <v>308</v>
      </c>
      <c r="G14" s="176">
        <v>3.2</v>
      </c>
      <c r="H14" s="176">
        <v>1.2</v>
      </c>
      <c r="I14" s="437"/>
      <c r="J14" s="437"/>
    </row>
    <row r="15" spans="1:10">
      <c r="A15" s="176">
        <v>9</v>
      </c>
      <c r="B15" s="229" t="s">
        <v>967</v>
      </c>
      <c r="C15" s="229" t="s">
        <v>979</v>
      </c>
      <c r="D15" s="176" t="s">
        <v>980</v>
      </c>
      <c r="E15" s="364" t="s">
        <v>979</v>
      </c>
      <c r="F15" s="176" t="s">
        <v>308</v>
      </c>
      <c r="G15" s="176">
        <v>1.2</v>
      </c>
      <c r="H15" s="176">
        <v>0.48</v>
      </c>
      <c r="I15" s="437"/>
      <c r="J15" s="437"/>
    </row>
    <row r="16" spans="1:10" ht="25.5">
      <c r="A16" s="176">
        <v>10</v>
      </c>
      <c r="B16" s="229" t="s">
        <v>967</v>
      </c>
      <c r="C16" s="229" t="s">
        <v>761</v>
      </c>
      <c r="D16" s="176" t="s">
        <v>980</v>
      </c>
      <c r="E16" s="364" t="s">
        <v>981</v>
      </c>
      <c r="F16" s="176" t="s">
        <v>308</v>
      </c>
      <c r="G16" s="176">
        <v>2</v>
      </c>
      <c r="H16" s="176">
        <v>0.8</v>
      </c>
      <c r="I16" s="176" t="s">
        <v>982</v>
      </c>
      <c r="J16" s="176">
        <v>7382490383</v>
      </c>
    </row>
    <row r="17" spans="1:10">
      <c r="A17" s="176">
        <v>11</v>
      </c>
      <c r="B17" s="229" t="s">
        <v>967</v>
      </c>
      <c r="C17" s="229" t="s">
        <v>983</v>
      </c>
      <c r="D17" s="176" t="s">
        <v>980</v>
      </c>
      <c r="E17" s="364" t="s">
        <v>984</v>
      </c>
      <c r="F17" s="176" t="s">
        <v>308</v>
      </c>
      <c r="G17" s="176">
        <v>1.32</v>
      </c>
      <c r="H17" s="176">
        <v>0.52</v>
      </c>
      <c r="I17" s="437" t="s">
        <v>985</v>
      </c>
      <c r="J17" s="437">
        <v>9441479756</v>
      </c>
    </row>
    <row r="18" spans="1:10" ht="25.5">
      <c r="A18" s="176">
        <v>12</v>
      </c>
      <c r="B18" s="229" t="s">
        <v>967</v>
      </c>
      <c r="C18" s="229" t="s">
        <v>983</v>
      </c>
      <c r="D18" s="176" t="s">
        <v>980</v>
      </c>
      <c r="E18" s="364" t="s">
        <v>986</v>
      </c>
      <c r="F18" s="176" t="s">
        <v>308</v>
      </c>
      <c r="G18" s="176">
        <v>0.24</v>
      </c>
      <c r="H18" s="176">
        <v>0.09</v>
      </c>
      <c r="I18" s="437"/>
      <c r="J18" s="437"/>
    </row>
    <row r="19" spans="1:10" ht="30">
      <c r="A19" s="176">
        <v>13</v>
      </c>
      <c r="B19" s="229" t="s">
        <v>967</v>
      </c>
      <c r="C19" s="229" t="s">
        <v>983</v>
      </c>
      <c r="D19" s="176" t="s">
        <v>980</v>
      </c>
      <c r="E19" s="229" t="s">
        <v>987</v>
      </c>
      <c r="F19" s="176" t="s">
        <v>308</v>
      </c>
      <c r="G19" s="176">
        <v>1.1499999999999999</v>
      </c>
      <c r="H19" s="176">
        <v>0.46</v>
      </c>
      <c r="I19" s="437"/>
      <c r="J19" s="437"/>
    </row>
    <row r="20" spans="1:10" ht="30">
      <c r="A20" s="176">
        <v>14</v>
      </c>
      <c r="B20" s="229" t="s">
        <v>967</v>
      </c>
      <c r="C20" s="229" t="s">
        <v>983</v>
      </c>
      <c r="D20" s="176" t="s">
        <v>980</v>
      </c>
      <c r="E20" s="229" t="s">
        <v>988</v>
      </c>
      <c r="F20" s="176" t="s">
        <v>308</v>
      </c>
      <c r="G20" s="176">
        <v>0.23</v>
      </c>
      <c r="H20" s="176">
        <v>0.09</v>
      </c>
      <c r="I20" s="437"/>
      <c r="J20" s="437"/>
    </row>
    <row r="21" spans="1:10" ht="30">
      <c r="A21" s="176">
        <v>15</v>
      </c>
      <c r="B21" s="229" t="s">
        <v>967</v>
      </c>
      <c r="C21" s="229" t="s">
        <v>983</v>
      </c>
      <c r="D21" s="176" t="s">
        <v>965</v>
      </c>
      <c r="E21" s="229" t="s">
        <v>989</v>
      </c>
      <c r="F21" s="176" t="s">
        <v>308</v>
      </c>
      <c r="G21" s="176">
        <v>2.92</v>
      </c>
      <c r="H21" s="176">
        <v>1.1599999999999999</v>
      </c>
      <c r="I21" s="437"/>
      <c r="J21" s="437"/>
    </row>
    <row r="22" spans="1:10">
      <c r="A22" s="176">
        <v>16</v>
      </c>
      <c r="B22" s="229" t="s">
        <v>967</v>
      </c>
      <c r="C22" s="229" t="s">
        <v>990</v>
      </c>
      <c r="D22" s="176" t="s">
        <v>980</v>
      </c>
      <c r="E22" s="364" t="s">
        <v>991</v>
      </c>
      <c r="F22" s="176" t="s">
        <v>308</v>
      </c>
      <c r="G22" s="176">
        <v>1.96</v>
      </c>
      <c r="H22" s="176">
        <v>0.78</v>
      </c>
      <c r="I22" s="176" t="s">
        <v>992</v>
      </c>
      <c r="J22" s="176">
        <v>9704784462</v>
      </c>
    </row>
    <row r="23" spans="1:10">
      <c r="A23" s="176">
        <v>17</v>
      </c>
      <c r="B23" s="229" t="s">
        <v>967</v>
      </c>
      <c r="C23" s="229" t="s">
        <v>993</v>
      </c>
      <c r="D23" s="176" t="s">
        <v>980</v>
      </c>
      <c r="E23" s="364" t="s">
        <v>993</v>
      </c>
      <c r="F23" s="176" t="s">
        <v>308</v>
      </c>
      <c r="G23" s="176">
        <v>2.4</v>
      </c>
      <c r="H23" s="176">
        <v>0.96</v>
      </c>
      <c r="I23" s="176" t="s">
        <v>982</v>
      </c>
      <c r="J23" s="5">
        <v>7382490383</v>
      </c>
    </row>
    <row r="24" spans="1:10">
      <c r="A24" s="176">
        <v>18</v>
      </c>
      <c r="B24" s="229" t="s">
        <v>967</v>
      </c>
      <c r="C24" s="229" t="s">
        <v>994</v>
      </c>
      <c r="D24" s="176" t="s">
        <v>980</v>
      </c>
      <c r="E24" s="364" t="s">
        <v>994</v>
      </c>
      <c r="F24" s="176" t="s">
        <v>308</v>
      </c>
      <c r="G24" s="176">
        <v>1.2</v>
      </c>
      <c r="H24" s="176">
        <v>0.48</v>
      </c>
      <c r="I24" s="437" t="s">
        <v>992</v>
      </c>
      <c r="J24" s="437">
        <v>9704784462</v>
      </c>
    </row>
    <row r="25" spans="1:10">
      <c r="A25" s="176">
        <v>19</v>
      </c>
      <c r="B25" s="229" t="s">
        <v>967</v>
      </c>
      <c r="C25" s="229" t="s">
        <v>995</v>
      </c>
      <c r="D25" s="176" t="s">
        <v>980</v>
      </c>
      <c r="E25" s="364" t="s">
        <v>995</v>
      </c>
      <c r="F25" s="176" t="s">
        <v>308</v>
      </c>
      <c r="G25" s="176">
        <v>1.6</v>
      </c>
      <c r="H25" s="176">
        <v>0.64</v>
      </c>
      <c r="I25" s="437"/>
      <c r="J25" s="437"/>
    </row>
    <row r="26" spans="1:10">
      <c r="A26" s="176">
        <v>20</v>
      </c>
      <c r="B26" s="229" t="s">
        <v>967</v>
      </c>
      <c r="C26" s="229" t="s">
        <v>996</v>
      </c>
      <c r="D26" s="176" t="s">
        <v>965</v>
      </c>
      <c r="E26" s="364" t="s">
        <v>996</v>
      </c>
      <c r="F26" s="176" t="s">
        <v>308</v>
      </c>
      <c r="G26" s="176">
        <v>6.4</v>
      </c>
      <c r="H26" s="176">
        <v>2.46</v>
      </c>
      <c r="I26" s="437" t="s">
        <v>985</v>
      </c>
      <c r="J26" s="437">
        <v>9441479756</v>
      </c>
    </row>
    <row r="27" spans="1:10" ht="30">
      <c r="A27" s="176">
        <v>21</v>
      </c>
      <c r="B27" s="229" t="s">
        <v>967</v>
      </c>
      <c r="C27" s="229" t="s">
        <v>996</v>
      </c>
      <c r="D27" s="176" t="s">
        <v>980</v>
      </c>
      <c r="E27" s="229" t="s">
        <v>997</v>
      </c>
      <c r="F27" s="176" t="s">
        <v>308</v>
      </c>
      <c r="G27" s="176">
        <v>1.2</v>
      </c>
      <c r="H27" s="176">
        <v>0.48</v>
      </c>
      <c r="I27" s="437"/>
      <c r="J27" s="437"/>
    </row>
    <row r="28" spans="1:10">
      <c r="A28" s="176">
        <v>22</v>
      </c>
      <c r="B28" s="229" t="s">
        <v>967</v>
      </c>
      <c r="C28" s="229" t="s">
        <v>996</v>
      </c>
      <c r="D28" s="176" t="s">
        <v>980</v>
      </c>
      <c r="E28" s="229" t="s">
        <v>81</v>
      </c>
      <c r="F28" s="176" t="s">
        <v>308</v>
      </c>
      <c r="G28" s="176">
        <v>1.6</v>
      </c>
      <c r="H28" s="176">
        <v>0.64</v>
      </c>
      <c r="I28" s="437"/>
      <c r="J28" s="437"/>
    </row>
    <row r="29" spans="1:10">
      <c r="A29" s="176">
        <v>23</v>
      </c>
      <c r="B29" s="229" t="s">
        <v>967</v>
      </c>
      <c r="C29" s="229" t="s">
        <v>996</v>
      </c>
      <c r="D29" s="176" t="s">
        <v>980</v>
      </c>
      <c r="E29" s="364" t="s">
        <v>605</v>
      </c>
      <c r="F29" s="176" t="s">
        <v>308</v>
      </c>
      <c r="G29" s="176">
        <v>1.4</v>
      </c>
      <c r="H29" s="176">
        <v>0.56000000000000005</v>
      </c>
      <c r="I29" s="437"/>
      <c r="J29" s="437"/>
    </row>
    <row r="30" spans="1:10">
      <c r="A30" s="176">
        <v>24</v>
      </c>
      <c r="B30" s="229" t="s">
        <v>967</v>
      </c>
      <c r="C30" s="229" t="s">
        <v>628</v>
      </c>
      <c r="D30" s="176" t="s">
        <v>965</v>
      </c>
      <c r="E30" s="364" t="s">
        <v>998</v>
      </c>
      <c r="F30" s="176" t="s">
        <v>308</v>
      </c>
      <c r="G30" s="176">
        <v>5.68</v>
      </c>
      <c r="H30" s="176">
        <v>2.27</v>
      </c>
      <c r="I30" s="437" t="s">
        <v>992</v>
      </c>
      <c r="J30" s="437">
        <v>9704784462</v>
      </c>
    </row>
    <row r="31" spans="1:10">
      <c r="A31" s="176">
        <v>25</v>
      </c>
      <c r="B31" s="229" t="s">
        <v>967</v>
      </c>
      <c r="C31" s="229" t="s">
        <v>999</v>
      </c>
      <c r="D31" s="176" t="s">
        <v>980</v>
      </c>
      <c r="E31" s="364" t="s">
        <v>999</v>
      </c>
      <c r="F31" s="176" t="s">
        <v>308</v>
      </c>
      <c r="G31" s="176">
        <v>2.0299999999999998</v>
      </c>
      <c r="H31" s="176">
        <v>0.81</v>
      </c>
      <c r="I31" s="437"/>
      <c r="J31" s="437"/>
    </row>
    <row r="32" spans="1:10">
      <c r="A32" s="176">
        <v>26</v>
      </c>
      <c r="B32" s="229" t="s">
        <v>967</v>
      </c>
      <c r="C32" s="229" t="s">
        <v>1000</v>
      </c>
      <c r="D32" s="176" t="s">
        <v>980</v>
      </c>
      <c r="E32" s="364" t="s">
        <v>1000</v>
      </c>
      <c r="F32" s="176" t="s">
        <v>308</v>
      </c>
      <c r="G32" s="176">
        <v>1.68</v>
      </c>
      <c r="H32" s="176">
        <v>0.67</v>
      </c>
      <c r="I32" s="176" t="s">
        <v>982</v>
      </c>
      <c r="J32" s="176">
        <v>7382490383</v>
      </c>
    </row>
    <row r="33" spans="1:10">
      <c r="A33" s="176">
        <v>27</v>
      </c>
      <c r="B33" s="229" t="s">
        <v>967</v>
      </c>
      <c r="C33" s="229" t="s">
        <v>1001</v>
      </c>
      <c r="D33" s="176" t="s">
        <v>965</v>
      </c>
      <c r="E33" s="229" t="s">
        <v>1002</v>
      </c>
      <c r="F33" s="176" t="s">
        <v>308</v>
      </c>
      <c r="G33" s="176">
        <v>3.2</v>
      </c>
      <c r="H33" s="176">
        <v>1.28</v>
      </c>
      <c r="I33" s="437" t="s">
        <v>970</v>
      </c>
      <c r="J33" s="437">
        <v>8333819750</v>
      </c>
    </row>
    <row r="34" spans="1:10">
      <c r="A34" s="176">
        <v>28</v>
      </c>
      <c r="B34" s="229" t="s">
        <v>967</v>
      </c>
      <c r="C34" s="229" t="s">
        <v>1001</v>
      </c>
      <c r="D34" s="176" t="s">
        <v>965</v>
      </c>
      <c r="E34" s="229" t="s">
        <v>1003</v>
      </c>
      <c r="F34" s="176" t="s">
        <v>308</v>
      </c>
      <c r="G34" s="176">
        <v>2.8</v>
      </c>
      <c r="H34" s="176">
        <v>1.1200000000000001</v>
      </c>
      <c r="I34" s="437"/>
      <c r="J34" s="437"/>
    </row>
    <row r="35" spans="1:10">
      <c r="A35" s="176">
        <v>29</v>
      </c>
      <c r="B35" s="229" t="s">
        <v>967</v>
      </c>
      <c r="C35" s="229" t="s">
        <v>1001</v>
      </c>
      <c r="D35" s="176" t="s">
        <v>980</v>
      </c>
      <c r="E35" s="229" t="s">
        <v>1004</v>
      </c>
      <c r="F35" s="176" t="s">
        <v>308</v>
      </c>
      <c r="G35" s="176">
        <v>0.8</v>
      </c>
      <c r="H35" s="176">
        <v>0.32</v>
      </c>
      <c r="I35" s="437"/>
      <c r="J35" s="437"/>
    </row>
    <row r="36" spans="1:10">
      <c r="A36" s="176">
        <v>30</v>
      </c>
      <c r="B36" s="229" t="s">
        <v>967</v>
      </c>
      <c r="C36" s="229" t="s">
        <v>1001</v>
      </c>
      <c r="D36" s="176" t="s">
        <v>418</v>
      </c>
      <c r="E36" s="229" t="s">
        <v>1005</v>
      </c>
      <c r="F36" s="176" t="s">
        <v>308</v>
      </c>
      <c r="G36" s="176">
        <v>4</v>
      </c>
      <c r="H36" s="176">
        <v>1.6</v>
      </c>
      <c r="I36" s="437"/>
      <c r="J36" s="437"/>
    </row>
    <row r="37" spans="1:10">
      <c r="A37" s="176">
        <v>31</v>
      </c>
      <c r="B37" s="229" t="s">
        <v>967</v>
      </c>
      <c r="C37" s="229" t="s">
        <v>1001</v>
      </c>
      <c r="D37" s="176" t="s">
        <v>980</v>
      </c>
      <c r="E37" s="229" t="s">
        <v>1006</v>
      </c>
      <c r="F37" s="176" t="s">
        <v>308</v>
      </c>
      <c r="G37" s="176">
        <v>0.8</v>
      </c>
      <c r="H37" s="176">
        <v>0.32</v>
      </c>
      <c r="I37" s="437"/>
      <c r="J37" s="437"/>
    </row>
    <row r="38" spans="1:10">
      <c r="A38" s="176">
        <v>32</v>
      </c>
      <c r="B38" s="229" t="s">
        <v>967</v>
      </c>
      <c r="C38" s="229" t="s">
        <v>1001</v>
      </c>
      <c r="D38" s="176" t="s">
        <v>980</v>
      </c>
      <c r="E38" s="229" t="s">
        <v>1007</v>
      </c>
      <c r="F38" s="176" t="s">
        <v>308</v>
      </c>
      <c r="G38" s="176">
        <v>0.6</v>
      </c>
      <c r="H38" s="176">
        <v>0.24</v>
      </c>
      <c r="I38" s="437"/>
      <c r="J38" s="437"/>
    </row>
    <row r="39" spans="1:10">
      <c r="A39" s="176">
        <v>33</v>
      </c>
      <c r="B39" s="229" t="s">
        <v>967</v>
      </c>
      <c r="C39" s="229" t="s">
        <v>1008</v>
      </c>
      <c r="D39" s="176" t="s">
        <v>418</v>
      </c>
      <c r="E39" s="229" t="s">
        <v>1009</v>
      </c>
      <c r="F39" s="176" t="s">
        <v>308</v>
      </c>
      <c r="G39" s="176">
        <v>9.76</v>
      </c>
      <c r="H39" s="176">
        <v>3.9</v>
      </c>
      <c r="I39" s="437" t="s">
        <v>985</v>
      </c>
      <c r="J39" s="437">
        <v>9441479756</v>
      </c>
    </row>
    <row r="40" spans="1:10">
      <c r="A40" s="176">
        <v>34</v>
      </c>
      <c r="B40" s="229" t="s">
        <v>967</v>
      </c>
      <c r="C40" s="229" t="s">
        <v>1008</v>
      </c>
      <c r="D40" s="176" t="s">
        <v>980</v>
      </c>
      <c r="E40" s="229" t="s">
        <v>1010</v>
      </c>
      <c r="F40" s="176" t="s">
        <v>308</v>
      </c>
      <c r="G40" s="176">
        <v>0.8</v>
      </c>
      <c r="H40" s="176">
        <v>0.32</v>
      </c>
      <c r="I40" s="437"/>
      <c r="J40" s="437"/>
    </row>
    <row r="41" spans="1:10">
      <c r="A41" s="176">
        <v>35</v>
      </c>
      <c r="B41" s="229" t="s">
        <v>967</v>
      </c>
      <c r="C41" s="229" t="s">
        <v>1008</v>
      </c>
      <c r="D41" s="176" t="s">
        <v>980</v>
      </c>
      <c r="E41" s="229" t="s">
        <v>1011</v>
      </c>
      <c r="F41" s="176" t="s">
        <v>308</v>
      </c>
      <c r="G41" s="176">
        <v>0.72</v>
      </c>
      <c r="H41" s="176">
        <v>0.28000000000000003</v>
      </c>
      <c r="I41" s="437"/>
      <c r="J41" s="437"/>
    </row>
    <row r="42" spans="1:10">
      <c r="A42" s="176">
        <v>36</v>
      </c>
      <c r="B42" s="229" t="s">
        <v>967</v>
      </c>
      <c r="C42" s="229" t="s">
        <v>1008</v>
      </c>
      <c r="D42" s="176" t="s">
        <v>418</v>
      </c>
      <c r="E42" s="229" t="s">
        <v>1012</v>
      </c>
      <c r="F42" s="176" t="s">
        <v>308</v>
      </c>
      <c r="G42" s="176">
        <v>1.59</v>
      </c>
      <c r="H42" s="176">
        <v>0.63</v>
      </c>
      <c r="I42" s="437"/>
      <c r="J42" s="437"/>
    </row>
    <row r="43" spans="1:10">
      <c r="A43" s="176">
        <v>37</v>
      </c>
      <c r="B43" s="229" t="s">
        <v>967</v>
      </c>
      <c r="C43" s="229" t="s">
        <v>1008</v>
      </c>
      <c r="D43" s="176" t="s">
        <v>980</v>
      </c>
      <c r="E43" s="229" t="s">
        <v>1013</v>
      </c>
      <c r="F43" s="176" t="s">
        <v>308</v>
      </c>
      <c r="G43" s="176">
        <v>0.8</v>
      </c>
      <c r="H43" s="176">
        <v>0.32</v>
      </c>
      <c r="I43" s="437"/>
      <c r="J43" s="437"/>
    </row>
    <row r="44" spans="1:10">
      <c r="A44" s="176">
        <v>38</v>
      </c>
      <c r="B44" s="229" t="s">
        <v>967</v>
      </c>
      <c r="C44" s="229" t="s">
        <v>893</v>
      </c>
      <c r="D44" s="176" t="s">
        <v>980</v>
      </c>
      <c r="E44" s="229" t="s">
        <v>1013</v>
      </c>
      <c r="F44" s="176" t="s">
        <v>308</v>
      </c>
      <c r="G44" s="176">
        <v>1.1599999999999999</v>
      </c>
      <c r="H44" s="176">
        <v>0.46</v>
      </c>
      <c r="I44" s="437" t="s">
        <v>1014</v>
      </c>
      <c r="J44" s="437">
        <v>8977776556</v>
      </c>
    </row>
    <row r="45" spans="1:10" ht="30">
      <c r="A45" s="176">
        <v>39</v>
      </c>
      <c r="B45" s="229" t="s">
        <v>967</v>
      </c>
      <c r="C45" s="229" t="s">
        <v>893</v>
      </c>
      <c r="D45" s="176" t="s">
        <v>418</v>
      </c>
      <c r="E45" s="229" t="s">
        <v>1015</v>
      </c>
      <c r="F45" s="176" t="s">
        <v>308</v>
      </c>
      <c r="G45" s="176">
        <v>2.48</v>
      </c>
      <c r="H45" s="176">
        <v>0.99</v>
      </c>
      <c r="I45" s="437"/>
      <c r="J45" s="437"/>
    </row>
    <row r="46" spans="1:10" ht="30">
      <c r="A46" s="176">
        <v>40</v>
      </c>
      <c r="B46" s="229" t="s">
        <v>967</v>
      </c>
      <c r="C46" s="229" t="s">
        <v>893</v>
      </c>
      <c r="D46" s="176" t="s">
        <v>418</v>
      </c>
      <c r="E46" s="229" t="s">
        <v>1016</v>
      </c>
      <c r="F46" s="176" t="s">
        <v>308</v>
      </c>
      <c r="G46" s="176">
        <v>4.63</v>
      </c>
      <c r="H46" s="176">
        <v>1.85</v>
      </c>
      <c r="I46" s="437"/>
      <c r="J46" s="437"/>
    </row>
    <row r="47" spans="1:10">
      <c r="A47" s="176">
        <v>41</v>
      </c>
      <c r="B47" s="367" t="s">
        <v>1017</v>
      </c>
      <c r="C47" s="367" t="s">
        <v>1018</v>
      </c>
      <c r="D47" s="176" t="s">
        <v>1019</v>
      </c>
      <c r="E47" s="365" t="s">
        <v>1020</v>
      </c>
      <c r="F47" s="176" t="s">
        <v>308</v>
      </c>
      <c r="G47" s="176">
        <v>1.32</v>
      </c>
      <c r="H47" s="176">
        <v>0.53</v>
      </c>
      <c r="I47" s="437" t="s">
        <v>1021</v>
      </c>
      <c r="J47" s="437">
        <v>9912957215</v>
      </c>
    </row>
    <row r="48" spans="1:10">
      <c r="A48" s="176">
        <v>42</v>
      </c>
      <c r="B48" s="367" t="s">
        <v>1017</v>
      </c>
      <c r="C48" s="367" t="s">
        <v>1018</v>
      </c>
      <c r="D48" s="176" t="s">
        <v>1022</v>
      </c>
      <c r="E48" s="365" t="s">
        <v>447</v>
      </c>
      <c r="F48" s="176" t="s">
        <v>308</v>
      </c>
      <c r="G48" s="176">
        <v>2.3199999999999998</v>
      </c>
      <c r="H48" s="176">
        <v>0.92</v>
      </c>
      <c r="I48" s="437"/>
      <c r="J48" s="437"/>
    </row>
    <row r="49" spans="1:10">
      <c r="A49" s="176">
        <v>43</v>
      </c>
      <c r="B49" s="367" t="s">
        <v>1017</v>
      </c>
      <c r="C49" s="367" t="s">
        <v>1018</v>
      </c>
      <c r="D49" s="176" t="s">
        <v>1022</v>
      </c>
      <c r="E49" s="365" t="s">
        <v>1023</v>
      </c>
      <c r="F49" s="176" t="s">
        <v>308</v>
      </c>
      <c r="G49" s="176">
        <v>1.44</v>
      </c>
      <c r="H49" s="176">
        <v>0.56999999999999995</v>
      </c>
      <c r="I49" s="437"/>
      <c r="J49" s="437"/>
    </row>
    <row r="50" spans="1:10">
      <c r="A50" s="176">
        <v>44</v>
      </c>
      <c r="B50" s="367" t="s">
        <v>1017</v>
      </c>
      <c r="C50" s="367" t="s">
        <v>1018</v>
      </c>
      <c r="D50" s="176" t="s">
        <v>1644</v>
      </c>
      <c r="E50" s="365" t="s">
        <v>1024</v>
      </c>
      <c r="F50" s="176" t="s">
        <v>308</v>
      </c>
      <c r="G50" s="176">
        <v>2.13</v>
      </c>
      <c r="H50" s="176">
        <v>0.85</v>
      </c>
      <c r="I50" s="437"/>
      <c r="J50" s="437"/>
    </row>
    <row r="51" spans="1:10">
      <c r="A51" s="176">
        <v>45</v>
      </c>
      <c r="B51" s="367" t="s">
        <v>1017</v>
      </c>
      <c r="C51" s="367" t="s">
        <v>1025</v>
      </c>
      <c r="D51" s="176" t="s">
        <v>966</v>
      </c>
      <c r="E51" s="365" t="s">
        <v>1026</v>
      </c>
      <c r="F51" s="176" t="s">
        <v>308</v>
      </c>
      <c r="G51" s="176">
        <v>0.71</v>
      </c>
      <c r="H51" s="176">
        <v>0.28000000000000003</v>
      </c>
      <c r="I51" s="437" t="s">
        <v>1027</v>
      </c>
      <c r="J51" s="437">
        <v>9849961066</v>
      </c>
    </row>
    <row r="52" spans="1:10">
      <c r="A52" s="176">
        <v>46</v>
      </c>
      <c r="B52" s="367" t="s">
        <v>1017</v>
      </c>
      <c r="C52" s="367" t="s">
        <v>1025</v>
      </c>
      <c r="D52" s="176" t="s">
        <v>966</v>
      </c>
      <c r="E52" s="365" t="s">
        <v>606</v>
      </c>
      <c r="F52" s="176" t="s">
        <v>308</v>
      </c>
      <c r="G52" s="176">
        <v>0.16</v>
      </c>
      <c r="H52" s="176">
        <v>0.06</v>
      </c>
      <c r="I52" s="437"/>
      <c r="J52" s="437"/>
    </row>
    <row r="53" spans="1:10">
      <c r="A53" s="176">
        <v>47</v>
      </c>
      <c r="B53" s="367" t="s">
        <v>1017</v>
      </c>
      <c r="C53" s="367" t="s">
        <v>1028</v>
      </c>
      <c r="D53" s="176" t="s">
        <v>418</v>
      </c>
      <c r="E53" s="365" t="s">
        <v>1029</v>
      </c>
      <c r="F53" s="176" t="s">
        <v>308</v>
      </c>
      <c r="G53" s="176">
        <v>2.96</v>
      </c>
      <c r="H53" s="176">
        <v>1.18</v>
      </c>
      <c r="I53" s="437" t="s">
        <v>1030</v>
      </c>
      <c r="J53" s="437">
        <v>9493691937</v>
      </c>
    </row>
    <row r="54" spans="1:10">
      <c r="A54" s="176">
        <v>48</v>
      </c>
      <c r="B54" s="367" t="s">
        <v>1017</v>
      </c>
      <c r="C54" s="367" t="s">
        <v>1028</v>
      </c>
      <c r="D54" s="176" t="s">
        <v>966</v>
      </c>
      <c r="E54" s="365" t="s">
        <v>1031</v>
      </c>
      <c r="F54" s="176" t="s">
        <v>308</v>
      </c>
      <c r="G54" s="176">
        <v>0.4</v>
      </c>
      <c r="H54" s="176">
        <v>0.16</v>
      </c>
      <c r="I54" s="437"/>
      <c r="J54" s="437"/>
    </row>
    <row r="55" spans="1:10">
      <c r="A55" s="176">
        <v>49</v>
      </c>
      <c r="B55" s="367" t="s">
        <v>1017</v>
      </c>
      <c r="C55" s="367" t="s">
        <v>1028</v>
      </c>
      <c r="D55" s="176" t="s">
        <v>966</v>
      </c>
      <c r="E55" s="365" t="s">
        <v>1032</v>
      </c>
      <c r="F55" s="176" t="s">
        <v>308</v>
      </c>
      <c r="G55" s="176">
        <v>0.24</v>
      </c>
      <c r="H55" s="176">
        <v>0.09</v>
      </c>
      <c r="I55" s="437"/>
      <c r="J55" s="437"/>
    </row>
    <row r="56" spans="1:10">
      <c r="A56" s="176">
        <v>50</v>
      </c>
      <c r="B56" s="367" t="s">
        <v>1017</v>
      </c>
      <c r="C56" s="367" t="s">
        <v>1033</v>
      </c>
      <c r="D56" s="176" t="s">
        <v>418</v>
      </c>
      <c r="E56" s="365" t="s">
        <v>1034</v>
      </c>
      <c r="F56" s="176" t="s">
        <v>308</v>
      </c>
      <c r="G56" s="176">
        <v>6.4</v>
      </c>
      <c r="H56" s="176">
        <v>2.56</v>
      </c>
      <c r="I56" s="176" t="s">
        <v>1035</v>
      </c>
      <c r="J56" s="176">
        <v>9441497724</v>
      </c>
    </row>
    <row r="57" spans="1:10">
      <c r="A57" s="176">
        <v>51</v>
      </c>
      <c r="B57" s="367" t="s">
        <v>1017</v>
      </c>
      <c r="C57" s="367" t="s">
        <v>1036</v>
      </c>
      <c r="D57" s="176" t="s">
        <v>418</v>
      </c>
      <c r="E57" s="365" t="s">
        <v>1037</v>
      </c>
      <c r="F57" s="176" t="s">
        <v>308</v>
      </c>
      <c r="G57" s="176">
        <v>8</v>
      </c>
      <c r="H57" s="176">
        <v>3.5</v>
      </c>
      <c r="I57" s="437" t="s">
        <v>1038</v>
      </c>
      <c r="J57" s="437">
        <v>8309350521</v>
      </c>
    </row>
    <row r="58" spans="1:10">
      <c r="A58" s="176">
        <v>52</v>
      </c>
      <c r="B58" s="367" t="s">
        <v>1017</v>
      </c>
      <c r="C58" s="367" t="s">
        <v>1036</v>
      </c>
      <c r="D58" s="176" t="s">
        <v>966</v>
      </c>
      <c r="E58" s="365" t="s">
        <v>1039</v>
      </c>
      <c r="F58" s="176" t="s">
        <v>308</v>
      </c>
      <c r="G58" s="176">
        <v>1.22</v>
      </c>
      <c r="H58" s="176">
        <v>0.48</v>
      </c>
      <c r="I58" s="437"/>
      <c r="J58" s="437"/>
    </row>
    <row r="59" spans="1:10">
      <c r="A59" s="176">
        <v>53</v>
      </c>
      <c r="B59" s="367" t="s">
        <v>1017</v>
      </c>
      <c r="C59" s="367" t="s">
        <v>1036</v>
      </c>
      <c r="D59" s="176" t="s">
        <v>966</v>
      </c>
      <c r="E59" s="365" t="s">
        <v>1039</v>
      </c>
      <c r="F59" s="176" t="s">
        <v>308</v>
      </c>
      <c r="G59" s="176">
        <v>0.88</v>
      </c>
      <c r="H59" s="176">
        <v>0.35</v>
      </c>
      <c r="I59" s="437"/>
      <c r="J59" s="437"/>
    </row>
    <row r="60" spans="1:10">
      <c r="A60" s="176">
        <v>54</v>
      </c>
      <c r="B60" s="367" t="s">
        <v>1017</v>
      </c>
      <c r="C60" s="367" t="s">
        <v>1036</v>
      </c>
      <c r="D60" s="176" t="s">
        <v>966</v>
      </c>
      <c r="E60" s="365" t="s">
        <v>1040</v>
      </c>
      <c r="F60" s="176" t="s">
        <v>308</v>
      </c>
      <c r="G60" s="176">
        <v>0.4</v>
      </c>
      <c r="H60" s="176">
        <v>0.16</v>
      </c>
      <c r="I60" s="437"/>
      <c r="J60" s="437"/>
    </row>
    <row r="61" spans="1:10">
      <c r="A61" s="176">
        <v>55</v>
      </c>
      <c r="B61" s="367" t="s">
        <v>1017</v>
      </c>
      <c r="C61" s="367" t="s">
        <v>1036</v>
      </c>
      <c r="D61" s="176" t="s">
        <v>966</v>
      </c>
      <c r="E61" s="365" t="s">
        <v>1041</v>
      </c>
      <c r="F61" s="176" t="s">
        <v>308</v>
      </c>
      <c r="G61" s="176">
        <v>1.23</v>
      </c>
      <c r="H61" s="176">
        <v>0.49</v>
      </c>
      <c r="I61" s="437"/>
      <c r="J61" s="437"/>
    </row>
    <row r="62" spans="1:10">
      <c r="A62" s="176">
        <v>56</v>
      </c>
      <c r="B62" s="367" t="s">
        <v>1017</v>
      </c>
      <c r="C62" s="367" t="s">
        <v>1042</v>
      </c>
      <c r="D62" s="176" t="s">
        <v>418</v>
      </c>
      <c r="E62" s="365" t="s">
        <v>1043</v>
      </c>
      <c r="F62" s="176" t="s">
        <v>308</v>
      </c>
      <c r="G62" s="176">
        <v>2.1800000000000002</v>
      </c>
      <c r="H62" s="176">
        <v>0.87</v>
      </c>
      <c r="I62" s="437" t="s">
        <v>1044</v>
      </c>
      <c r="J62" s="437">
        <v>9493007329</v>
      </c>
    </row>
    <row r="63" spans="1:10" ht="30">
      <c r="A63" s="176">
        <v>57</v>
      </c>
      <c r="B63" s="367" t="s">
        <v>1017</v>
      </c>
      <c r="C63" s="367" t="s">
        <v>1042</v>
      </c>
      <c r="D63" s="176" t="s">
        <v>966</v>
      </c>
      <c r="E63" s="365" t="s">
        <v>1045</v>
      </c>
      <c r="F63" s="176" t="s">
        <v>308</v>
      </c>
      <c r="G63" s="176">
        <v>0.81</v>
      </c>
      <c r="H63" s="176">
        <v>0.32</v>
      </c>
      <c r="I63" s="437"/>
      <c r="J63" s="437"/>
    </row>
    <row r="64" spans="1:10">
      <c r="A64" s="176">
        <v>58</v>
      </c>
      <c r="B64" s="367" t="s">
        <v>1017</v>
      </c>
      <c r="C64" s="367" t="s">
        <v>1042</v>
      </c>
      <c r="D64" s="176" t="s">
        <v>966</v>
      </c>
      <c r="E64" s="365" t="s">
        <v>1046</v>
      </c>
      <c r="F64" s="176" t="s">
        <v>308</v>
      </c>
      <c r="G64" s="176">
        <v>0.56000000000000005</v>
      </c>
      <c r="H64" s="176">
        <v>0.22</v>
      </c>
      <c r="I64" s="437"/>
      <c r="J64" s="437"/>
    </row>
    <row r="65" spans="1:10">
      <c r="A65" s="176">
        <v>59</v>
      </c>
      <c r="B65" s="367" t="s">
        <v>1017</v>
      </c>
      <c r="C65" s="367" t="s">
        <v>1042</v>
      </c>
      <c r="D65" s="176" t="s">
        <v>966</v>
      </c>
      <c r="E65" s="365" t="s">
        <v>1047</v>
      </c>
      <c r="F65" s="176" t="s">
        <v>308</v>
      </c>
      <c r="G65" s="176">
        <v>1.83</v>
      </c>
      <c r="H65" s="176">
        <v>0.73</v>
      </c>
      <c r="I65" s="437"/>
      <c r="J65" s="437"/>
    </row>
    <row r="66" spans="1:10">
      <c r="A66" s="176">
        <v>60</v>
      </c>
      <c r="B66" s="367" t="s">
        <v>1017</v>
      </c>
      <c r="C66" s="367" t="s">
        <v>1042</v>
      </c>
      <c r="D66" s="176" t="s">
        <v>966</v>
      </c>
      <c r="E66" s="365" t="s">
        <v>1048</v>
      </c>
      <c r="F66" s="176" t="s">
        <v>308</v>
      </c>
      <c r="G66" s="176">
        <v>0.4</v>
      </c>
      <c r="H66" s="176">
        <v>0.16</v>
      </c>
      <c r="I66" s="437"/>
      <c r="J66" s="437"/>
    </row>
    <row r="67" spans="1:10">
      <c r="A67" s="176">
        <v>61</v>
      </c>
      <c r="B67" s="367" t="s">
        <v>1017</v>
      </c>
      <c r="C67" s="367" t="s">
        <v>1042</v>
      </c>
      <c r="D67" s="176" t="s">
        <v>418</v>
      </c>
      <c r="E67" s="365" t="s">
        <v>192</v>
      </c>
      <c r="F67" s="176" t="s">
        <v>308</v>
      </c>
      <c r="G67" s="176">
        <v>2.97</v>
      </c>
      <c r="H67" s="176">
        <v>1.19</v>
      </c>
      <c r="I67" s="437"/>
      <c r="J67" s="437"/>
    </row>
    <row r="68" spans="1:10">
      <c r="A68" s="176">
        <v>62</v>
      </c>
      <c r="B68" s="367" t="s">
        <v>1017</v>
      </c>
      <c r="C68" s="367" t="s">
        <v>1042</v>
      </c>
      <c r="D68" s="176" t="s">
        <v>418</v>
      </c>
      <c r="E68" s="365" t="s">
        <v>1049</v>
      </c>
      <c r="F68" s="176" t="s">
        <v>308</v>
      </c>
      <c r="G68" s="176">
        <v>1.76</v>
      </c>
      <c r="H68" s="176">
        <v>0.7</v>
      </c>
      <c r="I68" s="437"/>
      <c r="J68" s="437"/>
    </row>
    <row r="69" spans="1:10">
      <c r="A69" s="176">
        <v>63</v>
      </c>
      <c r="B69" s="367" t="s">
        <v>1017</v>
      </c>
      <c r="C69" s="367" t="s">
        <v>1042</v>
      </c>
      <c r="D69" s="176" t="s">
        <v>966</v>
      </c>
      <c r="E69" s="365" t="s">
        <v>1050</v>
      </c>
      <c r="F69" s="176" t="s">
        <v>308</v>
      </c>
      <c r="G69" s="176">
        <v>0.72</v>
      </c>
      <c r="H69" s="176">
        <v>0.28999999999999998</v>
      </c>
      <c r="I69" s="437"/>
      <c r="J69" s="437"/>
    </row>
    <row r="70" spans="1:10" ht="30">
      <c r="A70" s="176">
        <v>64</v>
      </c>
      <c r="B70" s="367" t="s">
        <v>1017</v>
      </c>
      <c r="C70" s="367" t="s">
        <v>1042</v>
      </c>
      <c r="D70" s="176" t="s">
        <v>966</v>
      </c>
      <c r="E70" s="365" t="s">
        <v>1051</v>
      </c>
      <c r="F70" s="176" t="s">
        <v>308</v>
      </c>
      <c r="G70" s="176">
        <v>0.8</v>
      </c>
      <c r="H70" s="176">
        <v>0.32</v>
      </c>
      <c r="I70" s="437"/>
      <c r="J70" s="437"/>
    </row>
    <row r="71" spans="1:10">
      <c r="A71" s="176">
        <v>65</v>
      </c>
      <c r="B71" s="367" t="s">
        <v>1017</v>
      </c>
      <c r="C71" s="367" t="s">
        <v>1042</v>
      </c>
      <c r="D71" s="176" t="s">
        <v>966</v>
      </c>
      <c r="E71" s="365" t="s">
        <v>118</v>
      </c>
      <c r="F71" s="176" t="s">
        <v>308</v>
      </c>
      <c r="G71" s="176">
        <v>0.56000000000000005</v>
      </c>
      <c r="H71" s="176">
        <v>0.22</v>
      </c>
      <c r="I71" s="437"/>
      <c r="J71" s="437"/>
    </row>
    <row r="72" spans="1:10" ht="30">
      <c r="A72" s="176">
        <v>66</v>
      </c>
      <c r="B72" s="367" t="s">
        <v>1017</v>
      </c>
      <c r="C72" s="367" t="s">
        <v>1042</v>
      </c>
      <c r="D72" s="176" t="s">
        <v>966</v>
      </c>
      <c r="E72" s="365" t="s">
        <v>1015</v>
      </c>
      <c r="F72" s="176" t="s">
        <v>308</v>
      </c>
      <c r="G72" s="176">
        <v>0.12</v>
      </c>
      <c r="H72" s="176">
        <v>0.04</v>
      </c>
      <c r="I72" s="437"/>
      <c r="J72" s="437"/>
    </row>
    <row r="73" spans="1:10">
      <c r="A73" s="176">
        <v>67</v>
      </c>
      <c r="B73" s="367" t="s">
        <v>1017</v>
      </c>
      <c r="C73" s="367" t="s">
        <v>1042</v>
      </c>
      <c r="D73" s="176" t="s">
        <v>966</v>
      </c>
      <c r="E73" s="365" t="s">
        <v>1052</v>
      </c>
      <c r="F73" s="176" t="s">
        <v>308</v>
      </c>
      <c r="G73" s="176">
        <v>0.96</v>
      </c>
      <c r="H73" s="176">
        <v>0.38</v>
      </c>
      <c r="I73" s="437"/>
      <c r="J73" s="437"/>
    </row>
    <row r="74" spans="1:10" ht="30">
      <c r="A74" s="176">
        <v>68</v>
      </c>
      <c r="B74" s="367" t="s">
        <v>1017</v>
      </c>
      <c r="C74" s="367" t="s">
        <v>1053</v>
      </c>
      <c r="D74" s="176" t="s">
        <v>966</v>
      </c>
      <c r="E74" s="365" t="s">
        <v>1054</v>
      </c>
      <c r="F74" s="176" t="s">
        <v>308</v>
      </c>
      <c r="G74" s="176">
        <v>0.64</v>
      </c>
      <c r="H74" s="176">
        <v>0.25</v>
      </c>
      <c r="I74" s="437" t="s">
        <v>1055</v>
      </c>
      <c r="J74" s="437">
        <v>8309350521</v>
      </c>
    </row>
    <row r="75" spans="1:10">
      <c r="A75" s="176">
        <v>69</v>
      </c>
      <c r="B75" s="367" t="s">
        <v>1017</v>
      </c>
      <c r="C75" s="367" t="s">
        <v>1053</v>
      </c>
      <c r="D75" s="176" t="s">
        <v>966</v>
      </c>
      <c r="E75" s="365" t="s">
        <v>1039</v>
      </c>
      <c r="F75" s="176" t="s">
        <v>308</v>
      </c>
      <c r="G75" s="176">
        <v>0.8</v>
      </c>
      <c r="H75" s="176">
        <v>0.32</v>
      </c>
      <c r="I75" s="437"/>
      <c r="J75" s="437"/>
    </row>
    <row r="76" spans="1:10">
      <c r="A76" s="176">
        <v>70</v>
      </c>
      <c r="B76" s="367" t="s">
        <v>1017</v>
      </c>
      <c r="C76" s="367" t="s">
        <v>1053</v>
      </c>
      <c r="D76" s="176" t="s">
        <v>966</v>
      </c>
      <c r="E76" s="365" t="s">
        <v>1056</v>
      </c>
      <c r="F76" s="176" t="s">
        <v>308</v>
      </c>
      <c r="G76" s="176">
        <v>0.48</v>
      </c>
      <c r="H76" s="176">
        <v>0.19</v>
      </c>
      <c r="I76" s="437"/>
      <c r="J76" s="437"/>
    </row>
    <row r="77" spans="1:10">
      <c r="A77" s="176">
        <v>71</v>
      </c>
      <c r="B77" s="367" t="s">
        <v>1017</v>
      </c>
      <c r="C77" s="367" t="s">
        <v>1057</v>
      </c>
      <c r="D77" s="176" t="s">
        <v>966</v>
      </c>
      <c r="E77" s="365" t="s">
        <v>118</v>
      </c>
      <c r="F77" s="176" t="s">
        <v>308</v>
      </c>
      <c r="G77" s="176">
        <v>0.88</v>
      </c>
      <c r="H77" s="176">
        <v>0.35</v>
      </c>
      <c r="I77" s="437" t="s">
        <v>1058</v>
      </c>
      <c r="J77" s="437">
        <v>9395165876</v>
      </c>
    </row>
    <row r="78" spans="1:10">
      <c r="A78" s="176">
        <v>72</v>
      </c>
      <c r="B78" s="367" t="s">
        <v>1017</v>
      </c>
      <c r="C78" s="367" t="s">
        <v>1057</v>
      </c>
      <c r="D78" s="176" t="s">
        <v>966</v>
      </c>
      <c r="E78" s="365" t="s">
        <v>1059</v>
      </c>
      <c r="F78" s="176" t="s">
        <v>308</v>
      </c>
      <c r="G78" s="176">
        <v>0.72</v>
      </c>
      <c r="H78" s="176">
        <v>0.28000000000000003</v>
      </c>
      <c r="I78" s="437"/>
      <c r="J78" s="437"/>
    </row>
    <row r="79" spans="1:10">
      <c r="A79" s="176">
        <v>73</v>
      </c>
      <c r="B79" s="367" t="s">
        <v>1017</v>
      </c>
      <c r="C79" s="367" t="s">
        <v>1057</v>
      </c>
      <c r="D79" s="176" t="s">
        <v>966</v>
      </c>
      <c r="E79" s="365" t="s">
        <v>81</v>
      </c>
      <c r="F79" s="176" t="s">
        <v>308</v>
      </c>
      <c r="G79" s="176">
        <v>0.8</v>
      </c>
      <c r="H79" s="176">
        <v>0.32</v>
      </c>
      <c r="I79" s="437"/>
      <c r="J79" s="437"/>
    </row>
    <row r="80" spans="1:10" ht="30">
      <c r="A80" s="176">
        <v>74</v>
      </c>
      <c r="B80" s="367" t="s">
        <v>1017</v>
      </c>
      <c r="C80" s="367" t="s">
        <v>1060</v>
      </c>
      <c r="D80" s="176" t="s">
        <v>418</v>
      </c>
      <c r="E80" s="229" t="s">
        <v>1061</v>
      </c>
      <c r="F80" s="176" t="s">
        <v>308</v>
      </c>
      <c r="G80" s="176">
        <v>2.8</v>
      </c>
      <c r="H80" s="176">
        <v>1.1200000000000001</v>
      </c>
      <c r="I80" s="437" t="s">
        <v>1062</v>
      </c>
      <c r="J80" s="437">
        <v>9666299179</v>
      </c>
    </row>
    <row r="81" spans="1:10" ht="30">
      <c r="A81" s="176">
        <v>75</v>
      </c>
      <c r="B81" s="367" t="s">
        <v>1017</v>
      </c>
      <c r="C81" s="367" t="s">
        <v>1060</v>
      </c>
      <c r="D81" s="176" t="s">
        <v>966</v>
      </c>
      <c r="E81" s="229" t="s">
        <v>1063</v>
      </c>
      <c r="F81" s="176" t="s">
        <v>308</v>
      </c>
      <c r="G81" s="176">
        <v>0.28000000000000003</v>
      </c>
      <c r="H81" s="176">
        <v>0.11</v>
      </c>
      <c r="I81" s="437"/>
      <c r="J81" s="437"/>
    </row>
    <row r="82" spans="1:10">
      <c r="A82" s="176">
        <v>76</v>
      </c>
      <c r="B82" s="367" t="s">
        <v>1017</v>
      </c>
      <c r="C82" s="367" t="s">
        <v>1060</v>
      </c>
      <c r="D82" s="176" t="s">
        <v>966</v>
      </c>
      <c r="E82" s="365" t="s">
        <v>1064</v>
      </c>
      <c r="F82" s="176" t="s">
        <v>308</v>
      </c>
      <c r="G82" s="176">
        <v>0.16</v>
      </c>
      <c r="H82" s="176">
        <v>0.06</v>
      </c>
      <c r="I82" s="437"/>
      <c r="J82" s="437"/>
    </row>
    <row r="83" spans="1:10">
      <c r="A83" s="176">
        <v>77</v>
      </c>
      <c r="B83" s="367" t="s">
        <v>1017</v>
      </c>
      <c r="C83" s="367" t="s">
        <v>1060</v>
      </c>
      <c r="D83" s="176" t="s">
        <v>966</v>
      </c>
      <c r="E83" s="365" t="s">
        <v>1065</v>
      </c>
      <c r="F83" s="176" t="s">
        <v>308</v>
      </c>
      <c r="G83" s="176">
        <v>0.24</v>
      </c>
      <c r="H83" s="176">
        <v>0.09</v>
      </c>
      <c r="I83" s="437"/>
      <c r="J83" s="437"/>
    </row>
    <row r="84" spans="1:10">
      <c r="A84" s="176">
        <v>78</v>
      </c>
      <c r="B84" s="367" t="s">
        <v>1017</v>
      </c>
      <c r="C84" s="367" t="s">
        <v>1060</v>
      </c>
      <c r="D84" s="176" t="s">
        <v>966</v>
      </c>
      <c r="E84" s="365" t="s">
        <v>606</v>
      </c>
      <c r="F84" s="176" t="s">
        <v>308</v>
      </c>
      <c r="G84" s="176">
        <v>0.32</v>
      </c>
      <c r="H84" s="176">
        <v>0.12</v>
      </c>
      <c r="I84" s="437"/>
      <c r="J84" s="437"/>
    </row>
    <row r="85" spans="1:10">
      <c r="A85" s="176">
        <v>79</v>
      </c>
      <c r="B85" s="367" t="s">
        <v>1017</v>
      </c>
      <c r="C85" s="367" t="s">
        <v>1017</v>
      </c>
      <c r="D85" s="176" t="s">
        <v>966</v>
      </c>
      <c r="E85" s="229" t="s">
        <v>1066</v>
      </c>
      <c r="F85" s="176" t="s">
        <v>308</v>
      </c>
      <c r="G85" s="176">
        <v>0.16</v>
      </c>
      <c r="H85" s="176">
        <v>0.06</v>
      </c>
      <c r="I85" s="437" t="s">
        <v>1067</v>
      </c>
      <c r="J85" s="437">
        <v>8885890222</v>
      </c>
    </row>
    <row r="86" spans="1:10">
      <c r="A86" s="176">
        <v>80</v>
      </c>
      <c r="B86" s="367" t="s">
        <v>1017</v>
      </c>
      <c r="C86" s="367" t="s">
        <v>1017</v>
      </c>
      <c r="D86" s="176" t="s">
        <v>966</v>
      </c>
      <c r="E86" s="229" t="s">
        <v>1068</v>
      </c>
      <c r="F86" s="176" t="s">
        <v>308</v>
      </c>
      <c r="G86" s="176">
        <v>0.36</v>
      </c>
      <c r="H86" s="176">
        <v>0.04</v>
      </c>
      <c r="I86" s="437"/>
      <c r="J86" s="437"/>
    </row>
    <row r="87" spans="1:10">
      <c r="A87" s="176">
        <v>81</v>
      </c>
      <c r="B87" s="367" t="s">
        <v>1017</v>
      </c>
      <c r="C87" s="367" t="s">
        <v>1017</v>
      </c>
      <c r="D87" s="176" t="s">
        <v>645</v>
      </c>
      <c r="E87" s="229" t="s">
        <v>1069</v>
      </c>
      <c r="F87" s="176" t="s">
        <v>308</v>
      </c>
      <c r="G87" s="176"/>
      <c r="H87" s="176"/>
      <c r="I87" s="437"/>
      <c r="J87" s="437"/>
    </row>
    <row r="88" spans="1:10">
      <c r="A88" s="176">
        <v>82</v>
      </c>
      <c r="B88" s="367" t="s">
        <v>1017</v>
      </c>
      <c r="C88" s="229" t="s">
        <v>1070</v>
      </c>
      <c r="D88" s="176" t="s">
        <v>966</v>
      </c>
      <c r="E88" s="229" t="s">
        <v>646</v>
      </c>
      <c r="F88" s="176" t="s">
        <v>308</v>
      </c>
      <c r="G88" s="176">
        <v>0.34</v>
      </c>
      <c r="H88" s="176">
        <v>0.13</v>
      </c>
      <c r="I88" s="437" t="s">
        <v>1071</v>
      </c>
      <c r="J88" s="437">
        <v>9849869795</v>
      </c>
    </row>
    <row r="89" spans="1:10" ht="30">
      <c r="A89" s="176">
        <v>83</v>
      </c>
      <c r="B89" s="367" t="s">
        <v>1017</v>
      </c>
      <c r="C89" s="229" t="s">
        <v>1070</v>
      </c>
      <c r="D89" s="176" t="s">
        <v>966</v>
      </c>
      <c r="E89" s="229" t="s">
        <v>1072</v>
      </c>
      <c r="F89" s="176" t="s">
        <v>308</v>
      </c>
      <c r="G89" s="176">
        <v>1.23</v>
      </c>
      <c r="H89" s="176">
        <v>0.49</v>
      </c>
      <c r="I89" s="437"/>
      <c r="J89" s="437"/>
    </row>
    <row r="90" spans="1:10" ht="30">
      <c r="A90" s="176">
        <v>84</v>
      </c>
      <c r="B90" s="367" t="s">
        <v>1017</v>
      </c>
      <c r="C90" s="229" t="s">
        <v>1070</v>
      </c>
      <c r="D90" s="176" t="s">
        <v>966</v>
      </c>
      <c r="E90" s="229" t="s">
        <v>1073</v>
      </c>
      <c r="F90" s="176" t="s">
        <v>308</v>
      </c>
      <c r="G90" s="176">
        <v>0.64</v>
      </c>
      <c r="H90" s="176">
        <v>0.25</v>
      </c>
      <c r="I90" s="437"/>
      <c r="J90" s="437"/>
    </row>
    <row r="91" spans="1:10">
      <c r="A91" s="176">
        <v>85</v>
      </c>
      <c r="B91" s="367" t="s">
        <v>1017</v>
      </c>
      <c r="C91" s="229" t="s">
        <v>1070</v>
      </c>
      <c r="D91" s="176" t="s">
        <v>966</v>
      </c>
      <c r="E91" s="229" t="s">
        <v>606</v>
      </c>
      <c r="F91" s="176" t="s">
        <v>308</v>
      </c>
      <c r="G91" s="176">
        <v>1</v>
      </c>
      <c r="H91" s="176">
        <v>0.4</v>
      </c>
      <c r="I91" s="437"/>
      <c r="J91" s="437"/>
    </row>
    <row r="92" spans="1:10">
      <c r="A92" s="176">
        <v>86</v>
      </c>
      <c r="B92" s="367" t="s">
        <v>1017</v>
      </c>
      <c r="C92" s="229" t="s">
        <v>1070</v>
      </c>
      <c r="D92" s="176" t="s">
        <v>966</v>
      </c>
      <c r="E92" s="229" t="s">
        <v>1074</v>
      </c>
      <c r="F92" s="176" t="s">
        <v>308</v>
      </c>
      <c r="G92" s="176">
        <v>1.45</v>
      </c>
      <c r="H92" s="176">
        <v>0.57999999999999996</v>
      </c>
      <c r="I92" s="437"/>
      <c r="J92" s="437"/>
    </row>
    <row r="93" spans="1:10">
      <c r="A93" s="176">
        <v>87</v>
      </c>
      <c r="B93" s="367" t="s">
        <v>1017</v>
      </c>
      <c r="C93" s="229" t="s">
        <v>1070</v>
      </c>
      <c r="D93" s="176" t="s">
        <v>966</v>
      </c>
      <c r="E93" s="229" t="s">
        <v>1075</v>
      </c>
      <c r="F93" s="176" t="s">
        <v>308</v>
      </c>
      <c r="G93" s="176">
        <v>1.68</v>
      </c>
      <c r="H93" s="176">
        <v>0.67</v>
      </c>
      <c r="I93" s="437"/>
      <c r="J93" s="437"/>
    </row>
    <row r="94" spans="1:10">
      <c r="A94" s="176">
        <v>88</v>
      </c>
      <c r="B94" s="367" t="s">
        <v>1017</v>
      </c>
      <c r="C94" s="229" t="s">
        <v>1076</v>
      </c>
      <c r="D94" s="176" t="s">
        <v>966</v>
      </c>
      <c r="E94" s="229" t="s">
        <v>1077</v>
      </c>
      <c r="F94" s="176" t="s">
        <v>308</v>
      </c>
      <c r="G94" s="176">
        <v>0.64</v>
      </c>
      <c r="H94" s="176">
        <v>0.25</v>
      </c>
      <c r="I94" s="437" t="s">
        <v>1062</v>
      </c>
      <c r="J94" s="437">
        <v>9666299179</v>
      </c>
    </row>
    <row r="95" spans="1:10">
      <c r="A95" s="176">
        <v>89</v>
      </c>
      <c r="B95" s="367" t="s">
        <v>1017</v>
      </c>
      <c r="C95" s="229" t="s">
        <v>1076</v>
      </c>
      <c r="D95" s="176" t="s">
        <v>966</v>
      </c>
      <c r="E95" s="229" t="s">
        <v>1078</v>
      </c>
      <c r="F95" s="176" t="s">
        <v>308</v>
      </c>
      <c r="G95" s="176">
        <v>0.56000000000000005</v>
      </c>
      <c r="H95" s="176">
        <v>0.22</v>
      </c>
      <c r="I95" s="437"/>
      <c r="J95" s="437"/>
    </row>
    <row r="96" spans="1:10">
      <c r="A96" s="176">
        <v>90</v>
      </c>
      <c r="B96" s="367" t="s">
        <v>1017</v>
      </c>
      <c r="C96" s="229" t="s">
        <v>1076</v>
      </c>
      <c r="D96" s="176" t="s">
        <v>966</v>
      </c>
      <c r="E96" s="229" t="s">
        <v>1079</v>
      </c>
      <c r="F96" s="176" t="s">
        <v>308</v>
      </c>
      <c r="G96" s="176">
        <v>0.24</v>
      </c>
      <c r="H96" s="176">
        <v>0.09</v>
      </c>
      <c r="I96" s="437"/>
      <c r="J96" s="437"/>
    </row>
    <row r="97" spans="1:10">
      <c r="A97" s="176">
        <v>91</v>
      </c>
      <c r="B97" s="367" t="s">
        <v>1017</v>
      </c>
      <c r="C97" s="229" t="s">
        <v>1076</v>
      </c>
      <c r="D97" s="176" t="s">
        <v>966</v>
      </c>
      <c r="E97" s="229" t="s">
        <v>1080</v>
      </c>
      <c r="F97" s="176" t="s">
        <v>308</v>
      </c>
      <c r="G97" s="176">
        <v>1.23</v>
      </c>
      <c r="H97" s="176">
        <v>0.49</v>
      </c>
      <c r="I97" s="437"/>
      <c r="J97" s="437"/>
    </row>
    <row r="98" spans="1:10">
      <c r="A98" s="176">
        <v>92</v>
      </c>
      <c r="B98" s="367" t="s">
        <v>1017</v>
      </c>
      <c r="C98" s="229" t="s">
        <v>1081</v>
      </c>
      <c r="D98" s="176" t="s">
        <v>418</v>
      </c>
      <c r="E98" s="229" t="s">
        <v>1082</v>
      </c>
      <c r="F98" s="176" t="s">
        <v>308</v>
      </c>
      <c r="G98" s="176">
        <v>8</v>
      </c>
      <c r="H98" s="176">
        <v>3.2</v>
      </c>
      <c r="I98" s="437" t="s">
        <v>1083</v>
      </c>
      <c r="J98" s="437">
        <v>9866328388</v>
      </c>
    </row>
    <row r="99" spans="1:10">
      <c r="A99" s="176">
        <v>93</v>
      </c>
      <c r="B99" s="367" t="s">
        <v>1017</v>
      </c>
      <c r="C99" s="229" t="s">
        <v>1081</v>
      </c>
      <c r="D99" s="176" t="s">
        <v>418</v>
      </c>
      <c r="E99" s="229" t="s">
        <v>81</v>
      </c>
      <c r="F99" s="176" t="s">
        <v>308</v>
      </c>
      <c r="G99" s="176">
        <v>4</v>
      </c>
      <c r="H99" s="176">
        <v>1.6</v>
      </c>
      <c r="I99" s="437"/>
      <c r="J99" s="437"/>
    </row>
    <row r="100" spans="1:10">
      <c r="A100" s="176">
        <v>94</v>
      </c>
      <c r="B100" s="367" t="s">
        <v>1017</v>
      </c>
      <c r="C100" s="229" t="s">
        <v>1081</v>
      </c>
      <c r="D100" s="176" t="s">
        <v>966</v>
      </c>
      <c r="E100" s="229" t="s">
        <v>1084</v>
      </c>
      <c r="F100" s="176" t="s">
        <v>308</v>
      </c>
      <c r="G100" s="176">
        <v>0.04</v>
      </c>
      <c r="H100" s="176">
        <v>0.01</v>
      </c>
      <c r="I100" s="437"/>
      <c r="J100" s="437"/>
    </row>
    <row r="101" spans="1:10">
      <c r="A101" s="176">
        <v>95</v>
      </c>
      <c r="B101" s="367" t="s">
        <v>1017</v>
      </c>
      <c r="C101" s="229" t="s">
        <v>1085</v>
      </c>
      <c r="D101" s="176" t="s">
        <v>966</v>
      </c>
      <c r="E101" s="229" t="s">
        <v>1086</v>
      </c>
      <c r="F101" s="176" t="s">
        <v>308</v>
      </c>
      <c r="G101" s="176">
        <v>1.08</v>
      </c>
      <c r="H101" s="176">
        <v>0.43</v>
      </c>
      <c r="I101" s="437" t="s">
        <v>1071</v>
      </c>
      <c r="J101" s="437">
        <v>9849869795</v>
      </c>
    </row>
    <row r="102" spans="1:10" ht="30">
      <c r="A102" s="176">
        <v>96</v>
      </c>
      <c r="B102" s="367" t="s">
        <v>1017</v>
      </c>
      <c r="C102" s="229" t="s">
        <v>1085</v>
      </c>
      <c r="D102" s="176" t="s">
        <v>418</v>
      </c>
      <c r="E102" s="229" t="s">
        <v>1087</v>
      </c>
      <c r="F102" s="176" t="s">
        <v>308</v>
      </c>
      <c r="G102" s="176">
        <v>2.2000000000000002</v>
      </c>
      <c r="H102" s="176">
        <v>0.88</v>
      </c>
      <c r="I102" s="437"/>
      <c r="J102" s="437"/>
    </row>
    <row r="103" spans="1:10">
      <c r="A103" s="176">
        <v>97</v>
      </c>
      <c r="B103" s="367" t="s">
        <v>1017</v>
      </c>
      <c r="C103" s="229" t="s">
        <v>1085</v>
      </c>
      <c r="D103" s="176" t="s">
        <v>966</v>
      </c>
      <c r="E103" s="229" t="s">
        <v>1088</v>
      </c>
      <c r="F103" s="176" t="s">
        <v>308</v>
      </c>
      <c r="G103" s="176">
        <v>0.85</v>
      </c>
      <c r="H103" s="176">
        <v>0.34</v>
      </c>
      <c r="I103" s="437"/>
      <c r="J103" s="437"/>
    </row>
    <row r="104" spans="1:10" ht="30">
      <c r="A104" s="176">
        <v>98</v>
      </c>
      <c r="B104" s="367" t="s">
        <v>1017</v>
      </c>
      <c r="C104" s="229" t="s">
        <v>1085</v>
      </c>
      <c r="D104" s="176" t="s">
        <v>966</v>
      </c>
      <c r="E104" s="229" t="s">
        <v>1089</v>
      </c>
      <c r="F104" s="176" t="s">
        <v>308</v>
      </c>
      <c r="G104" s="176">
        <v>0.48</v>
      </c>
      <c r="H104" s="176">
        <v>0.19</v>
      </c>
      <c r="I104" s="437"/>
      <c r="J104" s="437"/>
    </row>
    <row r="105" spans="1:10" ht="30">
      <c r="A105" s="176">
        <v>99</v>
      </c>
      <c r="B105" s="367" t="s">
        <v>1017</v>
      </c>
      <c r="C105" s="229" t="s">
        <v>1085</v>
      </c>
      <c r="D105" s="176" t="s">
        <v>966</v>
      </c>
      <c r="E105" s="229" t="s">
        <v>1090</v>
      </c>
      <c r="F105" s="176" t="s">
        <v>308</v>
      </c>
      <c r="G105" s="176">
        <v>0.24</v>
      </c>
      <c r="H105" s="176">
        <v>0.09</v>
      </c>
      <c r="I105" s="437"/>
      <c r="J105" s="437"/>
    </row>
    <row r="106" spans="1:10" s="143" customFormat="1">
      <c r="A106" s="177"/>
      <c r="B106" s="178"/>
      <c r="C106" s="178" t="s">
        <v>306</v>
      </c>
      <c r="D106" s="177"/>
      <c r="E106" s="178"/>
      <c r="F106" s="177"/>
      <c r="G106" s="177">
        <f>SUM(G7:G105)</f>
        <v>195.1</v>
      </c>
      <c r="H106" s="177">
        <f>SUM(H7:H105)</f>
        <v>77.950000000000017</v>
      </c>
      <c r="I106" s="177"/>
      <c r="J106" s="177"/>
    </row>
    <row r="107" spans="1:10">
      <c r="A107" s="176"/>
      <c r="B107" s="229"/>
      <c r="C107" s="229"/>
      <c r="D107" s="176"/>
      <c r="E107" s="229"/>
      <c r="F107" s="176"/>
      <c r="G107" s="176"/>
      <c r="H107" s="176"/>
      <c r="I107" s="176"/>
      <c r="J107" s="176"/>
    </row>
    <row r="108" spans="1:10">
      <c r="A108" s="176"/>
      <c r="B108" s="229"/>
      <c r="C108" s="229"/>
      <c r="D108" s="176"/>
      <c r="E108" s="229"/>
      <c r="F108" s="176"/>
      <c r="G108" s="176"/>
      <c r="H108" s="176"/>
      <c r="I108" s="176"/>
      <c r="J108" s="176"/>
    </row>
    <row r="109" spans="1:10" customFormat="1" ht="60">
      <c r="A109" s="38"/>
      <c r="B109" s="123" t="s">
        <v>1630</v>
      </c>
      <c r="C109" s="368" t="s">
        <v>1624</v>
      </c>
      <c r="D109" s="39" t="s">
        <v>1625</v>
      </c>
      <c r="E109" s="366">
        <v>750</v>
      </c>
      <c r="F109" s="175"/>
      <c r="G109" s="175" t="s">
        <v>1631</v>
      </c>
      <c r="H109" s="179"/>
      <c r="I109" s="179"/>
      <c r="J109" s="179"/>
    </row>
  </sheetData>
  <mergeCells count="55">
    <mergeCell ref="A1:J1"/>
    <mergeCell ref="A2:J2"/>
    <mergeCell ref="A3:J3"/>
    <mergeCell ref="A4:J4"/>
    <mergeCell ref="A5:A6"/>
    <mergeCell ref="B5:B6"/>
    <mergeCell ref="C5:C6"/>
    <mergeCell ref="I24:I25"/>
    <mergeCell ref="J24:J25"/>
    <mergeCell ref="E5:E6"/>
    <mergeCell ref="F5:F6"/>
    <mergeCell ref="G5:G6"/>
    <mergeCell ref="H5:H6"/>
    <mergeCell ref="I5:I6"/>
    <mergeCell ref="J5:J6"/>
    <mergeCell ref="I8:I15"/>
    <mergeCell ref="J8:J15"/>
    <mergeCell ref="I17:I21"/>
    <mergeCell ref="J17:J21"/>
    <mergeCell ref="I26:I29"/>
    <mergeCell ref="J26:J29"/>
    <mergeCell ref="I30:I31"/>
    <mergeCell ref="J30:J31"/>
    <mergeCell ref="I33:I38"/>
    <mergeCell ref="J33:J38"/>
    <mergeCell ref="I39:I43"/>
    <mergeCell ref="J39:J43"/>
    <mergeCell ref="I44:I46"/>
    <mergeCell ref="J44:J46"/>
    <mergeCell ref="I47:I50"/>
    <mergeCell ref="J47:J50"/>
    <mergeCell ref="I51:I52"/>
    <mergeCell ref="J51:J52"/>
    <mergeCell ref="I53:I55"/>
    <mergeCell ref="J53:J55"/>
    <mergeCell ref="I57:I61"/>
    <mergeCell ref="J57:J61"/>
    <mergeCell ref="I62:I73"/>
    <mergeCell ref="J62:J73"/>
    <mergeCell ref="I74:I76"/>
    <mergeCell ref="J74:J76"/>
    <mergeCell ref="I77:I79"/>
    <mergeCell ref="J77:J79"/>
    <mergeCell ref="I80:I84"/>
    <mergeCell ref="J80:J84"/>
    <mergeCell ref="I85:I87"/>
    <mergeCell ref="J85:J87"/>
    <mergeCell ref="I88:I93"/>
    <mergeCell ref="J88:J93"/>
    <mergeCell ref="I94:I97"/>
    <mergeCell ref="J94:J97"/>
    <mergeCell ref="I98:I100"/>
    <mergeCell ref="J98:J100"/>
    <mergeCell ref="I101:I105"/>
    <mergeCell ref="J101:J105"/>
  </mergeCells>
  <printOptions horizontalCentered="1"/>
  <pageMargins left="0.70866141732283472" right="0.70866141732283472" top="0.39370078740157483" bottom="0.19685039370078741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6"/>
  <sheetViews>
    <sheetView topLeftCell="A59" workbookViewId="0">
      <selection activeCell="E82" sqref="E82"/>
    </sheetView>
  </sheetViews>
  <sheetFormatPr defaultColWidth="9.28515625" defaultRowHeight="15"/>
  <cols>
    <col min="1" max="1" width="4" style="16" customWidth="1"/>
    <col min="2" max="2" width="14" style="16" customWidth="1"/>
    <col min="3" max="3" width="16.7109375" style="16" customWidth="1"/>
    <col min="4" max="4" width="31" customWidth="1"/>
    <col min="5" max="5" width="17.7109375" style="16" customWidth="1"/>
    <col min="6" max="6" width="10.7109375" style="16" customWidth="1"/>
    <col min="7" max="7" width="15.140625" style="16" customWidth="1"/>
    <col min="8" max="8" width="9.85546875" customWidth="1"/>
    <col min="9" max="9" width="9.5703125" customWidth="1"/>
    <col min="10" max="10" width="25.7109375" customWidth="1"/>
  </cols>
  <sheetData>
    <row r="1" spans="1:10" ht="23.25" customHeight="1">
      <c r="A1" s="438" t="s">
        <v>0</v>
      </c>
      <c r="B1" s="438"/>
      <c r="C1" s="438"/>
      <c r="D1" s="438"/>
      <c r="E1" s="438"/>
      <c r="F1" s="438"/>
      <c r="G1" s="438"/>
      <c r="H1" s="438"/>
      <c r="I1" s="438"/>
      <c r="J1" s="438"/>
    </row>
    <row r="2" spans="1:10" ht="21" customHeight="1">
      <c r="A2" s="438" t="s">
        <v>1175</v>
      </c>
      <c r="B2" s="438"/>
      <c r="C2" s="438"/>
      <c r="D2" s="438"/>
      <c r="E2" s="438"/>
      <c r="F2" s="438"/>
      <c r="G2" s="438"/>
      <c r="H2" s="438"/>
      <c r="I2" s="438"/>
      <c r="J2" s="438"/>
    </row>
    <row r="3" spans="1:10">
      <c r="A3" s="437" t="s">
        <v>1</v>
      </c>
      <c r="B3" s="439"/>
      <c r="C3" s="439"/>
      <c r="D3" s="439" t="s">
        <v>2</v>
      </c>
      <c r="E3" s="439"/>
      <c r="F3" s="439"/>
      <c r="G3" s="439"/>
      <c r="H3" s="439"/>
      <c r="I3" s="439"/>
      <c r="J3" s="439"/>
    </row>
    <row r="4" spans="1:10" ht="60">
      <c r="A4" s="437"/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86" t="s">
        <v>812</v>
      </c>
      <c r="I4" s="86" t="s">
        <v>813</v>
      </c>
      <c r="J4" s="2" t="s">
        <v>10</v>
      </c>
    </row>
    <row r="5" spans="1:10">
      <c r="A5" s="3">
        <v>1</v>
      </c>
      <c r="B5" s="1" t="s">
        <v>11</v>
      </c>
      <c r="C5" s="4" t="s">
        <v>11</v>
      </c>
      <c r="D5" s="5" t="s">
        <v>12</v>
      </c>
      <c r="E5" s="1" t="s">
        <v>13</v>
      </c>
      <c r="F5" s="6" t="s">
        <v>14</v>
      </c>
      <c r="G5" s="6" t="s">
        <v>15</v>
      </c>
      <c r="H5" s="7">
        <v>0.2</v>
      </c>
      <c r="I5" s="7">
        <v>0.16</v>
      </c>
      <c r="J5" s="437" t="s">
        <v>16</v>
      </c>
    </row>
    <row r="6" spans="1:10">
      <c r="A6" s="3">
        <v>2</v>
      </c>
      <c r="B6" s="1" t="s">
        <v>11</v>
      </c>
      <c r="C6" s="4" t="s">
        <v>11</v>
      </c>
      <c r="D6" s="5" t="s">
        <v>17</v>
      </c>
      <c r="E6" s="1" t="s">
        <v>13</v>
      </c>
      <c r="F6" s="6" t="s">
        <v>14</v>
      </c>
      <c r="G6" s="6" t="s">
        <v>15</v>
      </c>
      <c r="H6" s="8">
        <v>0.61599999999999999</v>
      </c>
      <c r="I6" s="8">
        <v>0.24</v>
      </c>
      <c r="J6" s="437"/>
    </row>
    <row r="7" spans="1:10">
      <c r="A7" s="3">
        <v>3</v>
      </c>
      <c r="B7" s="1" t="s">
        <v>11</v>
      </c>
      <c r="C7" s="4" t="s">
        <v>11</v>
      </c>
      <c r="D7" s="5" t="s">
        <v>18</v>
      </c>
      <c r="E7" s="1" t="s">
        <v>13</v>
      </c>
      <c r="F7" s="6" t="s">
        <v>14</v>
      </c>
      <c r="G7" s="6" t="s">
        <v>15</v>
      </c>
      <c r="H7" s="8">
        <v>0.79600000000000004</v>
      </c>
      <c r="I7" s="8">
        <v>0.4</v>
      </c>
      <c r="J7" s="437"/>
    </row>
    <row r="8" spans="1:10">
      <c r="A8" s="3">
        <v>4</v>
      </c>
      <c r="B8" s="1" t="s">
        <v>11</v>
      </c>
      <c r="C8" s="4" t="s">
        <v>11</v>
      </c>
      <c r="D8" s="5" t="s">
        <v>19</v>
      </c>
      <c r="E8" s="1" t="s">
        <v>13</v>
      </c>
      <c r="F8" s="6" t="s">
        <v>14</v>
      </c>
      <c r="G8" s="6" t="s">
        <v>15</v>
      </c>
      <c r="H8" s="8">
        <v>0.38400000000000001</v>
      </c>
      <c r="I8" s="8">
        <v>0.12</v>
      </c>
      <c r="J8" s="437"/>
    </row>
    <row r="9" spans="1:10">
      <c r="A9" s="3">
        <v>5</v>
      </c>
      <c r="B9" s="1" t="s">
        <v>11</v>
      </c>
      <c r="C9" s="4" t="s">
        <v>11</v>
      </c>
      <c r="D9" s="5" t="s">
        <v>20</v>
      </c>
      <c r="E9" s="1" t="s">
        <v>13</v>
      </c>
      <c r="F9" s="6" t="s">
        <v>14</v>
      </c>
      <c r="G9" s="6" t="s">
        <v>15</v>
      </c>
      <c r="H9" s="8">
        <v>0.67199999999999993</v>
      </c>
      <c r="I9" s="8">
        <v>0.1</v>
      </c>
      <c r="J9" s="437"/>
    </row>
    <row r="10" spans="1:10">
      <c r="A10" s="3">
        <v>6</v>
      </c>
      <c r="B10" s="1" t="s">
        <v>11</v>
      </c>
      <c r="C10" s="4" t="s">
        <v>11</v>
      </c>
      <c r="D10" s="5" t="s">
        <v>21</v>
      </c>
      <c r="E10" s="1" t="s">
        <v>13</v>
      </c>
      <c r="F10" s="6" t="s">
        <v>14</v>
      </c>
      <c r="G10" s="6" t="s">
        <v>15</v>
      </c>
      <c r="H10" s="8">
        <v>0.70799999999999996</v>
      </c>
      <c r="I10" s="8">
        <v>0.1</v>
      </c>
      <c r="J10" s="437"/>
    </row>
    <row r="11" spans="1:10">
      <c r="A11" s="3">
        <v>7</v>
      </c>
      <c r="B11" s="1" t="s">
        <v>11</v>
      </c>
      <c r="C11" s="4" t="s">
        <v>11</v>
      </c>
      <c r="D11" s="5" t="s">
        <v>22</v>
      </c>
      <c r="E11" s="1" t="s">
        <v>13</v>
      </c>
      <c r="F11" s="6" t="s">
        <v>14</v>
      </c>
      <c r="G11" s="6" t="s">
        <v>15</v>
      </c>
      <c r="H11" s="8">
        <v>1.212</v>
      </c>
      <c r="I11" s="8">
        <v>0.4</v>
      </c>
      <c r="J11" s="437"/>
    </row>
    <row r="12" spans="1:10">
      <c r="A12" s="3">
        <v>8</v>
      </c>
      <c r="B12" s="1" t="s">
        <v>11</v>
      </c>
      <c r="C12" s="4" t="s">
        <v>11</v>
      </c>
      <c r="D12" s="5" t="s">
        <v>23</v>
      </c>
      <c r="E12" s="1" t="s">
        <v>13</v>
      </c>
      <c r="F12" s="6" t="s">
        <v>14</v>
      </c>
      <c r="G12" s="6" t="s">
        <v>15</v>
      </c>
      <c r="H12" s="8">
        <v>0.32</v>
      </c>
      <c r="I12" s="8">
        <v>0.1</v>
      </c>
      <c r="J12" s="437"/>
    </row>
    <row r="13" spans="1:10">
      <c r="A13" s="3">
        <v>9</v>
      </c>
      <c r="B13" s="1" t="s">
        <v>11</v>
      </c>
      <c r="C13" s="4" t="s">
        <v>11</v>
      </c>
      <c r="D13" s="5" t="s">
        <v>24</v>
      </c>
      <c r="E13" s="1" t="s">
        <v>13</v>
      </c>
      <c r="F13" s="6" t="s">
        <v>14</v>
      </c>
      <c r="G13" s="6" t="s">
        <v>15</v>
      </c>
      <c r="H13" s="8">
        <v>0.84000000000000008</v>
      </c>
      <c r="I13" s="8">
        <v>0.08</v>
      </c>
      <c r="J13" s="437"/>
    </row>
    <row r="14" spans="1:10">
      <c r="A14" s="3">
        <v>10</v>
      </c>
      <c r="B14" s="1" t="s">
        <v>11</v>
      </c>
      <c r="C14" s="4" t="s">
        <v>11</v>
      </c>
      <c r="D14" s="5" t="s">
        <v>25</v>
      </c>
      <c r="E14" s="1" t="s">
        <v>13</v>
      </c>
      <c r="F14" s="6" t="s">
        <v>14</v>
      </c>
      <c r="G14" s="6" t="s">
        <v>15</v>
      </c>
      <c r="H14" s="8">
        <v>0.80399999999999994</v>
      </c>
      <c r="I14" s="8">
        <v>0.16</v>
      </c>
      <c r="J14" s="437"/>
    </row>
    <row r="15" spans="1:10">
      <c r="A15" s="3">
        <v>11</v>
      </c>
      <c r="B15" s="1" t="s">
        <v>11</v>
      </c>
      <c r="C15" s="4" t="s">
        <v>11</v>
      </c>
      <c r="D15" s="5" t="s">
        <v>26</v>
      </c>
      <c r="E15" s="1" t="s">
        <v>13</v>
      </c>
      <c r="F15" s="6" t="s">
        <v>14</v>
      </c>
      <c r="G15" s="6" t="s">
        <v>15</v>
      </c>
      <c r="H15" s="8">
        <v>0.8</v>
      </c>
      <c r="I15" s="8">
        <v>0.3</v>
      </c>
      <c r="J15" s="437"/>
    </row>
    <row r="16" spans="1:10">
      <c r="A16" s="3">
        <v>12</v>
      </c>
      <c r="B16" s="1" t="s">
        <v>11</v>
      </c>
      <c r="C16" s="4" t="s">
        <v>11</v>
      </c>
      <c r="D16" s="5" t="s">
        <v>27</v>
      </c>
      <c r="E16" s="1" t="s">
        <v>13</v>
      </c>
      <c r="F16" s="6" t="s">
        <v>14</v>
      </c>
      <c r="G16" s="6" t="s">
        <v>15</v>
      </c>
      <c r="H16" s="8">
        <v>1.3240000000000001</v>
      </c>
      <c r="I16" s="8">
        <v>0.6</v>
      </c>
      <c r="J16" s="437"/>
    </row>
    <row r="17" spans="1:10">
      <c r="A17" s="3">
        <v>13</v>
      </c>
      <c r="B17" s="1" t="s">
        <v>11</v>
      </c>
      <c r="C17" s="4" t="s">
        <v>11</v>
      </c>
      <c r="D17" s="5" t="s">
        <v>28</v>
      </c>
      <c r="E17" s="1" t="s">
        <v>13</v>
      </c>
      <c r="F17" s="6" t="s">
        <v>14</v>
      </c>
      <c r="G17" s="6" t="s">
        <v>15</v>
      </c>
      <c r="H17" s="8">
        <v>1.528</v>
      </c>
      <c r="I17" s="8">
        <v>0.8</v>
      </c>
      <c r="J17" s="437"/>
    </row>
    <row r="18" spans="1:10">
      <c r="A18" s="3">
        <v>14</v>
      </c>
      <c r="B18" s="1" t="s">
        <v>11</v>
      </c>
      <c r="C18" s="4" t="s">
        <v>11</v>
      </c>
      <c r="D18" s="5" t="s">
        <v>29</v>
      </c>
      <c r="E18" s="1" t="s">
        <v>13</v>
      </c>
      <c r="F18" s="6" t="s">
        <v>14</v>
      </c>
      <c r="G18" s="6" t="s">
        <v>15</v>
      </c>
      <c r="H18" s="8">
        <v>0.46399999999999997</v>
      </c>
      <c r="I18" s="8">
        <v>0.06</v>
      </c>
      <c r="J18" s="437"/>
    </row>
    <row r="19" spans="1:10">
      <c r="A19" s="3">
        <v>15</v>
      </c>
      <c r="B19" s="1" t="s">
        <v>11</v>
      </c>
      <c r="C19" s="4" t="s">
        <v>11</v>
      </c>
      <c r="D19" s="5" t="s">
        <v>30</v>
      </c>
      <c r="E19" s="1" t="s">
        <v>13</v>
      </c>
      <c r="F19" s="6" t="s">
        <v>14</v>
      </c>
      <c r="G19" s="6" t="s">
        <v>15</v>
      </c>
      <c r="H19" s="8">
        <v>0.4</v>
      </c>
      <c r="I19" s="8">
        <v>0.1</v>
      </c>
      <c r="J19" s="437"/>
    </row>
    <row r="20" spans="1:10">
      <c r="A20" s="3">
        <v>16</v>
      </c>
      <c r="B20" s="1" t="s">
        <v>11</v>
      </c>
      <c r="C20" s="4" t="s">
        <v>11</v>
      </c>
      <c r="D20" s="5" t="s">
        <v>31</v>
      </c>
      <c r="E20" s="1" t="s">
        <v>13</v>
      </c>
      <c r="F20" s="6" t="s">
        <v>14</v>
      </c>
      <c r="G20" s="6" t="s">
        <v>15</v>
      </c>
      <c r="H20" s="8">
        <v>0.2</v>
      </c>
      <c r="I20" s="8">
        <v>0.04</v>
      </c>
      <c r="J20" s="437"/>
    </row>
    <row r="21" spans="1:10">
      <c r="A21" s="3">
        <v>17</v>
      </c>
      <c r="B21" s="1" t="s">
        <v>11</v>
      </c>
      <c r="C21" s="4" t="s">
        <v>11</v>
      </c>
      <c r="D21" s="5" t="s">
        <v>32</v>
      </c>
      <c r="E21" s="1" t="s">
        <v>13</v>
      </c>
      <c r="F21" s="6" t="s">
        <v>14</v>
      </c>
      <c r="G21" s="6" t="s">
        <v>15</v>
      </c>
      <c r="H21" s="8">
        <v>0.2</v>
      </c>
      <c r="I21" s="8">
        <v>0.13999999999999999</v>
      </c>
      <c r="J21" s="437"/>
    </row>
    <row r="22" spans="1:10">
      <c r="A22" s="3">
        <v>18</v>
      </c>
      <c r="B22" s="1" t="s">
        <v>11</v>
      </c>
      <c r="C22" s="4" t="s">
        <v>11</v>
      </c>
      <c r="D22" s="5" t="s">
        <v>33</v>
      </c>
      <c r="E22" s="1" t="s">
        <v>13</v>
      </c>
      <c r="F22" s="6" t="s">
        <v>14</v>
      </c>
      <c r="G22" s="6" t="s">
        <v>15</v>
      </c>
      <c r="H22" s="8">
        <v>0.91999999999999993</v>
      </c>
      <c r="I22" s="8">
        <v>0.2</v>
      </c>
      <c r="J22" s="437"/>
    </row>
    <row r="23" spans="1:10">
      <c r="A23" s="3">
        <v>19</v>
      </c>
      <c r="B23" s="1" t="s">
        <v>11</v>
      </c>
      <c r="C23" s="4" t="s">
        <v>11</v>
      </c>
      <c r="D23" s="5" t="s">
        <v>34</v>
      </c>
      <c r="E23" s="1" t="s">
        <v>13</v>
      </c>
      <c r="F23" s="6" t="s">
        <v>14</v>
      </c>
      <c r="G23" s="6" t="s">
        <v>15</v>
      </c>
      <c r="H23" s="8">
        <v>0.14399999999999999</v>
      </c>
      <c r="I23" s="8">
        <v>0.06</v>
      </c>
      <c r="J23" s="437"/>
    </row>
    <row r="24" spans="1:10">
      <c r="A24" s="3">
        <v>20</v>
      </c>
      <c r="B24" s="1" t="s">
        <v>11</v>
      </c>
      <c r="C24" s="4" t="s">
        <v>11</v>
      </c>
      <c r="D24" s="5" t="s">
        <v>35</v>
      </c>
      <c r="E24" s="1" t="s">
        <v>13</v>
      </c>
      <c r="F24" s="6" t="s">
        <v>14</v>
      </c>
      <c r="G24" s="6" t="s">
        <v>15</v>
      </c>
      <c r="H24" s="8">
        <v>0.4</v>
      </c>
      <c r="I24" s="8">
        <v>0.04</v>
      </c>
      <c r="J24" s="437"/>
    </row>
    <row r="25" spans="1:10">
      <c r="A25" s="3">
        <v>21</v>
      </c>
      <c r="B25" s="1" t="s">
        <v>11</v>
      </c>
      <c r="C25" s="4" t="s">
        <v>11</v>
      </c>
      <c r="D25" s="5" t="s">
        <v>36</v>
      </c>
      <c r="E25" s="1" t="s">
        <v>13</v>
      </c>
      <c r="F25" s="6" t="s">
        <v>14</v>
      </c>
      <c r="G25" s="6" t="s">
        <v>15</v>
      </c>
      <c r="H25" s="8">
        <v>1.9760000000000002</v>
      </c>
      <c r="I25" s="8">
        <v>0.04</v>
      </c>
      <c r="J25" s="437"/>
    </row>
    <row r="26" spans="1:10">
      <c r="A26" s="3">
        <v>22</v>
      </c>
      <c r="B26" s="1" t="s">
        <v>11</v>
      </c>
      <c r="C26" s="4" t="s">
        <v>11</v>
      </c>
      <c r="D26" s="5" t="s">
        <v>37</v>
      </c>
      <c r="E26" s="1" t="s">
        <v>13</v>
      </c>
      <c r="F26" s="6" t="s">
        <v>14</v>
      </c>
      <c r="G26" s="6" t="s">
        <v>15</v>
      </c>
      <c r="H26" s="8">
        <v>0.48</v>
      </c>
      <c r="I26" s="8">
        <v>0.04</v>
      </c>
      <c r="J26" s="437"/>
    </row>
    <row r="27" spans="1:10">
      <c r="A27" s="3">
        <v>23</v>
      </c>
      <c r="B27" s="1" t="s">
        <v>11</v>
      </c>
      <c r="C27" s="4" t="s">
        <v>11</v>
      </c>
      <c r="D27" s="5" t="s">
        <v>38</v>
      </c>
      <c r="E27" s="1" t="s">
        <v>13</v>
      </c>
      <c r="F27" s="6" t="s">
        <v>14</v>
      </c>
      <c r="G27" s="6" t="s">
        <v>15</v>
      </c>
      <c r="H27" s="8">
        <v>0.188</v>
      </c>
      <c r="I27" s="8">
        <v>0.06</v>
      </c>
      <c r="J27" s="437"/>
    </row>
    <row r="28" spans="1:10">
      <c r="A28" s="3">
        <v>24</v>
      </c>
      <c r="B28" s="1" t="s">
        <v>11</v>
      </c>
      <c r="C28" s="4" t="s">
        <v>11</v>
      </c>
      <c r="D28" s="5" t="s">
        <v>39</v>
      </c>
      <c r="E28" s="1" t="s">
        <v>13</v>
      </c>
      <c r="F28" s="6" t="s">
        <v>14</v>
      </c>
      <c r="G28" s="6" t="s">
        <v>15</v>
      </c>
      <c r="H28" s="8">
        <v>0.46399999999999997</v>
      </c>
      <c r="I28" s="8">
        <v>0.08</v>
      </c>
      <c r="J28" s="437"/>
    </row>
    <row r="29" spans="1:10">
      <c r="A29" s="3">
        <v>25</v>
      </c>
      <c r="B29" s="1" t="s">
        <v>11</v>
      </c>
      <c r="C29" s="4" t="s">
        <v>11</v>
      </c>
      <c r="D29" s="5" t="s">
        <v>40</v>
      </c>
      <c r="E29" s="1" t="s">
        <v>13</v>
      </c>
      <c r="F29" s="6" t="s">
        <v>14</v>
      </c>
      <c r="G29" s="6" t="s">
        <v>15</v>
      </c>
      <c r="H29" s="8">
        <v>0.55999999999999994</v>
      </c>
      <c r="I29" s="8">
        <v>0.2</v>
      </c>
      <c r="J29" s="437"/>
    </row>
    <row r="30" spans="1:10">
      <c r="A30" s="3">
        <v>26</v>
      </c>
      <c r="B30" s="9" t="s">
        <v>11</v>
      </c>
      <c r="C30" s="9" t="s">
        <v>41</v>
      </c>
      <c r="D30" s="10" t="s">
        <v>42</v>
      </c>
      <c r="E30" s="1" t="s">
        <v>13</v>
      </c>
      <c r="F30" s="6" t="s">
        <v>14</v>
      </c>
      <c r="G30" s="6" t="s">
        <v>15</v>
      </c>
      <c r="H30" s="8">
        <v>0.14399999999999999</v>
      </c>
      <c r="I30" s="8">
        <v>6.0479999999999992E-2</v>
      </c>
      <c r="J30" s="437" t="s">
        <v>43</v>
      </c>
    </row>
    <row r="31" spans="1:10">
      <c r="A31" s="3">
        <v>27</v>
      </c>
      <c r="B31" s="2" t="s">
        <v>11</v>
      </c>
      <c r="C31" s="11" t="s">
        <v>41</v>
      </c>
      <c r="D31" s="12" t="s">
        <v>44</v>
      </c>
      <c r="E31" s="1" t="s">
        <v>13</v>
      </c>
      <c r="F31" s="6" t="s">
        <v>14</v>
      </c>
      <c r="G31" s="6" t="s">
        <v>15</v>
      </c>
      <c r="H31" s="8">
        <v>0.17600000000000002</v>
      </c>
      <c r="I31" s="8">
        <v>7.392E-2</v>
      </c>
      <c r="J31" s="437"/>
    </row>
    <row r="32" spans="1:10">
      <c r="A32" s="3">
        <v>28</v>
      </c>
      <c r="B32" s="2" t="s">
        <v>11</v>
      </c>
      <c r="C32" s="11" t="s">
        <v>41</v>
      </c>
      <c r="D32" s="12" t="s">
        <v>45</v>
      </c>
      <c r="E32" s="1" t="s">
        <v>13</v>
      </c>
      <c r="F32" s="6" t="s">
        <v>14</v>
      </c>
      <c r="G32" s="6" t="s">
        <v>15</v>
      </c>
      <c r="H32" s="8">
        <v>9.6000000000000002E-2</v>
      </c>
      <c r="I32" s="8">
        <v>4.0320000000000002E-2</v>
      </c>
      <c r="J32" s="437"/>
    </row>
    <row r="33" spans="1:10">
      <c r="A33" s="3">
        <v>29</v>
      </c>
      <c r="B33" s="2" t="s">
        <v>11</v>
      </c>
      <c r="C33" s="11" t="s">
        <v>41</v>
      </c>
      <c r="D33" s="12" t="s">
        <v>46</v>
      </c>
      <c r="E33" s="1" t="s">
        <v>13</v>
      </c>
      <c r="F33" s="6" t="s">
        <v>14</v>
      </c>
      <c r="G33" s="6" t="s">
        <v>15</v>
      </c>
      <c r="H33" s="8">
        <v>0.14399999999999999</v>
      </c>
      <c r="I33" s="8">
        <v>6.0479999999999992E-2</v>
      </c>
      <c r="J33" s="437"/>
    </row>
    <row r="34" spans="1:10">
      <c r="A34" s="3">
        <v>30</v>
      </c>
      <c r="B34" s="2" t="s">
        <v>11</v>
      </c>
      <c r="C34" s="11" t="s">
        <v>47</v>
      </c>
      <c r="D34" s="13" t="s">
        <v>48</v>
      </c>
      <c r="E34" s="1" t="s">
        <v>13</v>
      </c>
      <c r="F34" s="6" t="s">
        <v>14</v>
      </c>
      <c r="G34" s="6" t="s">
        <v>15</v>
      </c>
      <c r="H34" s="8">
        <v>0.43520000000000003</v>
      </c>
      <c r="I34" s="8">
        <v>0.182784</v>
      </c>
      <c r="J34" s="437" t="s">
        <v>49</v>
      </c>
    </row>
    <row r="35" spans="1:10">
      <c r="A35" s="3">
        <v>31</v>
      </c>
      <c r="B35" s="2" t="s">
        <v>11</v>
      </c>
      <c r="C35" s="11" t="s">
        <v>47</v>
      </c>
      <c r="D35" s="12" t="s">
        <v>50</v>
      </c>
      <c r="E35" s="1" t="s">
        <v>13</v>
      </c>
      <c r="F35" s="6" t="s">
        <v>14</v>
      </c>
      <c r="G35" s="6" t="s">
        <v>15</v>
      </c>
      <c r="H35" s="8">
        <v>0.14399999999999999</v>
      </c>
      <c r="I35" s="8">
        <v>6.0479999999999992E-2</v>
      </c>
      <c r="J35" s="437"/>
    </row>
    <row r="36" spans="1:10">
      <c r="A36" s="3">
        <v>32</v>
      </c>
      <c r="B36" s="2" t="s">
        <v>11</v>
      </c>
      <c r="C36" s="11" t="s">
        <v>47</v>
      </c>
      <c r="D36" s="12" t="s">
        <v>51</v>
      </c>
      <c r="E36" s="1" t="s">
        <v>13</v>
      </c>
      <c r="F36" s="6" t="s">
        <v>14</v>
      </c>
      <c r="G36" s="6" t="s">
        <v>15</v>
      </c>
      <c r="H36" s="8">
        <v>0.2016</v>
      </c>
      <c r="I36" s="8">
        <v>8.4671999999999997E-2</v>
      </c>
      <c r="J36" s="437"/>
    </row>
    <row r="37" spans="1:10">
      <c r="A37" s="3">
        <v>33</v>
      </c>
      <c r="B37" s="2" t="s">
        <v>11</v>
      </c>
      <c r="C37" s="11" t="s">
        <v>52</v>
      </c>
      <c r="D37" s="12" t="s">
        <v>53</v>
      </c>
      <c r="E37" s="1" t="s">
        <v>13</v>
      </c>
      <c r="F37" s="6" t="s">
        <v>14</v>
      </c>
      <c r="G37" s="6" t="s">
        <v>15</v>
      </c>
      <c r="H37" s="8">
        <v>0.52480000000000004</v>
      </c>
      <c r="I37" s="8">
        <v>0.22041600000000003</v>
      </c>
      <c r="J37" s="437"/>
    </row>
    <row r="38" spans="1:10">
      <c r="A38" s="3">
        <v>34</v>
      </c>
      <c r="B38" s="2" t="s">
        <v>11</v>
      </c>
      <c r="C38" s="11" t="s">
        <v>52</v>
      </c>
      <c r="D38" s="12" t="s">
        <v>54</v>
      </c>
      <c r="E38" s="1" t="s">
        <v>13</v>
      </c>
      <c r="F38" s="6" t="s">
        <v>14</v>
      </c>
      <c r="G38" s="6" t="s">
        <v>15</v>
      </c>
      <c r="H38" s="8">
        <v>0.63359999999999994</v>
      </c>
      <c r="I38" s="8">
        <v>0.26611200000000002</v>
      </c>
      <c r="J38" s="437"/>
    </row>
    <row r="39" spans="1:10">
      <c r="A39" s="3">
        <v>35</v>
      </c>
      <c r="B39" s="2" t="s">
        <v>11</v>
      </c>
      <c r="C39" s="11" t="s">
        <v>52</v>
      </c>
      <c r="D39" s="12" t="s">
        <v>55</v>
      </c>
      <c r="E39" s="1" t="s">
        <v>13</v>
      </c>
      <c r="F39" s="6" t="s">
        <v>14</v>
      </c>
      <c r="G39" s="6" t="s">
        <v>15</v>
      </c>
      <c r="H39" s="8">
        <v>0.4032</v>
      </c>
      <c r="I39" s="8">
        <v>0.16934399999999999</v>
      </c>
      <c r="J39" s="437"/>
    </row>
    <row r="40" spans="1:10">
      <c r="A40" s="3">
        <v>36</v>
      </c>
      <c r="B40" s="2" t="s">
        <v>11</v>
      </c>
      <c r="C40" s="11" t="s">
        <v>52</v>
      </c>
      <c r="D40" s="12" t="s">
        <v>56</v>
      </c>
      <c r="E40" s="1" t="s">
        <v>13</v>
      </c>
      <c r="F40" s="6" t="s">
        <v>14</v>
      </c>
      <c r="G40" s="6" t="s">
        <v>15</v>
      </c>
      <c r="H40" s="8">
        <v>0.61439999999999995</v>
      </c>
      <c r="I40" s="8">
        <v>0.25804799999999994</v>
      </c>
      <c r="J40" s="437"/>
    </row>
    <row r="41" spans="1:10" ht="15" customHeight="1">
      <c r="A41" s="3">
        <v>37</v>
      </c>
      <c r="B41" s="2" t="s">
        <v>11</v>
      </c>
      <c r="C41" s="11" t="s">
        <v>57</v>
      </c>
      <c r="D41" s="14" t="s">
        <v>58</v>
      </c>
      <c r="E41" s="1" t="s">
        <v>13</v>
      </c>
      <c r="F41" s="6" t="s">
        <v>14</v>
      </c>
      <c r="G41" s="6" t="s">
        <v>15</v>
      </c>
      <c r="H41" s="8">
        <v>0.25600000000000001</v>
      </c>
      <c r="I41" s="8">
        <v>0.10751999999999999</v>
      </c>
      <c r="J41" s="437" t="s">
        <v>43</v>
      </c>
    </row>
    <row r="42" spans="1:10">
      <c r="A42" s="3">
        <v>38</v>
      </c>
      <c r="B42" s="2" t="s">
        <v>11</v>
      </c>
      <c r="C42" s="11" t="s">
        <v>57</v>
      </c>
      <c r="D42" s="12" t="s">
        <v>59</v>
      </c>
      <c r="E42" s="1" t="s">
        <v>13</v>
      </c>
      <c r="F42" s="6" t="s">
        <v>14</v>
      </c>
      <c r="G42" s="6" t="s">
        <v>15</v>
      </c>
      <c r="H42" s="8">
        <v>9.6000000000000002E-2</v>
      </c>
      <c r="I42" s="8">
        <v>4.0320000000000002E-2</v>
      </c>
      <c r="J42" s="437"/>
    </row>
    <row r="43" spans="1:10">
      <c r="A43" s="3">
        <v>39</v>
      </c>
      <c r="B43" s="2" t="s">
        <v>11</v>
      </c>
      <c r="C43" s="11" t="s">
        <v>60</v>
      </c>
      <c r="D43" s="12" t="s">
        <v>61</v>
      </c>
      <c r="E43" s="1" t="s">
        <v>13</v>
      </c>
      <c r="F43" s="6" t="s">
        <v>14</v>
      </c>
      <c r="G43" s="6" t="s">
        <v>15</v>
      </c>
      <c r="H43" s="8">
        <v>0.32</v>
      </c>
      <c r="I43" s="8">
        <v>0.13439999999999999</v>
      </c>
      <c r="J43" s="437" t="s">
        <v>62</v>
      </c>
    </row>
    <row r="44" spans="1:10">
      <c r="A44" s="3">
        <v>40</v>
      </c>
      <c r="B44" s="2" t="s">
        <v>11</v>
      </c>
      <c r="C44" s="11" t="s">
        <v>60</v>
      </c>
      <c r="D44" s="12" t="s">
        <v>63</v>
      </c>
      <c r="E44" s="1" t="s">
        <v>13</v>
      </c>
      <c r="F44" s="6" t="s">
        <v>14</v>
      </c>
      <c r="G44" s="6" t="s">
        <v>15</v>
      </c>
      <c r="H44" s="8">
        <v>0.38400000000000001</v>
      </c>
      <c r="I44" s="8">
        <v>0.16128000000000001</v>
      </c>
      <c r="J44" s="437"/>
    </row>
    <row r="45" spans="1:10" ht="15" customHeight="1">
      <c r="A45" s="3">
        <v>41</v>
      </c>
      <c r="B45" s="2" t="s">
        <v>11</v>
      </c>
      <c r="C45" s="11" t="s">
        <v>64</v>
      </c>
      <c r="D45" s="13" t="s">
        <v>65</v>
      </c>
      <c r="E45" s="1" t="s">
        <v>13</v>
      </c>
      <c r="F45" s="6" t="s">
        <v>14</v>
      </c>
      <c r="G45" s="6" t="s">
        <v>15</v>
      </c>
      <c r="H45" s="8">
        <v>0.24</v>
      </c>
      <c r="I45" s="8">
        <v>0.1008</v>
      </c>
      <c r="J45" s="437" t="s">
        <v>49</v>
      </c>
    </row>
    <row r="46" spans="1:10">
      <c r="A46" s="3">
        <v>42</v>
      </c>
      <c r="B46" s="2" t="s">
        <v>11</v>
      </c>
      <c r="C46" s="11" t="s">
        <v>64</v>
      </c>
      <c r="D46" s="12" t="s">
        <v>66</v>
      </c>
      <c r="E46" s="1" t="s">
        <v>13</v>
      </c>
      <c r="F46" s="6" t="s">
        <v>14</v>
      </c>
      <c r="G46" s="6" t="s">
        <v>15</v>
      </c>
      <c r="H46" s="8">
        <v>0.44799999999999995</v>
      </c>
      <c r="I46" s="8">
        <v>0.18815999999999997</v>
      </c>
      <c r="J46" s="437"/>
    </row>
    <row r="47" spans="1:10">
      <c r="A47" s="3">
        <v>43</v>
      </c>
      <c r="B47" s="2" t="s">
        <v>11</v>
      </c>
      <c r="C47" s="11" t="s">
        <v>64</v>
      </c>
      <c r="D47" s="12" t="s">
        <v>67</v>
      </c>
      <c r="E47" s="1" t="s">
        <v>13</v>
      </c>
      <c r="F47" s="6" t="s">
        <v>14</v>
      </c>
      <c r="G47" s="6" t="s">
        <v>15</v>
      </c>
      <c r="H47" s="8">
        <v>0.24</v>
      </c>
      <c r="I47" s="8">
        <v>0.1008</v>
      </c>
      <c r="J47" s="437"/>
    </row>
    <row r="48" spans="1:10">
      <c r="A48" s="3">
        <v>44</v>
      </c>
      <c r="B48" s="2" t="s">
        <v>11</v>
      </c>
      <c r="C48" s="11" t="s">
        <v>64</v>
      </c>
      <c r="D48" s="12" t="s">
        <v>68</v>
      </c>
      <c r="E48" s="1" t="s">
        <v>13</v>
      </c>
      <c r="F48" s="6" t="s">
        <v>14</v>
      </c>
      <c r="G48" s="6" t="s">
        <v>15</v>
      </c>
      <c r="H48" s="8">
        <v>0.16</v>
      </c>
      <c r="I48" s="8">
        <v>6.7199999999999996E-2</v>
      </c>
      <c r="J48" s="437"/>
    </row>
    <row r="49" spans="1:10">
      <c r="A49" s="3">
        <v>45</v>
      </c>
      <c r="B49" s="2" t="s">
        <v>11</v>
      </c>
      <c r="C49" s="11" t="s">
        <v>64</v>
      </c>
      <c r="D49" s="12" t="s">
        <v>69</v>
      </c>
      <c r="E49" s="1" t="s">
        <v>13</v>
      </c>
      <c r="F49" s="6" t="s">
        <v>14</v>
      </c>
      <c r="G49" s="6" t="s">
        <v>15</v>
      </c>
      <c r="H49" s="8">
        <v>0.25600000000000001</v>
      </c>
      <c r="I49" s="8">
        <v>0.10751999999999999</v>
      </c>
      <c r="J49" s="437"/>
    </row>
    <row r="50" spans="1:10">
      <c r="A50" s="3">
        <v>46</v>
      </c>
      <c r="B50" s="2" t="s">
        <v>11</v>
      </c>
      <c r="C50" s="11" t="s">
        <v>64</v>
      </c>
      <c r="D50" s="12" t="s">
        <v>70</v>
      </c>
      <c r="E50" s="1" t="s">
        <v>13</v>
      </c>
      <c r="F50" s="6" t="s">
        <v>14</v>
      </c>
      <c r="G50" s="6" t="s">
        <v>15</v>
      </c>
      <c r="H50" s="8">
        <v>0.2</v>
      </c>
      <c r="I50" s="8">
        <v>8.4000000000000005E-2</v>
      </c>
      <c r="J50" s="437"/>
    </row>
    <row r="51" spans="1:10">
      <c r="A51" s="3">
        <v>47</v>
      </c>
      <c r="B51" s="2" t="s">
        <v>11</v>
      </c>
      <c r="C51" s="11" t="s">
        <v>64</v>
      </c>
      <c r="D51" s="12" t="s">
        <v>71</v>
      </c>
      <c r="E51" s="1" t="s">
        <v>13</v>
      </c>
      <c r="F51" s="6" t="s">
        <v>14</v>
      </c>
      <c r="G51" s="6" t="s">
        <v>15</v>
      </c>
      <c r="H51" s="8">
        <v>0.128</v>
      </c>
      <c r="I51" s="8">
        <v>5.3759999999999995E-2</v>
      </c>
      <c r="J51" s="437"/>
    </row>
    <row r="52" spans="1:10">
      <c r="A52" s="3">
        <v>48</v>
      </c>
      <c r="B52" s="2" t="s">
        <v>11</v>
      </c>
      <c r="C52" s="11" t="s">
        <v>64</v>
      </c>
      <c r="D52" s="12" t="s">
        <v>72</v>
      </c>
      <c r="E52" s="1" t="s">
        <v>13</v>
      </c>
      <c r="F52" s="6" t="s">
        <v>14</v>
      </c>
      <c r="G52" s="6" t="s">
        <v>15</v>
      </c>
      <c r="H52" s="8">
        <v>0.38400000000000001</v>
      </c>
      <c r="I52" s="8">
        <v>0.16128000000000001</v>
      </c>
      <c r="J52" s="437"/>
    </row>
    <row r="53" spans="1:10">
      <c r="A53" s="3">
        <v>49</v>
      </c>
      <c r="B53" s="2" t="s">
        <v>11</v>
      </c>
      <c r="C53" s="11" t="s">
        <v>64</v>
      </c>
      <c r="D53" s="12" t="s">
        <v>73</v>
      </c>
      <c r="E53" s="1" t="s">
        <v>13</v>
      </c>
      <c r="F53" s="6" t="s">
        <v>14</v>
      </c>
      <c r="G53" s="6" t="s">
        <v>15</v>
      </c>
      <c r="H53" s="8">
        <v>0.38400000000000001</v>
      </c>
      <c r="I53" s="8">
        <v>0.16128000000000001</v>
      </c>
      <c r="J53" s="437"/>
    </row>
    <row r="54" spans="1:10">
      <c r="A54" s="3">
        <v>50</v>
      </c>
      <c r="B54" s="2" t="s">
        <v>11</v>
      </c>
      <c r="C54" s="11" t="s">
        <v>64</v>
      </c>
      <c r="D54" s="12" t="s">
        <v>74</v>
      </c>
      <c r="E54" s="1" t="s">
        <v>13</v>
      </c>
      <c r="F54" s="6" t="s">
        <v>14</v>
      </c>
      <c r="G54" s="6" t="s">
        <v>15</v>
      </c>
      <c r="H54" s="8">
        <v>9.6000000000000002E-2</v>
      </c>
      <c r="I54" s="8">
        <v>4.0320000000000002E-2</v>
      </c>
      <c r="J54" s="437"/>
    </row>
    <row r="55" spans="1:10">
      <c r="A55" s="3">
        <v>51</v>
      </c>
      <c r="B55" s="2" t="s">
        <v>11</v>
      </c>
      <c r="C55" s="11" t="s">
        <v>64</v>
      </c>
      <c r="D55" s="12" t="s">
        <v>75</v>
      </c>
      <c r="E55" s="1" t="s">
        <v>13</v>
      </c>
      <c r="F55" s="6" t="s">
        <v>14</v>
      </c>
      <c r="G55" s="6" t="s">
        <v>15</v>
      </c>
      <c r="H55" s="8">
        <v>0.4</v>
      </c>
      <c r="I55" s="8">
        <v>0.16800000000000001</v>
      </c>
      <c r="J55" s="437"/>
    </row>
    <row r="56" spans="1:10" ht="15" customHeight="1">
      <c r="A56" s="3">
        <v>52</v>
      </c>
      <c r="B56" s="2" t="s">
        <v>11</v>
      </c>
      <c r="C56" s="11" t="s">
        <v>76</v>
      </c>
      <c r="D56" s="12" t="s">
        <v>77</v>
      </c>
      <c r="E56" s="1" t="s">
        <v>13</v>
      </c>
      <c r="F56" s="6" t="s">
        <v>14</v>
      </c>
      <c r="G56" s="6" t="s">
        <v>15</v>
      </c>
      <c r="H56" s="8">
        <v>0.16</v>
      </c>
      <c r="I56" s="8">
        <v>6.7199999999999996E-2</v>
      </c>
      <c r="J56" s="437" t="s">
        <v>43</v>
      </c>
    </row>
    <row r="57" spans="1:10">
      <c r="A57" s="3">
        <v>53</v>
      </c>
      <c r="B57" s="2" t="s">
        <v>11</v>
      </c>
      <c r="C57" s="11" t="s">
        <v>76</v>
      </c>
      <c r="D57" s="12" t="s">
        <v>78</v>
      </c>
      <c r="E57" s="1" t="s">
        <v>13</v>
      </c>
      <c r="F57" s="6" t="s">
        <v>14</v>
      </c>
      <c r="G57" s="6" t="s">
        <v>15</v>
      </c>
      <c r="H57" s="8">
        <v>0.32</v>
      </c>
      <c r="I57" s="8">
        <v>0.13439999999999999</v>
      </c>
      <c r="J57" s="437"/>
    </row>
    <row r="58" spans="1:10">
      <c r="A58" s="3">
        <v>54</v>
      </c>
      <c r="B58" s="2" t="s">
        <v>11</v>
      </c>
      <c r="C58" s="11" t="s">
        <v>79</v>
      </c>
      <c r="D58" s="12" t="s">
        <v>80</v>
      </c>
      <c r="E58" s="1" t="s">
        <v>13</v>
      </c>
      <c r="F58" s="6" t="s">
        <v>14</v>
      </c>
      <c r="G58" s="6" t="s">
        <v>15</v>
      </c>
      <c r="H58" s="8">
        <v>0.36799999999999999</v>
      </c>
      <c r="I58" s="8">
        <v>0.15456</v>
      </c>
      <c r="J58" s="437"/>
    </row>
    <row r="59" spans="1:10">
      <c r="A59" s="3">
        <v>55</v>
      </c>
      <c r="B59" s="2" t="s">
        <v>11</v>
      </c>
      <c r="C59" s="11" t="s">
        <v>79</v>
      </c>
      <c r="D59" s="12" t="s">
        <v>81</v>
      </c>
      <c r="E59" s="1" t="s">
        <v>13</v>
      </c>
      <c r="F59" s="6" t="s">
        <v>14</v>
      </c>
      <c r="G59" s="6" t="s">
        <v>15</v>
      </c>
      <c r="H59" s="8">
        <v>0.32</v>
      </c>
      <c r="I59" s="8">
        <v>0.13439999999999999</v>
      </c>
      <c r="J59" s="437"/>
    </row>
    <row r="60" spans="1:10">
      <c r="A60" s="3">
        <v>56</v>
      </c>
      <c r="B60" s="2" t="s">
        <v>11</v>
      </c>
      <c r="C60" s="11" t="s">
        <v>79</v>
      </c>
      <c r="D60" s="13" t="s">
        <v>82</v>
      </c>
      <c r="E60" s="1" t="s">
        <v>13</v>
      </c>
      <c r="F60" s="6" t="s">
        <v>14</v>
      </c>
      <c r="G60" s="6" t="s">
        <v>15</v>
      </c>
      <c r="H60" s="8">
        <v>0.16</v>
      </c>
      <c r="I60" s="8">
        <v>6.7199999999999996E-2</v>
      </c>
      <c r="J60" s="437"/>
    </row>
    <row r="61" spans="1:10">
      <c r="A61" s="3">
        <v>57</v>
      </c>
      <c r="B61" s="2" t="s">
        <v>11</v>
      </c>
      <c r="C61" s="11" t="s">
        <v>79</v>
      </c>
      <c r="D61" s="12" t="s">
        <v>83</v>
      </c>
      <c r="E61" s="1" t="s">
        <v>13</v>
      </c>
      <c r="F61" s="6" t="s">
        <v>14</v>
      </c>
      <c r="G61" s="6" t="s">
        <v>15</v>
      </c>
      <c r="H61" s="8">
        <v>0.16</v>
      </c>
      <c r="I61" s="8">
        <v>6.7199999999999996E-2</v>
      </c>
      <c r="J61" s="437"/>
    </row>
    <row r="62" spans="1:10">
      <c r="A62" s="3">
        <v>58</v>
      </c>
      <c r="B62" s="2" t="s">
        <v>11</v>
      </c>
      <c r="C62" s="11" t="s">
        <v>79</v>
      </c>
      <c r="D62" s="12" t="s">
        <v>84</v>
      </c>
      <c r="E62" s="1" t="s">
        <v>13</v>
      </c>
      <c r="F62" s="6" t="s">
        <v>14</v>
      </c>
      <c r="G62" s="6" t="s">
        <v>15</v>
      </c>
      <c r="H62" s="8">
        <v>0.16</v>
      </c>
      <c r="I62" s="8">
        <v>6.7199999999999996E-2</v>
      </c>
      <c r="J62" s="437"/>
    </row>
    <row r="63" spans="1:10">
      <c r="A63" s="3">
        <v>59</v>
      </c>
      <c r="B63" s="2" t="s">
        <v>11</v>
      </c>
      <c r="C63" s="11" t="s">
        <v>85</v>
      </c>
      <c r="D63" s="12" t="s">
        <v>86</v>
      </c>
      <c r="E63" s="1" t="s">
        <v>13</v>
      </c>
      <c r="F63" s="6" t="s">
        <v>14</v>
      </c>
      <c r="G63" s="6" t="s">
        <v>15</v>
      </c>
      <c r="H63" s="8">
        <v>0.64</v>
      </c>
      <c r="I63" s="8">
        <v>0.26879999999999998</v>
      </c>
      <c r="J63" s="437"/>
    </row>
    <row r="64" spans="1:10">
      <c r="A64" s="3">
        <v>60</v>
      </c>
      <c r="B64" s="2" t="s">
        <v>11</v>
      </c>
      <c r="C64" s="11" t="s">
        <v>85</v>
      </c>
      <c r="D64" s="12" t="s">
        <v>87</v>
      </c>
      <c r="E64" s="1" t="s">
        <v>13</v>
      </c>
      <c r="F64" s="6" t="s">
        <v>14</v>
      </c>
      <c r="G64" s="6" t="s">
        <v>15</v>
      </c>
      <c r="H64" s="8">
        <v>0.44799999999999995</v>
      </c>
      <c r="I64" s="8">
        <v>0.18815999999999997</v>
      </c>
      <c r="J64" s="437"/>
    </row>
    <row r="65" spans="1:10" ht="15" customHeight="1">
      <c r="A65" s="3">
        <v>61</v>
      </c>
      <c r="B65" s="2" t="s">
        <v>11</v>
      </c>
      <c r="C65" s="11" t="s">
        <v>88</v>
      </c>
      <c r="D65" s="12" t="s">
        <v>61</v>
      </c>
      <c r="E65" s="1" t="s">
        <v>13</v>
      </c>
      <c r="F65" s="6" t="s">
        <v>14</v>
      </c>
      <c r="G65" s="6" t="s">
        <v>15</v>
      </c>
      <c r="H65" s="8">
        <v>0.40639999999999998</v>
      </c>
      <c r="I65" s="8">
        <v>0.17068800000000001</v>
      </c>
      <c r="J65" s="437" t="s">
        <v>62</v>
      </c>
    </row>
    <row r="66" spans="1:10">
      <c r="A66" s="3">
        <v>62</v>
      </c>
      <c r="B66" s="2" t="s">
        <v>11</v>
      </c>
      <c r="C66" s="11" t="s">
        <v>88</v>
      </c>
      <c r="D66" s="12" t="s">
        <v>81</v>
      </c>
      <c r="E66" s="1" t="s">
        <v>13</v>
      </c>
      <c r="F66" s="6" t="s">
        <v>14</v>
      </c>
      <c r="G66" s="6" t="s">
        <v>15</v>
      </c>
      <c r="H66" s="8">
        <v>0.52800000000000002</v>
      </c>
      <c r="I66" s="8">
        <v>0.22175999999999998</v>
      </c>
      <c r="J66" s="437"/>
    </row>
    <row r="67" spans="1:10">
      <c r="A67" s="3">
        <v>63</v>
      </c>
      <c r="B67" s="2" t="s">
        <v>11</v>
      </c>
      <c r="C67" s="11" t="s">
        <v>88</v>
      </c>
      <c r="D67" s="12" t="s">
        <v>89</v>
      </c>
      <c r="E67" s="1" t="s">
        <v>13</v>
      </c>
      <c r="F67" s="6" t="s">
        <v>14</v>
      </c>
      <c r="G67" s="6" t="s">
        <v>15</v>
      </c>
      <c r="H67" s="8">
        <v>0.4</v>
      </c>
      <c r="I67" s="8">
        <v>0.16800000000000001</v>
      </c>
      <c r="J67" s="437"/>
    </row>
    <row r="68" spans="1:10">
      <c r="A68" s="3">
        <v>64</v>
      </c>
      <c r="B68" s="2" t="s">
        <v>11</v>
      </c>
      <c r="C68" s="11" t="s">
        <v>90</v>
      </c>
      <c r="D68" s="12" t="s">
        <v>61</v>
      </c>
      <c r="E68" s="1" t="s">
        <v>13</v>
      </c>
      <c r="F68" s="6" t="s">
        <v>14</v>
      </c>
      <c r="G68" s="6" t="s">
        <v>15</v>
      </c>
      <c r="H68" s="8">
        <v>0.32640000000000002</v>
      </c>
      <c r="I68" s="8">
        <v>0.13708800000000004</v>
      </c>
      <c r="J68" s="437"/>
    </row>
    <row r="69" spans="1:10">
      <c r="A69" s="3">
        <v>65</v>
      </c>
      <c r="B69" s="2" t="s">
        <v>11</v>
      </c>
      <c r="C69" s="11" t="s">
        <v>90</v>
      </c>
      <c r="D69" s="12" t="s">
        <v>81</v>
      </c>
      <c r="E69" s="1" t="s">
        <v>13</v>
      </c>
      <c r="F69" s="6" t="s">
        <v>14</v>
      </c>
      <c r="G69" s="6" t="s">
        <v>15</v>
      </c>
      <c r="H69" s="8">
        <v>0.30719999999999997</v>
      </c>
      <c r="I69" s="8">
        <v>0.12902399999999997</v>
      </c>
      <c r="J69" s="437"/>
    </row>
    <row r="70" spans="1:10">
      <c r="A70" s="3">
        <v>66</v>
      </c>
      <c r="B70" s="2" t="s">
        <v>11</v>
      </c>
      <c r="C70" s="11" t="s">
        <v>90</v>
      </c>
      <c r="D70" s="12" t="s">
        <v>61</v>
      </c>
      <c r="E70" s="1" t="s">
        <v>13</v>
      </c>
      <c r="F70" s="6" t="s">
        <v>14</v>
      </c>
      <c r="G70" s="6" t="s">
        <v>15</v>
      </c>
      <c r="H70" s="8">
        <v>0.15039999999999998</v>
      </c>
      <c r="I70" s="8">
        <v>6.3167999999999988E-2</v>
      </c>
      <c r="J70" s="437"/>
    </row>
    <row r="71" spans="1:10">
      <c r="A71" s="3">
        <v>67</v>
      </c>
      <c r="B71" s="2" t="s">
        <v>11</v>
      </c>
      <c r="C71" s="11" t="s">
        <v>91</v>
      </c>
      <c r="D71" s="12" t="s">
        <v>92</v>
      </c>
      <c r="E71" s="1" t="s">
        <v>13</v>
      </c>
      <c r="F71" s="6" t="s">
        <v>14</v>
      </c>
      <c r="G71" s="6" t="s">
        <v>15</v>
      </c>
      <c r="H71" s="8">
        <v>0.25</v>
      </c>
      <c r="I71" s="8">
        <v>0.105</v>
      </c>
      <c r="J71" s="437" t="s">
        <v>93</v>
      </c>
    </row>
    <row r="72" spans="1:10">
      <c r="A72" s="3">
        <v>68</v>
      </c>
      <c r="B72" s="2" t="s">
        <v>11</v>
      </c>
      <c r="C72" s="11" t="s">
        <v>91</v>
      </c>
      <c r="D72" s="12" t="s">
        <v>94</v>
      </c>
      <c r="E72" s="1" t="s">
        <v>13</v>
      </c>
      <c r="F72" s="6" t="s">
        <v>14</v>
      </c>
      <c r="G72" s="6" t="s">
        <v>15</v>
      </c>
      <c r="H72" s="8">
        <v>0.16</v>
      </c>
      <c r="I72" s="8">
        <v>6.7199999999999996E-2</v>
      </c>
      <c r="J72" s="437"/>
    </row>
    <row r="73" spans="1:10">
      <c r="A73" s="3">
        <v>69</v>
      </c>
      <c r="B73" s="2" t="s">
        <v>11</v>
      </c>
      <c r="C73" s="11" t="s">
        <v>91</v>
      </c>
      <c r="D73" s="12" t="s">
        <v>95</v>
      </c>
      <c r="E73" s="1" t="s">
        <v>13</v>
      </c>
      <c r="F73" s="6" t="s">
        <v>14</v>
      </c>
      <c r="G73" s="6" t="s">
        <v>15</v>
      </c>
      <c r="H73" s="8">
        <v>0.16</v>
      </c>
      <c r="I73" s="8">
        <v>6.7199999999999996E-2</v>
      </c>
      <c r="J73" s="437"/>
    </row>
    <row r="74" spans="1:10">
      <c r="A74" s="3">
        <v>70</v>
      </c>
      <c r="B74" s="2" t="s">
        <v>11</v>
      </c>
      <c r="C74" s="11" t="s">
        <v>91</v>
      </c>
      <c r="D74" s="12" t="s">
        <v>96</v>
      </c>
      <c r="E74" s="1" t="s">
        <v>13</v>
      </c>
      <c r="F74" s="6" t="s">
        <v>14</v>
      </c>
      <c r="G74" s="6" t="s">
        <v>15</v>
      </c>
      <c r="H74" s="8">
        <v>9.6000000000000002E-2</v>
      </c>
      <c r="I74" s="8">
        <v>4.0320000000000002E-2</v>
      </c>
      <c r="J74" s="437"/>
    </row>
    <row r="75" spans="1:10">
      <c r="A75" s="3">
        <v>71</v>
      </c>
      <c r="B75" s="2" t="s">
        <v>11</v>
      </c>
      <c r="C75" s="11" t="s">
        <v>91</v>
      </c>
      <c r="D75" s="12" t="s">
        <v>97</v>
      </c>
      <c r="E75" s="1" t="s">
        <v>13</v>
      </c>
      <c r="F75" s="6" t="s">
        <v>14</v>
      </c>
      <c r="G75" s="6" t="s">
        <v>15</v>
      </c>
      <c r="H75" s="8">
        <v>0.16</v>
      </c>
      <c r="I75" s="8">
        <v>6.7199999999999996E-2</v>
      </c>
      <c r="J75" s="437"/>
    </row>
    <row r="76" spans="1:10">
      <c r="A76" s="3">
        <v>72</v>
      </c>
      <c r="B76" s="2" t="s">
        <v>11</v>
      </c>
      <c r="C76" s="11" t="s">
        <v>91</v>
      </c>
      <c r="D76" s="12" t="s">
        <v>98</v>
      </c>
      <c r="E76" s="1" t="s">
        <v>13</v>
      </c>
      <c r="F76" s="6" t="s">
        <v>14</v>
      </c>
      <c r="G76" s="6" t="s">
        <v>15</v>
      </c>
      <c r="H76" s="8">
        <v>0.16</v>
      </c>
      <c r="I76" s="8">
        <v>6.7199999999999996E-2</v>
      </c>
      <c r="J76" s="437"/>
    </row>
    <row r="77" spans="1:10">
      <c r="A77" s="3">
        <v>73</v>
      </c>
      <c r="B77" s="2" t="s">
        <v>11</v>
      </c>
      <c r="C77" s="11" t="s">
        <v>91</v>
      </c>
      <c r="D77" s="12" t="s">
        <v>99</v>
      </c>
      <c r="E77" s="1" t="s">
        <v>13</v>
      </c>
      <c r="F77" s="6" t="s">
        <v>14</v>
      </c>
      <c r="G77" s="6" t="s">
        <v>15</v>
      </c>
      <c r="H77" s="8">
        <v>0.27</v>
      </c>
      <c r="I77" s="8">
        <v>0.11340000000000001</v>
      </c>
      <c r="J77" s="437"/>
    </row>
    <row r="78" spans="1:10">
      <c r="A78" s="3">
        <v>74</v>
      </c>
      <c r="B78" s="2" t="s">
        <v>11</v>
      </c>
      <c r="C78" s="11" t="s">
        <v>91</v>
      </c>
      <c r="D78" s="12" t="s">
        <v>100</v>
      </c>
      <c r="E78" s="1" t="s">
        <v>13</v>
      </c>
      <c r="F78" s="6" t="s">
        <v>14</v>
      </c>
      <c r="G78" s="6" t="s">
        <v>15</v>
      </c>
      <c r="H78" s="8">
        <v>0.12</v>
      </c>
      <c r="I78" s="8">
        <v>5.04E-2</v>
      </c>
      <c r="J78" s="437"/>
    </row>
    <row r="79" spans="1:10">
      <c r="A79" s="3">
        <v>75</v>
      </c>
      <c r="B79" s="2" t="s">
        <v>11</v>
      </c>
      <c r="C79" s="11" t="s">
        <v>91</v>
      </c>
      <c r="D79" s="12" t="s">
        <v>101</v>
      </c>
      <c r="E79" s="1" t="s">
        <v>13</v>
      </c>
      <c r="F79" s="6" t="s">
        <v>14</v>
      </c>
      <c r="G79" s="6" t="s">
        <v>15</v>
      </c>
      <c r="H79" s="8">
        <v>0.16</v>
      </c>
      <c r="I79" s="8">
        <v>6.7199999999999996E-2</v>
      </c>
      <c r="J79" s="437"/>
    </row>
    <row r="80" spans="1:10">
      <c r="A80" s="6"/>
      <c r="B80" s="6"/>
      <c r="C80" s="6"/>
      <c r="D80" s="7" t="s">
        <v>102</v>
      </c>
      <c r="E80" s="6"/>
      <c r="F80" s="6"/>
      <c r="G80" s="6"/>
      <c r="H80" s="15">
        <v>30.499199999999995</v>
      </c>
      <c r="I80" s="15">
        <v>10</v>
      </c>
      <c r="J80" s="7"/>
    </row>
    <row r="84" spans="7:7">
      <c r="G84" s="16" t="s">
        <v>103</v>
      </c>
    </row>
    <row r="85" spans="7:7">
      <c r="G85" s="16" t="s">
        <v>104</v>
      </c>
    </row>
    <row r="86" spans="7:7">
      <c r="G86" s="16" t="s">
        <v>11</v>
      </c>
    </row>
  </sheetData>
  <mergeCells count="14">
    <mergeCell ref="J65:J70"/>
    <mergeCell ref="J71:J79"/>
    <mergeCell ref="J30:J33"/>
    <mergeCell ref="J34:J40"/>
    <mergeCell ref="J41:J42"/>
    <mergeCell ref="J43:J44"/>
    <mergeCell ref="J45:J55"/>
    <mergeCell ref="J56:J64"/>
    <mergeCell ref="J5:J29"/>
    <mergeCell ref="A1:J1"/>
    <mergeCell ref="A2:J2"/>
    <mergeCell ref="A3:A4"/>
    <mergeCell ref="B3:C3"/>
    <mergeCell ref="D3:J3"/>
  </mergeCells>
  <printOptions horizontalCentered="1"/>
  <pageMargins left="0.70866141732283472" right="0.70866141732283472" top="0.44" bottom="0.33" header="0.31496062992125984" footer="0.31496062992125984"/>
  <pageSetup paperSize="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59"/>
  <sheetViews>
    <sheetView topLeftCell="A39" workbookViewId="0">
      <selection activeCell="A5" sqref="A5:J55"/>
    </sheetView>
  </sheetViews>
  <sheetFormatPr defaultColWidth="9.28515625" defaultRowHeight="15"/>
  <cols>
    <col min="1" max="1" width="5.42578125" customWidth="1"/>
    <col min="2" max="2" width="11.28515625" customWidth="1"/>
    <col min="3" max="3" width="14.5703125" customWidth="1"/>
    <col min="4" max="4" width="27.85546875" customWidth="1"/>
    <col min="5" max="5" width="15.7109375" customWidth="1"/>
    <col min="6" max="6" width="10.28515625" customWidth="1"/>
    <col min="7" max="7" width="13.140625" customWidth="1"/>
    <col min="8" max="8" width="6.140625" bestFit="1" customWidth="1"/>
    <col min="9" max="9" width="7.140625" customWidth="1"/>
    <col min="10" max="10" width="20.7109375" customWidth="1"/>
  </cols>
  <sheetData>
    <row r="1" spans="1:10" ht="20.25" customHeight="1">
      <c r="A1" s="444" t="s">
        <v>0</v>
      </c>
      <c r="B1" s="444"/>
      <c r="C1" s="444"/>
      <c r="D1" s="444"/>
      <c r="E1" s="444"/>
      <c r="F1" s="444"/>
      <c r="G1" s="444"/>
      <c r="H1" s="444"/>
      <c r="I1" s="444"/>
      <c r="J1" s="444"/>
    </row>
    <row r="2" spans="1:10" ht="51" customHeight="1">
      <c r="A2" s="498" t="s">
        <v>1187</v>
      </c>
      <c r="B2" s="499"/>
      <c r="C2" s="499"/>
      <c r="D2" s="499"/>
      <c r="E2" s="499"/>
      <c r="F2" s="499"/>
      <c r="G2" s="499"/>
      <c r="H2" s="499"/>
      <c r="I2" s="499"/>
      <c r="J2" s="437" t="s">
        <v>810</v>
      </c>
    </row>
    <row r="3" spans="1:10" ht="27" customHeight="1">
      <c r="A3" s="437" t="s">
        <v>642</v>
      </c>
      <c r="B3" s="437" t="s">
        <v>3</v>
      </c>
      <c r="C3" s="437" t="s">
        <v>4</v>
      </c>
      <c r="D3" s="439" t="s">
        <v>2</v>
      </c>
      <c r="E3" s="439"/>
      <c r="F3" s="439"/>
      <c r="G3" s="439"/>
      <c r="H3" s="439"/>
      <c r="I3" s="439"/>
      <c r="J3" s="437"/>
    </row>
    <row r="4" spans="1:10" ht="76.5" customHeight="1">
      <c r="A4" s="437"/>
      <c r="B4" s="437"/>
      <c r="C4" s="437"/>
      <c r="D4" s="86" t="s">
        <v>5</v>
      </c>
      <c r="E4" s="86" t="s">
        <v>6</v>
      </c>
      <c r="F4" s="86" t="s">
        <v>811</v>
      </c>
      <c r="G4" s="86" t="s">
        <v>8</v>
      </c>
      <c r="H4" s="86" t="s">
        <v>812</v>
      </c>
      <c r="I4" s="86" t="s">
        <v>813</v>
      </c>
      <c r="J4" s="437"/>
    </row>
    <row r="5" spans="1:10">
      <c r="A5" s="123">
        <v>1</v>
      </c>
      <c r="B5" s="123" t="s">
        <v>814</v>
      </c>
      <c r="C5" s="123" t="s">
        <v>815</v>
      </c>
      <c r="D5" s="123" t="s">
        <v>646</v>
      </c>
      <c r="E5" s="123" t="s">
        <v>744</v>
      </c>
      <c r="F5" s="123" t="s">
        <v>14</v>
      </c>
      <c r="G5" s="123" t="s">
        <v>816</v>
      </c>
      <c r="H5" s="123">
        <v>0.24</v>
      </c>
      <c r="I5" s="123">
        <v>0.12</v>
      </c>
      <c r="J5" s="437" t="s">
        <v>817</v>
      </c>
    </row>
    <row r="6" spans="1:10">
      <c r="A6" s="123">
        <v>2</v>
      </c>
      <c r="B6" s="123" t="s">
        <v>814</v>
      </c>
      <c r="C6" s="123" t="s">
        <v>818</v>
      </c>
      <c r="D6" s="123" t="s">
        <v>646</v>
      </c>
      <c r="E6" s="124" t="s">
        <v>540</v>
      </c>
      <c r="F6" s="123" t="s">
        <v>14</v>
      </c>
      <c r="G6" s="123" t="s">
        <v>816</v>
      </c>
      <c r="H6" s="123">
        <v>0.64</v>
      </c>
      <c r="I6" s="123">
        <v>0.32</v>
      </c>
      <c r="J6" s="438"/>
    </row>
    <row r="7" spans="1:10">
      <c r="A7" s="123">
        <v>3</v>
      </c>
      <c r="B7" s="123" t="s">
        <v>814</v>
      </c>
      <c r="C7" s="123" t="s">
        <v>819</v>
      </c>
      <c r="D7" s="123" t="s">
        <v>820</v>
      </c>
      <c r="E7" s="123" t="s">
        <v>744</v>
      </c>
      <c r="F7" s="123" t="s">
        <v>14</v>
      </c>
      <c r="G7" s="123" t="s">
        <v>816</v>
      </c>
      <c r="H7" s="123">
        <v>0.22</v>
      </c>
      <c r="I7" s="123">
        <v>0.114</v>
      </c>
      <c r="J7" s="437" t="s">
        <v>821</v>
      </c>
    </row>
    <row r="8" spans="1:10">
      <c r="A8" s="123">
        <v>4</v>
      </c>
      <c r="B8" s="123" t="s">
        <v>814</v>
      </c>
      <c r="C8" s="123" t="s">
        <v>819</v>
      </c>
      <c r="D8" s="123" t="s">
        <v>822</v>
      </c>
      <c r="E8" s="124" t="s">
        <v>540</v>
      </c>
      <c r="F8" s="123" t="s">
        <v>14</v>
      </c>
      <c r="G8" s="123" t="s">
        <v>816</v>
      </c>
      <c r="H8" s="123">
        <v>0.36</v>
      </c>
      <c r="I8" s="123">
        <v>0.18</v>
      </c>
      <c r="J8" s="438"/>
    </row>
    <row r="9" spans="1:10">
      <c r="A9" s="123">
        <v>5</v>
      </c>
      <c r="B9" s="123" t="s">
        <v>814</v>
      </c>
      <c r="C9" s="123" t="s">
        <v>823</v>
      </c>
      <c r="D9" s="123" t="s">
        <v>824</v>
      </c>
      <c r="E9" s="123" t="s">
        <v>744</v>
      </c>
      <c r="F9" s="123" t="s">
        <v>14</v>
      </c>
      <c r="G9" s="123" t="s">
        <v>816</v>
      </c>
      <c r="H9" s="123">
        <v>0.16</v>
      </c>
      <c r="I9" s="123">
        <v>0.08</v>
      </c>
      <c r="J9" s="437" t="s">
        <v>825</v>
      </c>
    </row>
    <row r="10" spans="1:10">
      <c r="A10" s="123">
        <v>6</v>
      </c>
      <c r="B10" s="123" t="s">
        <v>814</v>
      </c>
      <c r="C10" s="123" t="s">
        <v>823</v>
      </c>
      <c r="D10" s="123" t="s">
        <v>826</v>
      </c>
      <c r="E10" s="123" t="s">
        <v>744</v>
      </c>
      <c r="F10" s="123" t="s">
        <v>14</v>
      </c>
      <c r="G10" s="123" t="s">
        <v>816</v>
      </c>
      <c r="H10" s="123">
        <v>0.16</v>
      </c>
      <c r="I10" s="123">
        <v>0.08</v>
      </c>
      <c r="J10" s="438"/>
    </row>
    <row r="11" spans="1:10" ht="30">
      <c r="A11" s="123">
        <v>7</v>
      </c>
      <c r="B11" s="123" t="s">
        <v>814</v>
      </c>
      <c r="C11" s="123" t="s">
        <v>827</v>
      </c>
      <c r="D11" s="123" t="s">
        <v>646</v>
      </c>
      <c r="E11" s="123" t="s">
        <v>744</v>
      </c>
      <c r="F11" s="123" t="s">
        <v>14</v>
      </c>
      <c r="G11" s="123" t="s">
        <v>816</v>
      </c>
      <c r="H11" s="123">
        <v>0.08</v>
      </c>
      <c r="I11" s="123">
        <v>0.04</v>
      </c>
      <c r="J11" s="86" t="s">
        <v>828</v>
      </c>
    </row>
    <row r="12" spans="1:10">
      <c r="A12" s="123">
        <v>8</v>
      </c>
      <c r="B12" s="123" t="s">
        <v>814</v>
      </c>
      <c r="C12" s="123" t="s">
        <v>829</v>
      </c>
      <c r="D12" s="123" t="s">
        <v>826</v>
      </c>
      <c r="E12" s="124" t="s">
        <v>540</v>
      </c>
      <c r="F12" s="123" t="s">
        <v>14</v>
      </c>
      <c r="G12" s="123" t="s">
        <v>816</v>
      </c>
      <c r="H12" s="123">
        <v>0.41</v>
      </c>
      <c r="I12" s="123">
        <v>0.2</v>
      </c>
      <c r="J12" s="437" t="s">
        <v>830</v>
      </c>
    </row>
    <row r="13" spans="1:10">
      <c r="A13" s="123">
        <v>9</v>
      </c>
      <c r="B13" s="123" t="s">
        <v>814</v>
      </c>
      <c r="C13" s="123" t="s">
        <v>829</v>
      </c>
      <c r="D13" s="123" t="s">
        <v>831</v>
      </c>
      <c r="E13" s="124" t="s">
        <v>540</v>
      </c>
      <c r="F13" s="123" t="s">
        <v>14</v>
      </c>
      <c r="G13" s="123" t="s">
        <v>816</v>
      </c>
      <c r="H13" s="123">
        <v>0.62</v>
      </c>
      <c r="I13" s="123">
        <v>0.31</v>
      </c>
      <c r="J13" s="438"/>
    </row>
    <row r="14" spans="1:10">
      <c r="A14" s="123">
        <v>10</v>
      </c>
      <c r="B14" s="123" t="s">
        <v>814</v>
      </c>
      <c r="C14" s="123" t="s">
        <v>832</v>
      </c>
      <c r="D14" s="123" t="s">
        <v>826</v>
      </c>
      <c r="E14" s="123" t="s">
        <v>744</v>
      </c>
      <c r="F14" s="123" t="s">
        <v>14</v>
      </c>
      <c r="G14" s="123" t="s">
        <v>816</v>
      </c>
      <c r="H14" s="123">
        <v>0.14000000000000001</v>
      </c>
      <c r="I14" s="123">
        <v>7.0000000000000007E-2</v>
      </c>
      <c r="J14" s="438"/>
    </row>
    <row r="15" spans="1:10">
      <c r="A15" s="123">
        <v>11</v>
      </c>
      <c r="B15" s="123" t="s">
        <v>814</v>
      </c>
      <c r="C15" s="125" t="s">
        <v>829</v>
      </c>
      <c r="D15" s="125" t="s">
        <v>646</v>
      </c>
      <c r="E15" s="125" t="s">
        <v>744</v>
      </c>
      <c r="F15" s="125" t="s">
        <v>14</v>
      </c>
      <c r="G15" s="125" t="s">
        <v>816</v>
      </c>
      <c r="H15" s="125">
        <v>0.3</v>
      </c>
      <c r="I15" s="125">
        <v>0.15</v>
      </c>
      <c r="J15" s="438"/>
    </row>
    <row r="16" spans="1:10">
      <c r="A16" s="123">
        <v>12</v>
      </c>
      <c r="B16" s="123" t="s">
        <v>814</v>
      </c>
      <c r="C16" s="125" t="s">
        <v>833</v>
      </c>
      <c r="D16" s="125" t="s">
        <v>834</v>
      </c>
      <c r="E16" s="126" t="s">
        <v>540</v>
      </c>
      <c r="F16" s="125" t="s">
        <v>14</v>
      </c>
      <c r="G16" s="125" t="s">
        <v>816</v>
      </c>
      <c r="H16" s="125">
        <v>2.33</v>
      </c>
      <c r="I16" s="125">
        <v>1.1599999999999999</v>
      </c>
      <c r="J16" s="437" t="s">
        <v>835</v>
      </c>
    </row>
    <row r="17" spans="1:10">
      <c r="A17" s="123">
        <v>13</v>
      </c>
      <c r="B17" s="123" t="s">
        <v>814</v>
      </c>
      <c r="C17" s="125" t="s">
        <v>833</v>
      </c>
      <c r="D17" s="125" t="s">
        <v>824</v>
      </c>
      <c r="E17" s="126" t="s">
        <v>540</v>
      </c>
      <c r="F17" s="125" t="s">
        <v>14</v>
      </c>
      <c r="G17" s="125" t="s">
        <v>816</v>
      </c>
      <c r="H17" s="125">
        <v>0.43</v>
      </c>
      <c r="I17" s="125">
        <v>0.216</v>
      </c>
      <c r="J17" s="438"/>
    </row>
    <row r="18" spans="1:10">
      <c r="A18" s="123">
        <v>14</v>
      </c>
      <c r="B18" s="123" t="s">
        <v>814</v>
      </c>
      <c r="C18" s="125" t="s">
        <v>833</v>
      </c>
      <c r="D18" s="125" t="s">
        <v>836</v>
      </c>
      <c r="E18" s="125" t="s">
        <v>744</v>
      </c>
      <c r="F18" s="125" t="s">
        <v>14</v>
      </c>
      <c r="G18" s="125" t="s">
        <v>816</v>
      </c>
      <c r="H18" s="125">
        <v>0.51</v>
      </c>
      <c r="I18" s="125">
        <v>0.25</v>
      </c>
      <c r="J18" s="438"/>
    </row>
    <row r="19" spans="1:10" ht="15" customHeight="1">
      <c r="A19" s="123">
        <v>15</v>
      </c>
      <c r="B19" s="123" t="s">
        <v>814</v>
      </c>
      <c r="C19" s="125" t="s">
        <v>837</v>
      </c>
      <c r="D19" s="125" t="s">
        <v>824</v>
      </c>
      <c r="E19" s="125" t="s">
        <v>744</v>
      </c>
      <c r="F19" s="125" t="s">
        <v>14</v>
      </c>
      <c r="G19" s="125" t="s">
        <v>816</v>
      </c>
      <c r="H19" s="125">
        <v>0.16</v>
      </c>
      <c r="I19" s="125">
        <v>0.08</v>
      </c>
      <c r="J19" s="437" t="s">
        <v>838</v>
      </c>
    </row>
    <row r="20" spans="1:10">
      <c r="A20" s="123">
        <v>16</v>
      </c>
      <c r="B20" s="123" t="s">
        <v>814</v>
      </c>
      <c r="C20" s="125" t="s">
        <v>837</v>
      </c>
      <c r="D20" s="125" t="s">
        <v>646</v>
      </c>
      <c r="E20" s="125" t="s">
        <v>744</v>
      </c>
      <c r="F20" s="125" t="s">
        <v>14</v>
      </c>
      <c r="G20" s="125" t="s">
        <v>816</v>
      </c>
      <c r="H20" s="125">
        <v>0.25</v>
      </c>
      <c r="I20" s="125">
        <v>0.12</v>
      </c>
      <c r="J20" s="437"/>
    </row>
    <row r="21" spans="1:10">
      <c r="A21" s="123">
        <v>17</v>
      </c>
      <c r="B21" s="123" t="s">
        <v>814</v>
      </c>
      <c r="C21" s="125" t="s">
        <v>837</v>
      </c>
      <c r="D21" s="125" t="s">
        <v>839</v>
      </c>
      <c r="E21" s="125" t="s">
        <v>744</v>
      </c>
      <c r="F21" s="125" t="s">
        <v>14</v>
      </c>
      <c r="G21" s="125" t="s">
        <v>816</v>
      </c>
      <c r="H21" s="125">
        <v>0.05</v>
      </c>
      <c r="I21" s="125">
        <v>2.5000000000000001E-2</v>
      </c>
      <c r="J21" s="437"/>
    </row>
    <row r="22" spans="1:10">
      <c r="A22" s="123">
        <v>18</v>
      </c>
      <c r="B22" s="123" t="s">
        <v>814</v>
      </c>
      <c r="C22" s="125" t="s">
        <v>840</v>
      </c>
      <c r="D22" s="125" t="s">
        <v>841</v>
      </c>
      <c r="E22" s="126" t="s">
        <v>540</v>
      </c>
      <c r="F22" s="125" t="s">
        <v>14</v>
      </c>
      <c r="G22" s="125" t="s">
        <v>816</v>
      </c>
      <c r="H22" s="125">
        <v>1.68</v>
      </c>
      <c r="I22" s="125">
        <v>0.84</v>
      </c>
      <c r="J22" s="437" t="s">
        <v>817</v>
      </c>
    </row>
    <row r="23" spans="1:10">
      <c r="A23" s="123">
        <v>19</v>
      </c>
      <c r="B23" s="123" t="s">
        <v>814</v>
      </c>
      <c r="C23" s="125" t="s">
        <v>840</v>
      </c>
      <c r="D23" s="125" t="s">
        <v>842</v>
      </c>
      <c r="E23" s="126" t="s">
        <v>540</v>
      </c>
      <c r="F23" s="125" t="s">
        <v>14</v>
      </c>
      <c r="G23" s="125" t="s">
        <v>816</v>
      </c>
      <c r="H23" s="125">
        <v>1.41</v>
      </c>
      <c r="I23" s="125">
        <v>0.7</v>
      </c>
      <c r="J23" s="438"/>
    </row>
    <row r="24" spans="1:10">
      <c r="A24" s="123">
        <v>20</v>
      </c>
      <c r="B24" s="123" t="s">
        <v>814</v>
      </c>
      <c r="C24" s="125" t="s">
        <v>840</v>
      </c>
      <c r="D24" s="125" t="s">
        <v>843</v>
      </c>
      <c r="E24" s="126" t="s">
        <v>540</v>
      </c>
      <c r="F24" s="125" t="s">
        <v>14</v>
      </c>
      <c r="G24" s="125" t="s">
        <v>816</v>
      </c>
      <c r="H24" s="125">
        <v>0.33</v>
      </c>
      <c r="I24" s="125">
        <v>0.16</v>
      </c>
      <c r="J24" s="438"/>
    </row>
    <row r="25" spans="1:10">
      <c r="A25" s="123">
        <v>21</v>
      </c>
      <c r="B25" s="123" t="s">
        <v>814</v>
      </c>
      <c r="C25" s="125" t="s">
        <v>844</v>
      </c>
      <c r="D25" s="125" t="s">
        <v>627</v>
      </c>
      <c r="E25" s="125" t="s">
        <v>744</v>
      </c>
      <c r="F25" s="125" t="s">
        <v>14</v>
      </c>
      <c r="G25" s="125" t="s">
        <v>816</v>
      </c>
      <c r="H25" s="125">
        <v>3.2000000000000001E-2</v>
      </c>
      <c r="I25" s="125">
        <v>1.6E-2</v>
      </c>
      <c r="J25" s="437" t="s">
        <v>830</v>
      </c>
    </row>
    <row r="26" spans="1:10">
      <c r="A26" s="123">
        <v>22</v>
      </c>
      <c r="B26" s="123" t="s">
        <v>814</v>
      </c>
      <c r="C26" s="125" t="s">
        <v>844</v>
      </c>
      <c r="D26" s="125" t="s">
        <v>646</v>
      </c>
      <c r="E26" s="125" t="s">
        <v>744</v>
      </c>
      <c r="F26" s="125" t="s">
        <v>14</v>
      </c>
      <c r="G26" s="125" t="s">
        <v>816</v>
      </c>
      <c r="H26" s="125">
        <v>3.2000000000000001E-2</v>
      </c>
      <c r="I26" s="125">
        <v>1.6E-2</v>
      </c>
      <c r="J26" s="438"/>
    </row>
    <row r="27" spans="1:10">
      <c r="A27" s="123">
        <v>23</v>
      </c>
      <c r="B27" s="123" t="s">
        <v>814</v>
      </c>
      <c r="C27" s="125" t="s">
        <v>845</v>
      </c>
      <c r="D27" s="125" t="s">
        <v>846</v>
      </c>
      <c r="E27" s="125" t="s">
        <v>744</v>
      </c>
      <c r="F27" s="125" t="s">
        <v>14</v>
      </c>
      <c r="G27" s="125" t="s">
        <v>816</v>
      </c>
      <c r="H27" s="125">
        <v>0.12</v>
      </c>
      <c r="I27" s="125">
        <v>0.06</v>
      </c>
      <c r="J27" s="437" t="s">
        <v>821</v>
      </c>
    </row>
    <row r="28" spans="1:10">
      <c r="A28" s="123">
        <v>24</v>
      </c>
      <c r="B28" s="123" t="s">
        <v>814</v>
      </c>
      <c r="C28" s="125" t="s">
        <v>845</v>
      </c>
      <c r="D28" s="125" t="s">
        <v>476</v>
      </c>
      <c r="E28" s="126" t="s">
        <v>540</v>
      </c>
      <c r="F28" s="125" t="s">
        <v>14</v>
      </c>
      <c r="G28" s="125" t="s">
        <v>816</v>
      </c>
      <c r="H28" s="125">
        <v>1.07</v>
      </c>
      <c r="I28" s="125">
        <v>0.53</v>
      </c>
      <c r="J28" s="438"/>
    </row>
    <row r="29" spans="1:10">
      <c r="A29" s="123">
        <v>25</v>
      </c>
      <c r="B29" s="123" t="s">
        <v>814</v>
      </c>
      <c r="C29" s="125" t="s">
        <v>845</v>
      </c>
      <c r="D29" s="125" t="s">
        <v>847</v>
      </c>
      <c r="E29" s="125" t="s">
        <v>744</v>
      </c>
      <c r="F29" s="125" t="s">
        <v>14</v>
      </c>
      <c r="G29" s="125" t="s">
        <v>816</v>
      </c>
      <c r="H29" s="125">
        <v>0.18</v>
      </c>
      <c r="I29" s="125">
        <v>0.09</v>
      </c>
      <c r="J29" s="438"/>
    </row>
    <row r="30" spans="1:10">
      <c r="A30" s="123">
        <v>26</v>
      </c>
      <c r="B30" s="123" t="s">
        <v>814</v>
      </c>
      <c r="C30" s="125" t="s">
        <v>845</v>
      </c>
      <c r="D30" s="125" t="s">
        <v>847</v>
      </c>
      <c r="E30" s="125" t="s">
        <v>744</v>
      </c>
      <c r="F30" s="125" t="s">
        <v>14</v>
      </c>
      <c r="G30" s="125" t="s">
        <v>816</v>
      </c>
      <c r="H30" s="125">
        <v>0.09</v>
      </c>
      <c r="I30" s="125">
        <v>4.8000000000000001E-2</v>
      </c>
      <c r="J30" s="438"/>
    </row>
    <row r="31" spans="1:10">
      <c r="A31" s="123">
        <v>27</v>
      </c>
      <c r="B31" s="123" t="s">
        <v>814</v>
      </c>
      <c r="C31" s="125" t="s">
        <v>845</v>
      </c>
      <c r="D31" s="125" t="s">
        <v>846</v>
      </c>
      <c r="E31" s="125" t="s">
        <v>744</v>
      </c>
      <c r="F31" s="125" t="s">
        <v>14</v>
      </c>
      <c r="G31" s="125" t="s">
        <v>816</v>
      </c>
      <c r="H31" s="123">
        <v>0.38</v>
      </c>
      <c r="I31" s="123">
        <v>0.19</v>
      </c>
      <c r="J31" s="438"/>
    </row>
    <row r="32" spans="1:10">
      <c r="A32" s="123">
        <v>28</v>
      </c>
      <c r="B32" s="123" t="s">
        <v>814</v>
      </c>
      <c r="C32" s="125" t="s">
        <v>848</v>
      </c>
      <c r="D32" s="125" t="s">
        <v>849</v>
      </c>
      <c r="E32" s="125" t="s">
        <v>744</v>
      </c>
      <c r="F32" s="125" t="s">
        <v>14</v>
      </c>
      <c r="G32" s="125" t="s">
        <v>816</v>
      </c>
      <c r="H32" s="123">
        <v>0.25</v>
      </c>
      <c r="I32" s="123">
        <v>0.12</v>
      </c>
      <c r="J32" s="437" t="s">
        <v>817</v>
      </c>
    </row>
    <row r="33" spans="1:10">
      <c r="A33" s="123">
        <v>29</v>
      </c>
      <c r="B33" s="123" t="s">
        <v>814</v>
      </c>
      <c r="C33" s="125" t="s">
        <v>848</v>
      </c>
      <c r="D33" s="125" t="s">
        <v>850</v>
      </c>
      <c r="E33" s="125" t="s">
        <v>744</v>
      </c>
      <c r="F33" s="125" t="s">
        <v>14</v>
      </c>
      <c r="G33" s="125" t="s">
        <v>816</v>
      </c>
      <c r="H33" s="123">
        <v>6.4000000000000001E-2</v>
      </c>
      <c r="I33" s="123">
        <v>0.03</v>
      </c>
      <c r="J33" s="438"/>
    </row>
    <row r="34" spans="1:10" ht="15" customHeight="1">
      <c r="A34" s="123">
        <v>30</v>
      </c>
      <c r="B34" s="123" t="s">
        <v>814</v>
      </c>
      <c r="C34" s="125" t="s">
        <v>851</v>
      </c>
      <c r="D34" s="125" t="s">
        <v>852</v>
      </c>
      <c r="E34" s="125" t="s">
        <v>744</v>
      </c>
      <c r="F34" s="125" t="s">
        <v>14</v>
      </c>
      <c r="G34" s="125" t="s">
        <v>816</v>
      </c>
      <c r="H34" s="123">
        <v>6.4000000000000001E-2</v>
      </c>
      <c r="I34" s="123">
        <v>0.03</v>
      </c>
      <c r="J34" s="495" t="s">
        <v>853</v>
      </c>
    </row>
    <row r="35" spans="1:10">
      <c r="A35" s="123">
        <v>31</v>
      </c>
      <c r="B35" s="123" t="s">
        <v>814</v>
      </c>
      <c r="C35" s="125" t="s">
        <v>851</v>
      </c>
      <c r="D35" s="125" t="s">
        <v>854</v>
      </c>
      <c r="E35" s="125" t="s">
        <v>744</v>
      </c>
      <c r="F35" s="125" t="s">
        <v>14</v>
      </c>
      <c r="G35" s="125" t="s">
        <v>816</v>
      </c>
      <c r="H35" s="123">
        <v>0.19</v>
      </c>
      <c r="I35" s="123">
        <v>9.6000000000000002E-2</v>
      </c>
      <c r="J35" s="496"/>
    </row>
    <row r="36" spans="1:10">
      <c r="A36" s="123">
        <v>32</v>
      </c>
      <c r="B36" s="123" t="s">
        <v>814</v>
      </c>
      <c r="C36" s="125" t="s">
        <v>851</v>
      </c>
      <c r="D36" s="125" t="s">
        <v>855</v>
      </c>
      <c r="E36" s="125" t="s">
        <v>744</v>
      </c>
      <c r="F36" s="125" t="s">
        <v>14</v>
      </c>
      <c r="G36" s="125" t="s">
        <v>816</v>
      </c>
      <c r="H36" s="123">
        <v>0.06</v>
      </c>
      <c r="I36" s="123">
        <v>0.03</v>
      </c>
      <c r="J36" s="496"/>
    </row>
    <row r="37" spans="1:10">
      <c r="A37" s="123">
        <v>33</v>
      </c>
      <c r="B37" s="123" t="s">
        <v>814</v>
      </c>
      <c r="C37" s="125" t="s">
        <v>851</v>
      </c>
      <c r="D37" s="125" t="s">
        <v>856</v>
      </c>
      <c r="E37" s="126" t="s">
        <v>540</v>
      </c>
      <c r="F37" s="125" t="s">
        <v>14</v>
      </c>
      <c r="G37" s="125" t="s">
        <v>816</v>
      </c>
      <c r="H37" s="123">
        <v>1.92</v>
      </c>
      <c r="I37" s="123">
        <v>0.96</v>
      </c>
      <c r="J37" s="496"/>
    </row>
    <row r="38" spans="1:10">
      <c r="A38" s="123">
        <v>34</v>
      </c>
      <c r="B38" s="123" t="s">
        <v>814</v>
      </c>
      <c r="C38" s="125" t="s">
        <v>851</v>
      </c>
      <c r="D38" s="125" t="s">
        <v>857</v>
      </c>
      <c r="E38" s="125" t="s">
        <v>744</v>
      </c>
      <c r="F38" s="125" t="s">
        <v>14</v>
      </c>
      <c r="G38" s="125" t="s">
        <v>816</v>
      </c>
      <c r="H38" s="123">
        <v>0.20799999999999999</v>
      </c>
      <c r="I38" s="123">
        <v>0.104</v>
      </c>
      <c r="J38" s="496"/>
    </row>
    <row r="39" spans="1:10">
      <c r="A39" s="123">
        <v>35</v>
      </c>
      <c r="B39" s="123" t="s">
        <v>814</v>
      </c>
      <c r="C39" s="125" t="s">
        <v>851</v>
      </c>
      <c r="D39" s="125" t="s">
        <v>856</v>
      </c>
      <c r="E39" s="126" t="s">
        <v>540</v>
      </c>
      <c r="F39" s="125" t="s">
        <v>14</v>
      </c>
      <c r="G39" s="125" t="s">
        <v>816</v>
      </c>
      <c r="H39" s="123">
        <v>3.16</v>
      </c>
      <c r="I39" s="123">
        <v>2.89</v>
      </c>
      <c r="J39" s="497"/>
    </row>
    <row r="40" spans="1:10">
      <c r="A40" s="123">
        <v>36</v>
      </c>
      <c r="B40" s="123" t="s">
        <v>814</v>
      </c>
      <c r="C40" s="125" t="s">
        <v>858</v>
      </c>
      <c r="D40" s="125" t="s">
        <v>859</v>
      </c>
      <c r="E40" s="126" t="s">
        <v>540</v>
      </c>
      <c r="F40" s="125" t="s">
        <v>14</v>
      </c>
      <c r="G40" s="125" t="s">
        <v>816</v>
      </c>
      <c r="H40" s="123">
        <v>0.64</v>
      </c>
      <c r="I40" s="123">
        <v>0.32</v>
      </c>
      <c r="J40" s="437" t="s">
        <v>817</v>
      </c>
    </row>
    <row r="41" spans="1:10">
      <c r="A41" s="123">
        <v>37</v>
      </c>
      <c r="B41" s="123" t="s">
        <v>814</v>
      </c>
      <c r="C41" s="125" t="s">
        <v>858</v>
      </c>
      <c r="D41" s="125" t="s">
        <v>860</v>
      </c>
      <c r="E41" s="125" t="s">
        <v>744</v>
      </c>
      <c r="F41" s="125" t="s">
        <v>14</v>
      </c>
      <c r="G41" s="125" t="s">
        <v>816</v>
      </c>
      <c r="H41" s="123">
        <v>0.18</v>
      </c>
      <c r="I41" s="123">
        <v>9.1999999999999998E-2</v>
      </c>
      <c r="J41" s="438"/>
    </row>
    <row r="42" spans="1:10">
      <c r="A42" s="123">
        <v>38</v>
      </c>
      <c r="B42" s="123" t="s">
        <v>814</v>
      </c>
      <c r="C42" s="125" t="s">
        <v>861</v>
      </c>
      <c r="D42" s="125" t="s">
        <v>646</v>
      </c>
      <c r="E42" s="126" t="s">
        <v>540</v>
      </c>
      <c r="F42" s="125" t="s">
        <v>14</v>
      </c>
      <c r="G42" s="125" t="s">
        <v>816</v>
      </c>
      <c r="H42" s="123">
        <v>1.08</v>
      </c>
      <c r="I42" s="123">
        <v>0.54</v>
      </c>
      <c r="J42" s="437" t="s">
        <v>862</v>
      </c>
    </row>
    <row r="43" spans="1:10">
      <c r="A43" s="123">
        <v>39</v>
      </c>
      <c r="B43" s="123" t="s">
        <v>814</v>
      </c>
      <c r="C43" s="125" t="s">
        <v>861</v>
      </c>
      <c r="D43" s="125" t="s">
        <v>863</v>
      </c>
      <c r="E43" s="125" t="s">
        <v>744</v>
      </c>
      <c r="F43" s="125" t="s">
        <v>14</v>
      </c>
      <c r="G43" s="125" t="s">
        <v>816</v>
      </c>
      <c r="H43" s="123">
        <v>0.32</v>
      </c>
      <c r="I43" s="123">
        <v>0.16</v>
      </c>
      <c r="J43" s="438"/>
    </row>
    <row r="44" spans="1:10">
      <c r="A44" s="123">
        <v>40</v>
      </c>
      <c r="B44" s="123" t="s">
        <v>814</v>
      </c>
      <c r="C44" s="125" t="s">
        <v>861</v>
      </c>
      <c r="D44" s="125" t="s">
        <v>824</v>
      </c>
      <c r="E44" s="125" t="s">
        <v>744</v>
      </c>
      <c r="F44" s="125" t="s">
        <v>14</v>
      </c>
      <c r="G44" s="125" t="s">
        <v>816</v>
      </c>
      <c r="H44" s="123">
        <v>0.22</v>
      </c>
      <c r="I44" s="123">
        <v>0.112</v>
      </c>
      <c r="J44" s="438"/>
    </row>
    <row r="45" spans="1:10" ht="30">
      <c r="A45" s="123">
        <v>41</v>
      </c>
      <c r="B45" s="123" t="s">
        <v>814</v>
      </c>
      <c r="C45" s="125" t="s">
        <v>864</v>
      </c>
      <c r="D45" s="125" t="s">
        <v>646</v>
      </c>
      <c r="E45" s="125" t="s">
        <v>744</v>
      </c>
      <c r="F45" s="125" t="s">
        <v>14</v>
      </c>
      <c r="G45" s="125" t="s">
        <v>816</v>
      </c>
      <c r="H45" s="123">
        <v>0.35</v>
      </c>
      <c r="I45" s="123">
        <v>0.17</v>
      </c>
      <c r="J45" s="86" t="s">
        <v>830</v>
      </c>
    </row>
    <row r="46" spans="1:10">
      <c r="A46" s="123">
        <v>42</v>
      </c>
      <c r="B46" s="123" t="s">
        <v>814</v>
      </c>
      <c r="C46" s="125" t="s">
        <v>865</v>
      </c>
      <c r="D46" s="125" t="s">
        <v>866</v>
      </c>
      <c r="E46" s="125" t="s">
        <v>744</v>
      </c>
      <c r="F46" s="125" t="s">
        <v>14</v>
      </c>
      <c r="G46" s="125" t="s">
        <v>816</v>
      </c>
      <c r="H46" s="123">
        <v>6.4000000000000001E-2</v>
      </c>
      <c r="I46" s="123">
        <v>0.03</v>
      </c>
      <c r="J46" s="437" t="s">
        <v>867</v>
      </c>
    </row>
    <row r="47" spans="1:10">
      <c r="A47" s="123">
        <v>43</v>
      </c>
      <c r="B47" s="123" t="s">
        <v>814</v>
      </c>
      <c r="C47" s="125" t="s">
        <v>865</v>
      </c>
      <c r="D47" s="125" t="s">
        <v>868</v>
      </c>
      <c r="E47" s="125" t="s">
        <v>744</v>
      </c>
      <c r="F47" s="125" t="s">
        <v>14</v>
      </c>
      <c r="G47" s="125" t="s">
        <v>816</v>
      </c>
      <c r="H47" s="123">
        <v>0.21099999999999999</v>
      </c>
      <c r="I47" s="123">
        <v>0.105</v>
      </c>
      <c r="J47" s="438"/>
    </row>
    <row r="48" spans="1:10">
      <c r="A48" s="123">
        <v>44</v>
      </c>
      <c r="B48" s="123" t="s">
        <v>814</v>
      </c>
      <c r="C48" s="125" t="s">
        <v>869</v>
      </c>
      <c r="D48" s="125" t="s">
        <v>870</v>
      </c>
      <c r="E48" s="125" t="s">
        <v>744</v>
      </c>
      <c r="F48" s="125" t="s">
        <v>14</v>
      </c>
      <c r="G48" s="125" t="s">
        <v>816</v>
      </c>
      <c r="H48" s="123">
        <v>0.35</v>
      </c>
      <c r="I48" s="123">
        <v>0.17</v>
      </c>
      <c r="J48" s="437" t="s">
        <v>871</v>
      </c>
    </row>
    <row r="49" spans="1:10">
      <c r="A49" s="123">
        <v>45</v>
      </c>
      <c r="B49" s="123" t="s">
        <v>814</v>
      </c>
      <c r="C49" s="125" t="s">
        <v>869</v>
      </c>
      <c r="D49" s="125" t="s">
        <v>870</v>
      </c>
      <c r="E49" s="125" t="s">
        <v>744</v>
      </c>
      <c r="F49" s="125" t="s">
        <v>14</v>
      </c>
      <c r="G49" s="125" t="s">
        <v>816</v>
      </c>
      <c r="H49" s="123">
        <v>0.17</v>
      </c>
      <c r="I49" s="123">
        <v>0.08</v>
      </c>
      <c r="J49" s="438"/>
    </row>
    <row r="50" spans="1:10">
      <c r="A50" s="123">
        <v>46</v>
      </c>
      <c r="B50" s="123" t="s">
        <v>814</v>
      </c>
      <c r="C50" s="125" t="s">
        <v>869</v>
      </c>
      <c r="D50" s="125" t="s">
        <v>870</v>
      </c>
      <c r="E50" s="126" t="s">
        <v>540</v>
      </c>
      <c r="F50" s="125" t="s">
        <v>14</v>
      </c>
      <c r="G50" s="125" t="s">
        <v>816</v>
      </c>
      <c r="H50" s="123">
        <v>0.57599999999999996</v>
      </c>
      <c r="I50" s="123">
        <v>0.28799999999999998</v>
      </c>
      <c r="J50" s="438"/>
    </row>
    <row r="51" spans="1:10">
      <c r="A51" s="123">
        <v>47</v>
      </c>
      <c r="B51" s="123" t="s">
        <v>814</v>
      </c>
      <c r="C51" s="125" t="s">
        <v>869</v>
      </c>
      <c r="D51" s="125" t="s">
        <v>872</v>
      </c>
      <c r="E51" s="125" t="s">
        <v>744</v>
      </c>
      <c r="F51" s="125" t="s">
        <v>14</v>
      </c>
      <c r="G51" s="125" t="s">
        <v>816</v>
      </c>
      <c r="H51" s="123">
        <v>0.26</v>
      </c>
      <c r="I51" s="123">
        <v>0.13</v>
      </c>
      <c r="J51" s="438"/>
    </row>
    <row r="52" spans="1:10" ht="30">
      <c r="A52" s="123">
        <v>48</v>
      </c>
      <c r="B52" s="123" t="s">
        <v>814</v>
      </c>
      <c r="C52" s="125" t="s">
        <v>873</v>
      </c>
      <c r="D52" s="125" t="s">
        <v>874</v>
      </c>
      <c r="E52" s="126" t="s">
        <v>540</v>
      </c>
      <c r="F52" s="125" t="s">
        <v>14</v>
      </c>
      <c r="G52" s="125" t="s">
        <v>816</v>
      </c>
      <c r="H52" s="123">
        <v>1.67</v>
      </c>
      <c r="I52" s="123">
        <v>0.83</v>
      </c>
      <c r="J52" s="86" t="s">
        <v>875</v>
      </c>
    </row>
    <row r="53" spans="1:10">
      <c r="A53" s="123">
        <v>49</v>
      </c>
      <c r="B53" s="123" t="s">
        <v>814</v>
      </c>
      <c r="C53" s="125" t="s">
        <v>419</v>
      </c>
      <c r="D53" s="125" t="s">
        <v>824</v>
      </c>
      <c r="E53" s="125" t="s">
        <v>744</v>
      </c>
      <c r="F53" s="125" t="s">
        <v>14</v>
      </c>
      <c r="G53" s="125" t="s">
        <v>816</v>
      </c>
      <c r="H53" s="123">
        <v>7.2999999999999995E-2</v>
      </c>
      <c r="I53" s="123">
        <v>3.5999999999999997E-2</v>
      </c>
      <c r="J53" s="437" t="s">
        <v>853</v>
      </c>
    </row>
    <row r="54" spans="1:10">
      <c r="A54" s="123">
        <v>50</v>
      </c>
      <c r="B54" s="123" t="s">
        <v>814</v>
      </c>
      <c r="C54" s="125" t="s">
        <v>419</v>
      </c>
      <c r="D54" s="125" t="s">
        <v>876</v>
      </c>
      <c r="E54" s="125" t="s">
        <v>744</v>
      </c>
      <c r="F54" s="125" t="s">
        <v>14</v>
      </c>
      <c r="G54" s="125" t="s">
        <v>816</v>
      </c>
      <c r="H54" s="123">
        <v>0.115</v>
      </c>
      <c r="I54" s="123">
        <v>5.7000000000000002E-2</v>
      </c>
      <c r="J54" s="438"/>
    </row>
    <row r="55" spans="1:10">
      <c r="A55" s="123">
        <v>51</v>
      </c>
      <c r="B55" s="123" t="s">
        <v>814</v>
      </c>
      <c r="C55" s="125" t="s">
        <v>419</v>
      </c>
      <c r="D55" s="125" t="s">
        <v>877</v>
      </c>
      <c r="E55" s="125" t="s">
        <v>744</v>
      </c>
      <c r="F55" s="125" t="s">
        <v>14</v>
      </c>
      <c r="G55" s="125" t="s">
        <v>816</v>
      </c>
      <c r="H55" s="123">
        <v>0.25</v>
      </c>
      <c r="I55" s="123">
        <v>0.128</v>
      </c>
      <c r="J55" s="438"/>
    </row>
    <row r="56" spans="1:10" s="111" customFormat="1">
      <c r="D56" s="144" t="s">
        <v>306</v>
      </c>
      <c r="H56" s="111">
        <f>SUM(H5:H55)</f>
        <v>24.829000000000004</v>
      </c>
      <c r="I56" s="111">
        <f>SUM(I5:I55)</f>
        <v>13.673000000000004</v>
      </c>
    </row>
    <row r="57" spans="1:10" ht="15" customHeight="1">
      <c r="B57" s="494"/>
      <c r="C57" s="494"/>
      <c r="D57" s="494"/>
      <c r="E57" s="494" t="s">
        <v>878</v>
      </c>
      <c r="F57" s="494"/>
      <c r="G57" s="494"/>
      <c r="H57" s="494"/>
    </row>
    <row r="58" spans="1:10">
      <c r="B58" s="494"/>
      <c r="C58" s="494"/>
      <c r="D58" s="494"/>
      <c r="E58" s="494"/>
      <c r="F58" s="494"/>
      <c r="G58" s="494"/>
      <c r="H58" s="494"/>
    </row>
    <row r="59" spans="1:10">
      <c r="E59" s="494"/>
      <c r="F59" s="494"/>
      <c r="G59" s="494"/>
      <c r="H59" s="494"/>
    </row>
  </sheetData>
  <mergeCells count="25">
    <mergeCell ref="A1:J1"/>
    <mergeCell ref="A2:I2"/>
    <mergeCell ref="J2:J4"/>
    <mergeCell ref="A3:A4"/>
    <mergeCell ref="B3:B4"/>
    <mergeCell ref="C3:C4"/>
    <mergeCell ref="D3:I3"/>
    <mergeCell ref="J40:J41"/>
    <mergeCell ref="J5:J6"/>
    <mergeCell ref="J7:J8"/>
    <mergeCell ref="J9:J10"/>
    <mergeCell ref="J12:J15"/>
    <mergeCell ref="J16:J18"/>
    <mergeCell ref="J19:J21"/>
    <mergeCell ref="J22:J24"/>
    <mergeCell ref="J25:J26"/>
    <mergeCell ref="J27:J31"/>
    <mergeCell ref="J32:J33"/>
    <mergeCell ref="J34:J39"/>
    <mergeCell ref="J42:J44"/>
    <mergeCell ref="J46:J47"/>
    <mergeCell ref="J48:J51"/>
    <mergeCell ref="J53:J55"/>
    <mergeCell ref="B57:D58"/>
    <mergeCell ref="E57:H59"/>
  </mergeCells>
  <printOptions horizontalCentered="1"/>
  <pageMargins left="0.70866141732283472" right="0.70866141732283472" top="0.44" bottom="0.17" header="0.31496062992125984" footer="0.31496062992125984"/>
  <pageSetup paperSize="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69"/>
  <sheetViews>
    <sheetView topLeftCell="C63" workbookViewId="0">
      <selection activeCell="A3" sqref="A3:L69"/>
    </sheetView>
  </sheetViews>
  <sheetFormatPr defaultRowHeight="15"/>
  <cols>
    <col min="2" max="2" width="21.140625" customWidth="1"/>
    <col min="3" max="4" width="15.140625" customWidth="1"/>
    <col min="5" max="5" width="13.5703125" customWidth="1"/>
    <col min="7" max="7" width="18" customWidth="1"/>
    <col min="12" max="12" width="19.28515625" customWidth="1"/>
  </cols>
  <sheetData>
    <row r="1" spans="1:12" ht="15" customHeight="1">
      <c r="A1" s="493" t="s">
        <v>1424</v>
      </c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</row>
    <row r="2" spans="1:12" ht="40.5" customHeight="1">
      <c r="A2" s="467" t="s">
        <v>1425</v>
      </c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</row>
    <row r="3" spans="1:12">
      <c r="A3" s="503" t="s">
        <v>1426</v>
      </c>
      <c r="B3" s="503" t="s">
        <v>1427</v>
      </c>
      <c r="C3" s="505" t="s">
        <v>1428</v>
      </c>
      <c r="D3" s="506"/>
      <c r="E3" s="506"/>
      <c r="F3" s="506"/>
      <c r="G3" s="506"/>
      <c r="H3" s="506"/>
      <c r="I3" s="506"/>
      <c r="J3" s="506"/>
      <c r="K3" s="507"/>
      <c r="L3" s="122"/>
    </row>
    <row r="4" spans="1:12" ht="45">
      <c r="A4" s="504"/>
      <c r="B4" s="504"/>
      <c r="C4" s="120" t="s">
        <v>1429</v>
      </c>
      <c r="D4" s="120" t="s">
        <v>1430</v>
      </c>
      <c r="E4" s="120" t="s">
        <v>1431</v>
      </c>
      <c r="F4" s="120" t="s">
        <v>1432</v>
      </c>
      <c r="G4" s="120" t="s">
        <v>1433</v>
      </c>
      <c r="H4" s="152" t="s">
        <v>1434</v>
      </c>
      <c r="I4" s="152" t="s">
        <v>1435</v>
      </c>
      <c r="J4" s="152" t="s">
        <v>812</v>
      </c>
      <c r="K4" s="152" t="s">
        <v>813</v>
      </c>
      <c r="L4" s="152" t="s">
        <v>1436</v>
      </c>
    </row>
    <row r="5" spans="1:12" ht="30">
      <c r="A5" s="118">
        <v>1</v>
      </c>
      <c r="B5" s="467" t="s">
        <v>1437</v>
      </c>
      <c r="C5" s="119" t="s">
        <v>1438</v>
      </c>
      <c r="D5" s="118" t="s">
        <v>1439</v>
      </c>
      <c r="E5" s="118">
        <v>362</v>
      </c>
      <c r="F5" s="118">
        <f>3.76/2.5</f>
        <v>1.504</v>
      </c>
      <c r="G5" s="118" t="s">
        <v>1093</v>
      </c>
      <c r="H5" s="2" t="s">
        <v>14</v>
      </c>
      <c r="I5" s="119" t="s">
        <v>615</v>
      </c>
      <c r="J5" s="119">
        <f>F5*0.8</f>
        <v>1.2032</v>
      </c>
      <c r="K5" s="119">
        <f>J5/2</f>
        <v>0.60160000000000002</v>
      </c>
      <c r="L5" s="118" t="s">
        <v>1440</v>
      </c>
    </row>
    <row r="6" spans="1:12">
      <c r="A6" s="118" t="s">
        <v>1441</v>
      </c>
      <c r="B6" s="467"/>
      <c r="C6" s="119" t="s">
        <v>1442</v>
      </c>
      <c r="D6" s="118" t="s">
        <v>1443</v>
      </c>
      <c r="E6" s="118" t="s">
        <v>1443</v>
      </c>
      <c r="F6" s="118" t="s">
        <v>1443</v>
      </c>
      <c r="G6" s="118"/>
      <c r="H6" s="2"/>
      <c r="I6" s="119"/>
      <c r="J6" s="119"/>
      <c r="K6" s="119"/>
      <c r="L6" s="119"/>
    </row>
    <row r="7" spans="1:12">
      <c r="A7" s="118">
        <v>2</v>
      </c>
      <c r="B7" s="467"/>
      <c r="C7" s="438" t="s">
        <v>1444</v>
      </c>
      <c r="D7" s="118" t="s">
        <v>1445</v>
      </c>
      <c r="E7" s="118">
        <v>122</v>
      </c>
      <c r="F7" s="118">
        <f>1.11/2.5</f>
        <v>0.44400000000000006</v>
      </c>
      <c r="G7" s="118" t="s">
        <v>1093</v>
      </c>
      <c r="H7" s="2" t="s">
        <v>14</v>
      </c>
      <c r="I7" s="119" t="s">
        <v>615</v>
      </c>
      <c r="J7" s="119">
        <f>F7*0.8</f>
        <v>0.35520000000000007</v>
      </c>
      <c r="K7" s="119">
        <f>J7/2</f>
        <v>0.17760000000000004</v>
      </c>
      <c r="L7" s="495" t="s">
        <v>1440</v>
      </c>
    </row>
    <row r="8" spans="1:12" ht="30">
      <c r="A8" s="118">
        <v>3</v>
      </c>
      <c r="B8" s="467"/>
      <c r="C8" s="438"/>
      <c r="D8" s="118" t="s">
        <v>1446</v>
      </c>
      <c r="E8" s="118" t="s">
        <v>1447</v>
      </c>
      <c r="F8" s="4">
        <f>0.5/2.5</f>
        <v>0.2</v>
      </c>
      <c r="G8" s="118" t="s">
        <v>1093</v>
      </c>
      <c r="H8" s="2" t="s">
        <v>14</v>
      </c>
      <c r="I8" s="2" t="s">
        <v>615</v>
      </c>
      <c r="J8" s="119">
        <f t="shared" ref="J8:J15" si="0">F8*0.8</f>
        <v>0.16000000000000003</v>
      </c>
      <c r="K8" s="119">
        <f t="shared" ref="K8:K19" si="1">J8/2</f>
        <v>8.0000000000000016E-2</v>
      </c>
      <c r="L8" s="496"/>
    </row>
    <row r="9" spans="1:12">
      <c r="A9" s="118">
        <v>4</v>
      </c>
      <c r="B9" s="467"/>
      <c r="C9" s="438"/>
      <c r="D9" s="118" t="s">
        <v>1448</v>
      </c>
      <c r="E9" s="118">
        <v>143</v>
      </c>
      <c r="F9" s="4">
        <f>0.5/2.5</f>
        <v>0.2</v>
      </c>
      <c r="G9" s="118" t="s">
        <v>1093</v>
      </c>
      <c r="H9" s="2" t="s">
        <v>14</v>
      </c>
      <c r="I9" s="119" t="s">
        <v>615</v>
      </c>
      <c r="J9" s="119">
        <f t="shared" si="0"/>
        <v>0.16000000000000003</v>
      </c>
      <c r="K9" s="119">
        <f t="shared" si="1"/>
        <v>8.0000000000000016E-2</v>
      </c>
      <c r="L9" s="496"/>
    </row>
    <row r="10" spans="1:12">
      <c r="A10" s="118">
        <v>5</v>
      </c>
      <c r="B10" s="467"/>
      <c r="C10" s="438"/>
      <c r="D10" s="118" t="s">
        <v>1449</v>
      </c>
      <c r="E10" s="118">
        <v>218</v>
      </c>
      <c r="F10" s="4">
        <f>1.5/2.5</f>
        <v>0.6</v>
      </c>
      <c r="G10" s="118" t="s">
        <v>1093</v>
      </c>
      <c r="H10" s="2" t="s">
        <v>14</v>
      </c>
      <c r="I10" s="119" t="s">
        <v>615</v>
      </c>
      <c r="J10" s="119">
        <f t="shared" si="0"/>
        <v>0.48</v>
      </c>
      <c r="K10" s="119">
        <f t="shared" si="1"/>
        <v>0.24</v>
      </c>
      <c r="L10" s="496"/>
    </row>
    <row r="11" spans="1:12" ht="30">
      <c r="A11" s="118">
        <v>6</v>
      </c>
      <c r="B11" s="467"/>
      <c r="C11" s="438"/>
      <c r="D11" s="118" t="s">
        <v>1450</v>
      </c>
      <c r="E11" s="118" t="s">
        <v>1451</v>
      </c>
      <c r="F11" s="4">
        <f>0.5/2.5</f>
        <v>0.2</v>
      </c>
      <c r="G11" s="118" t="s">
        <v>1093</v>
      </c>
      <c r="H11" s="2" t="s">
        <v>14</v>
      </c>
      <c r="I11" s="2" t="s">
        <v>615</v>
      </c>
      <c r="J11" s="119">
        <f t="shared" si="0"/>
        <v>0.16000000000000003</v>
      </c>
      <c r="K11" s="119">
        <f t="shared" si="1"/>
        <v>8.0000000000000016E-2</v>
      </c>
      <c r="L11" s="496"/>
    </row>
    <row r="12" spans="1:12">
      <c r="A12" s="118">
        <v>7</v>
      </c>
      <c r="B12" s="467"/>
      <c r="C12" s="438"/>
      <c r="D12" s="118" t="s">
        <v>1452</v>
      </c>
      <c r="E12" s="118" t="s">
        <v>1453</v>
      </c>
      <c r="F12" s="4">
        <f>1.5/2.5</f>
        <v>0.6</v>
      </c>
      <c r="G12" s="118" t="s">
        <v>1093</v>
      </c>
      <c r="H12" s="2" t="s">
        <v>14</v>
      </c>
      <c r="I12" s="2" t="s">
        <v>615</v>
      </c>
      <c r="J12" s="119">
        <f t="shared" si="0"/>
        <v>0.48</v>
      </c>
      <c r="K12" s="119">
        <f t="shared" si="1"/>
        <v>0.24</v>
      </c>
      <c r="L12" s="496"/>
    </row>
    <row r="13" spans="1:12">
      <c r="A13" s="118">
        <v>8</v>
      </c>
      <c r="B13" s="467"/>
      <c r="C13" s="438"/>
      <c r="D13" s="118" t="s">
        <v>1454</v>
      </c>
      <c r="E13" s="118">
        <v>152</v>
      </c>
      <c r="F13" s="4">
        <f>0.5/2.5</f>
        <v>0.2</v>
      </c>
      <c r="G13" s="118" t="s">
        <v>1093</v>
      </c>
      <c r="H13" s="2" t="s">
        <v>14</v>
      </c>
      <c r="I13" s="2" t="s">
        <v>615</v>
      </c>
      <c r="J13" s="119">
        <f t="shared" si="0"/>
        <v>0.16000000000000003</v>
      </c>
      <c r="K13" s="119">
        <f t="shared" si="1"/>
        <v>8.0000000000000016E-2</v>
      </c>
      <c r="L13" s="497"/>
    </row>
    <row r="14" spans="1:12">
      <c r="A14" s="118">
        <v>9</v>
      </c>
      <c r="B14" s="467"/>
      <c r="C14" s="438" t="s">
        <v>1455</v>
      </c>
      <c r="D14" s="118" t="s">
        <v>1456</v>
      </c>
      <c r="E14" s="118"/>
      <c r="F14" s="118">
        <f>2/2.5</f>
        <v>0.8</v>
      </c>
      <c r="G14" s="118" t="s">
        <v>1093</v>
      </c>
      <c r="H14" s="2" t="s">
        <v>14</v>
      </c>
      <c r="I14" s="2" t="s">
        <v>816</v>
      </c>
      <c r="J14" s="119">
        <f t="shared" si="0"/>
        <v>0.64000000000000012</v>
      </c>
      <c r="K14" s="119">
        <f t="shared" si="1"/>
        <v>0.32000000000000006</v>
      </c>
      <c r="L14" s="495" t="s">
        <v>1457</v>
      </c>
    </row>
    <row r="15" spans="1:12" ht="45">
      <c r="A15" s="118">
        <v>10</v>
      </c>
      <c r="B15" s="467"/>
      <c r="C15" s="438"/>
      <c r="D15" s="118" t="s">
        <v>1458</v>
      </c>
      <c r="E15" s="118"/>
      <c r="F15" s="118">
        <f>0.8/2.5</f>
        <v>0.32</v>
      </c>
      <c r="G15" s="118" t="s">
        <v>1093</v>
      </c>
      <c r="H15" s="2" t="s">
        <v>14</v>
      </c>
      <c r="I15" s="2" t="s">
        <v>816</v>
      </c>
      <c r="J15" s="119">
        <f t="shared" si="0"/>
        <v>0.25600000000000001</v>
      </c>
      <c r="K15" s="119">
        <f t="shared" si="1"/>
        <v>0.128</v>
      </c>
      <c r="L15" s="501"/>
    </row>
    <row r="16" spans="1:12">
      <c r="A16" s="118" t="s">
        <v>1441</v>
      </c>
      <c r="B16" s="467"/>
      <c r="C16" s="119" t="s">
        <v>1459</v>
      </c>
      <c r="D16" s="118" t="s">
        <v>1443</v>
      </c>
      <c r="E16" s="118" t="s">
        <v>1443</v>
      </c>
      <c r="F16" s="118" t="s">
        <v>1443</v>
      </c>
      <c r="G16" s="118"/>
      <c r="H16" s="2" t="s">
        <v>14</v>
      </c>
      <c r="I16" s="119"/>
      <c r="J16" s="119"/>
      <c r="K16" s="119">
        <f t="shared" si="1"/>
        <v>0</v>
      </c>
      <c r="L16" s="119"/>
    </row>
    <row r="17" spans="1:12" ht="30">
      <c r="A17" s="118">
        <v>11</v>
      </c>
      <c r="B17" s="467"/>
      <c r="C17" s="119" t="s">
        <v>1460</v>
      </c>
      <c r="D17" s="118" t="s">
        <v>1461</v>
      </c>
      <c r="E17" s="118"/>
      <c r="F17" s="118">
        <f>0.5/2.5</f>
        <v>0.2</v>
      </c>
      <c r="G17" s="118" t="s">
        <v>1093</v>
      </c>
      <c r="H17" s="2" t="s">
        <v>14</v>
      </c>
      <c r="I17" s="2" t="s">
        <v>615</v>
      </c>
      <c r="J17" s="119">
        <f>F17*0.8</f>
        <v>0.16000000000000003</v>
      </c>
      <c r="K17" s="119">
        <f t="shared" si="1"/>
        <v>8.0000000000000016E-2</v>
      </c>
      <c r="L17" s="118" t="s">
        <v>1462</v>
      </c>
    </row>
    <row r="18" spans="1:12">
      <c r="A18" s="118">
        <v>12</v>
      </c>
      <c r="B18" s="467"/>
      <c r="C18" s="438" t="s">
        <v>1463</v>
      </c>
      <c r="D18" s="119" t="s">
        <v>1464</v>
      </c>
      <c r="E18" s="118"/>
      <c r="F18" s="118">
        <f>2/2.5</f>
        <v>0.8</v>
      </c>
      <c r="G18" s="118" t="s">
        <v>1093</v>
      </c>
      <c r="H18" s="2" t="s">
        <v>14</v>
      </c>
      <c r="I18" s="2" t="s">
        <v>615</v>
      </c>
      <c r="J18" s="119">
        <f>F18*0.8</f>
        <v>0.64000000000000012</v>
      </c>
      <c r="K18" s="119">
        <f t="shared" si="1"/>
        <v>0.32000000000000006</v>
      </c>
      <c r="L18" s="495" t="s">
        <v>1465</v>
      </c>
    </row>
    <row r="19" spans="1:12">
      <c r="A19" s="118">
        <v>13</v>
      </c>
      <c r="B19" s="467"/>
      <c r="C19" s="438"/>
      <c r="D19" s="119" t="s">
        <v>1466</v>
      </c>
      <c r="E19" s="118"/>
      <c r="F19" s="118">
        <f>3/2.5</f>
        <v>1.2</v>
      </c>
      <c r="G19" s="118" t="s">
        <v>1093</v>
      </c>
      <c r="H19" s="2" t="s">
        <v>14</v>
      </c>
      <c r="I19" s="2" t="s">
        <v>615</v>
      </c>
      <c r="J19" s="119">
        <f>F19*0.8</f>
        <v>0.96</v>
      </c>
      <c r="K19" s="119">
        <f t="shared" si="1"/>
        <v>0.48</v>
      </c>
      <c r="L19" s="501"/>
    </row>
    <row r="20" spans="1:12">
      <c r="A20" s="118" t="s">
        <v>1441</v>
      </c>
      <c r="B20" s="467"/>
      <c r="C20" s="119" t="s">
        <v>1467</v>
      </c>
      <c r="D20" s="118" t="s">
        <v>1443</v>
      </c>
      <c r="E20" s="118" t="s">
        <v>1443</v>
      </c>
      <c r="F20" s="118" t="s">
        <v>1443</v>
      </c>
      <c r="G20" s="118"/>
      <c r="H20" s="2" t="s">
        <v>14</v>
      </c>
      <c r="I20" s="119"/>
      <c r="J20" s="119"/>
      <c r="K20" s="119"/>
      <c r="L20" s="119"/>
    </row>
    <row r="21" spans="1:12">
      <c r="A21" s="118">
        <v>14</v>
      </c>
      <c r="B21" s="467"/>
      <c r="C21" s="438" t="s">
        <v>1468</v>
      </c>
      <c r="D21" s="118" t="s">
        <v>1469</v>
      </c>
      <c r="E21" s="118" t="s">
        <v>1470</v>
      </c>
      <c r="F21" s="4">
        <f>0.4/2.5</f>
        <v>0.16</v>
      </c>
      <c r="G21" s="118" t="s">
        <v>1093</v>
      </c>
      <c r="H21" s="2" t="s">
        <v>14</v>
      </c>
      <c r="I21" s="2" t="s">
        <v>615</v>
      </c>
      <c r="J21" s="119">
        <f>F21*0.8</f>
        <v>0.128</v>
      </c>
      <c r="K21" s="119">
        <f>J21*0.8</f>
        <v>0.1024</v>
      </c>
      <c r="L21" s="495" t="s">
        <v>1440</v>
      </c>
    </row>
    <row r="22" spans="1:12">
      <c r="A22" s="118">
        <v>15</v>
      </c>
      <c r="B22" s="467"/>
      <c r="C22" s="438"/>
      <c r="D22" s="118" t="s">
        <v>1471</v>
      </c>
      <c r="E22" s="118" t="s">
        <v>1472</v>
      </c>
      <c r="F22" s="4">
        <f>1.11/2.5</f>
        <v>0.44400000000000006</v>
      </c>
      <c r="G22" s="118" t="s">
        <v>1093</v>
      </c>
      <c r="H22" s="2" t="s">
        <v>14</v>
      </c>
      <c r="I22" s="2" t="s">
        <v>615</v>
      </c>
      <c r="J22" s="119">
        <f t="shared" ref="J22:J28" si="2">F22*0.8</f>
        <v>0.35520000000000007</v>
      </c>
      <c r="K22" s="119">
        <f t="shared" ref="K22:K69" si="3">J22*0.8</f>
        <v>0.28416000000000008</v>
      </c>
      <c r="L22" s="500"/>
    </row>
    <row r="23" spans="1:12">
      <c r="A23" s="118">
        <v>16</v>
      </c>
      <c r="B23" s="467"/>
      <c r="C23" s="438"/>
      <c r="D23" s="118" t="s">
        <v>1473</v>
      </c>
      <c r="E23" s="118">
        <v>153</v>
      </c>
      <c r="F23" s="4">
        <f>3/2.5</f>
        <v>1.2</v>
      </c>
      <c r="G23" s="118" t="s">
        <v>1093</v>
      </c>
      <c r="H23" s="2" t="s">
        <v>14</v>
      </c>
      <c r="I23" s="2" t="s">
        <v>615</v>
      </c>
      <c r="J23" s="119">
        <f t="shared" si="2"/>
        <v>0.96</v>
      </c>
      <c r="K23" s="119">
        <f t="shared" si="3"/>
        <v>0.76800000000000002</v>
      </c>
      <c r="L23" s="500"/>
    </row>
    <row r="24" spans="1:12" ht="30">
      <c r="A24" s="118">
        <v>17</v>
      </c>
      <c r="B24" s="467"/>
      <c r="C24" s="438"/>
      <c r="D24" s="118" t="s">
        <v>1474</v>
      </c>
      <c r="E24" s="118">
        <v>269</v>
      </c>
      <c r="F24" s="4">
        <f>5/2.5</f>
        <v>2</v>
      </c>
      <c r="G24" s="118" t="s">
        <v>1093</v>
      </c>
      <c r="H24" s="2" t="s">
        <v>14</v>
      </c>
      <c r="I24" s="2" t="s">
        <v>615</v>
      </c>
      <c r="J24" s="119">
        <f t="shared" si="2"/>
        <v>1.6</v>
      </c>
      <c r="K24" s="119">
        <f t="shared" si="3"/>
        <v>1.2800000000000002</v>
      </c>
      <c r="L24" s="500"/>
    </row>
    <row r="25" spans="1:12">
      <c r="A25" s="118">
        <v>18</v>
      </c>
      <c r="B25" s="467"/>
      <c r="C25" s="438"/>
      <c r="D25" s="118" t="s">
        <v>1475</v>
      </c>
      <c r="E25" s="118" t="s">
        <v>1476</v>
      </c>
      <c r="F25" s="4">
        <f>10/2.5</f>
        <v>4</v>
      </c>
      <c r="G25" s="118" t="s">
        <v>1093</v>
      </c>
      <c r="H25" s="2" t="s">
        <v>14</v>
      </c>
      <c r="I25" s="2" t="s">
        <v>615</v>
      </c>
      <c r="J25" s="119">
        <f t="shared" si="2"/>
        <v>3.2</v>
      </c>
      <c r="K25" s="119">
        <f t="shared" si="3"/>
        <v>2.5600000000000005</v>
      </c>
      <c r="L25" s="500"/>
    </row>
    <row r="26" spans="1:12">
      <c r="A26" s="118">
        <v>19</v>
      </c>
      <c r="B26" s="467"/>
      <c r="C26" s="438"/>
      <c r="D26" s="118" t="s">
        <v>1477</v>
      </c>
      <c r="E26" s="118" t="s">
        <v>1476</v>
      </c>
      <c r="F26" s="4">
        <f>10/2.5</f>
        <v>4</v>
      </c>
      <c r="G26" s="118" t="s">
        <v>1093</v>
      </c>
      <c r="H26" s="2" t="s">
        <v>14</v>
      </c>
      <c r="I26" s="2" t="s">
        <v>615</v>
      </c>
      <c r="J26" s="119">
        <f t="shared" si="2"/>
        <v>3.2</v>
      </c>
      <c r="K26" s="119">
        <f t="shared" si="3"/>
        <v>2.5600000000000005</v>
      </c>
      <c r="L26" s="500"/>
    </row>
    <row r="27" spans="1:12">
      <c r="A27" s="118">
        <v>20</v>
      </c>
      <c r="B27" s="467"/>
      <c r="C27" s="438"/>
      <c r="D27" s="118" t="s">
        <v>1478</v>
      </c>
      <c r="E27" s="118">
        <v>269</v>
      </c>
      <c r="F27" s="4">
        <f>1.34/2.5</f>
        <v>0.53600000000000003</v>
      </c>
      <c r="G27" s="118" t="s">
        <v>1093</v>
      </c>
      <c r="H27" s="2" t="s">
        <v>14</v>
      </c>
      <c r="I27" s="2" t="s">
        <v>615</v>
      </c>
      <c r="J27" s="119">
        <f t="shared" si="2"/>
        <v>0.42880000000000007</v>
      </c>
      <c r="K27" s="119">
        <f t="shared" si="3"/>
        <v>0.34304000000000007</v>
      </c>
      <c r="L27" s="500"/>
    </row>
    <row r="28" spans="1:12">
      <c r="A28" s="118">
        <v>21</v>
      </c>
      <c r="B28" s="467"/>
      <c r="C28" s="438"/>
      <c r="D28" s="118" t="s">
        <v>1479</v>
      </c>
      <c r="E28" s="118" t="s">
        <v>1480</v>
      </c>
      <c r="F28" s="4">
        <f>0.5/2.5</f>
        <v>0.2</v>
      </c>
      <c r="G28" s="118" t="s">
        <v>1093</v>
      </c>
      <c r="H28" s="2" t="s">
        <v>14</v>
      </c>
      <c r="I28" s="2" t="s">
        <v>615</v>
      </c>
      <c r="J28" s="119">
        <f t="shared" si="2"/>
        <v>0.16000000000000003</v>
      </c>
      <c r="K28" s="119">
        <f t="shared" si="3"/>
        <v>0.12800000000000003</v>
      </c>
      <c r="L28" s="501"/>
    </row>
    <row r="29" spans="1:12">
      <c r="A29" s="118" t="s">
        <v>1441</v>
      </c>
      <c r="B29" s="467"/>
      <c r="C29" s="119" t="s">
        <v>1481</v>
      </c>
      <c r="D29" s="118" t="s">
        <v>1443</v>
      </c>
      <c r="E29" s="118" t="s">
        <v>1443</v>
      </c>
      <c r="F29" s="118" t="s">
        <v>1443</v>
      </c>
      <c r="G29" s="118"/>
      <c r="H29" s="2"/>
      <c r="I29" s="119"/>
      <c r="J29" s="119"/>
      <c r="K29" s="119"/>
      <c r="L29" s="119"/>
    </row>
    <row r="30" spans="1:12">
      <c r="A30" s="118" t="s">
        <v>1441</v>
      </c>
      <c r="B30" s="467"/>
      <c r="C30" s="153" t="s">
        <v>1482</v>
      </c>
      <c r="D30" s="118" t="s">
        <v>1443</v>
      </c>
      <c r="E30" s="118" t="s">
        <v>1443</v>
      </c>
      <c r="F30" s="118" t="s">
        <v>1443</v>
      </c>
      <c r="G30" s="118"/>
      <c r="H30" s="2"/>
      <c r="I30" s="119"/>
      <c r="J30" s="119"/>
      <c r="K30" s="119"/>
      <c r="L30" s="119"/>
    </row>
    <row r="31" spans="1:12" ht="30">
      <c r="A31" s="118">
        <v>22</v>
      </c>
      <c r="B31" s="467"/>
      <c r="C31" s="502" t="s">
        <v>1483</v>
      </c>
      <c r="D31" s="118" t="s">
        <v>1484</v>
      </c>
      <c r="E31" s="118">
        <v>351</v>
      </c>
      <c r="F31" s="118">
        <f>0.45/2.5</f>
        <v>0.18</v>
      </c>
      <c r="G31" s="118" t="s">
        <v>1093</v>
      </c>
      <c r="H31" s="2" t="s">
        <v>14</v>
      </c>
      <c r="I31" s="2" t="s">
        <v>615</v>
      </c>
      <c r="J31" s="119">
        <f>F31*0.8</f>
        <v>0.14399999999999999</v>
      </c>
      <c r="K31" s="119">
        <f t="shared" si="3"/>
        <v>0.1152</v>
      </c>
      <c r="L31" s="495" t="s">
        <v>1465</v>
      </c>
    </row>
    <row r="32" spans="1:12" ht="30">
      <c r="A32" s="118">
        <v>23</v>
      </c>
      <c r="B32" s="467"/>
      <c r="C32" s="502"/>
      <c r="D32" s="118" t="s">
        <v>1485</v>
      </c>
      <c r="E32" s="118" t="s">
        <v>1486</v>
      </c>
      <c r="F32" s="118">
        <f>0.9/2.5</f>
        <v>0.36</v>
      </c>
      <c r="G32" s="118" t="s">
        <v>1093</v>
      </c>
      <c r="H32" s="2" t="s">
        <v>14</v>
      </c>
      <c r="I32" s="2" t="s">
        <v>615</v>
      </c>
      <c r="J32" s="119">
        <f>F32*0.8</f>
        <v>0.28799999999999998</v>
      </c>
      <c r="K32" s="119">
        <f t="shared" si="3"/>
        <v>0.23039999999999999</v>
      </c>
      <c r="L32" s="500"/>
    </row>
    <row r="33" spans="1:12">
      <c r="A33" s="118">
        <v>24</v>
      </c>
      <c r="B33" s="467"/>
      <c r="C33" s="502"/>
      <c r="D33" s="118" t="s">
        <v>1487</v>
      </c>
      <c r="E33" s="118" t="s">
        <v>1486</v>
      </c>
      <c r="F33" s="118">
        <f>0.9/2.5</f>
        <v>0.36</v>
      </c>
      <c r="G33" s="118" t="s">
        <v>1093</v>
      </c>
      <c r="H33" s="2" t="s">
        <v>14</v>
      </c>
      <c r="I33" s="2" t="s">
        <v>615</v>
      </c>
      <c r="J33" s="119">
        <f>F33*0.8</f>
        <v>0.28799999999999998</v>
      </c>
      <c r="K33" s="119">
        <f t="shared" si="3"/>
        <v>0.23039999999999999</v>
      </c>
      <c r="L33" s="501"/>
    </row>
    <row r="34" spans="1:12" ht="30">
      <c r="A34" s="118">
        <v>25</v>
      </c>
      <c r="B34" s="467"/>
      <c r="C34" s="119" t="s">
        <v>1488</v>
      </c>
      <c r="D34" s="118" t="s">
        <v>1489</v>
      </c>
      <c r="E34" s="118">
        <v>234</v>
      </c>
      <c r="F34" s="118">
        <f>3/2.5</f>
        <v>1.2</v>
      </c>
      <c r="G34" s="118" t="s">
        <v>1093</v>
      </c>
      <c r="H34" s="2" t="s">
        <v>14</v>
      </c>
      <c r="I34" s="2" t="s">
        <v>615</v>
      </c>
      <c r="J34" s="119">
        <f>F34*0.8</f>
        <v>0.96</v>
      </c>
      <c r="K34" s="119">
        <f t="shared" si="3"/>
        <v>0.76800000000000002</v>
      </c>
      <c r="L34" s="118" t="s">
        <v>1465</v>
      </c>
    </row>
    <row r="35" spans="1:12">
      <c r="A35" s="118" t="s">
        <v>1441</v>
      </c>
      <c r="B35" s="467"/>
      <c r="C35" s="119" t="s">
        <v>1490</v>
      </c>
      <c r="D35" s="118" t="s">
        <v>1443</v>
      </c>
      <c r="E35" s="118" t="s">
        <v>1443</v>
      </c>
      <c r="F35" s="118" t="s">
        <v>1443</v>
      </c>
      <c r="G35" s="118"/>
      <c r="H35" s="2"/>
      <c r="I35" s="119"/>
      <c r="J35" s="119"/>
      <c r="K35" s="119"/>
      <c r="L35" s="119"/>
    </row>
    <row r="36" spans="1:12">
      <c r="A36" s="118" t="s">
        <v>1441</v>
      </c>
      <c r="B36" s="467"/>
      <c r="C36" s="154" t="s">
        <v>1491</v>
      </c>
      <c r="D36" s="118" t="s">
        <v>1443</v>
      </c>
      <c r="E36" s="118" t="s">
        <v>1443</v>
      </c>
      <c r="F36" s="118" t="s">
        <v>1443</v>
      </c>
      <c r="G36" s="118"/>
      <c r="H36" s="2"/>
      <c r="I36" s="119"/>
      <c r="J36" s="119"/>
      <c r="K36" s="119"/>
      <c r="L36" s="119"/>
    </row>
    <row r="37" spans="1:12">
      <c r="A37" s="118" t="s">
        <v>1441</v>
      </c>
      <c r="B37" s="467"/>
      <c r="C37" s="154" t="s">
        <v>1492</v>
      </c>
      <c r="D37" s="118" t="s">
        <v>1443</v>
      </c>
      <c r="E37" s="118" t="s">
        <v>1443</v>
      </c>
      <c r="F37" s="118" t="s">
        <v>1443</v>
      </c>
      <c r="G37" s="118"/>
      <c r="H37" s="2"/>
      <c r="I37" s="119"/>
      <c r="J37" s="119"/>
      <c r="K37" s="119"/>
      <c r="L37" s="119"/>
    </row>
    <row r="38" spans="1:12">
      <c r="A38" s="118" t="s">
        <v>1441</v>
      </c>
      <c r="B38" s="467"/>
      <c r="C38" s="119" t="s">
        <v>1493</v>
      </c>
      <c r="D38" s="118" t="s">
        <v>1443</v>
      </c>
      <c r="E38" s="118" t="s">
        <v>1443</v>
      </c>
      <c r="F38" s="118" t="s">
        <v>1443</v>
      </c>
      <c r="G38" s="118"/>
      <c r="H38" s="2"/>
      <c r="I38" s="119"/>
      <c r="J38" s="119"/>
      <c r="K38" s="119"/>
      <c r="L38" s="119"/>
    </row>
    <row r="39" spans="1:12">
      <c r="A39" s="118" t="s">
        <v>1441</v>
      </c>
      <c r="B39" s="467"/>
      <c r="C39" s="119" t="s">
        <v>1494</v>
      </c>
      <c r="D39" s="118" t="s">
        <v>1443</v>
      </c>
      <c r="E39" s="118" t="s">
        <v>1443</v>
      </c>
      <c r="F39" s="118" t="s">
        <v>1443</v>
      </c>
      <c r="G39" s="118"/>
      <c r="H39" s="2"/>
      <c r="I39" s="119"/>
      <c r="J39" s="119"/>
      <c r="K39" s="119"/>
      <c r="L39" s="119"/>
    </row>
    <row r="40" spans="1:12" ht="30" customHeight="1">
      <c r="A40" s="118">
        <v>26</v>
      </c>
      <c r="B40" s="467"/>
      <c r="C40" s="438" t="s">
        <v>1495</v>
      </c>
      <c r="D40" s="118" t="s">
        <v>1496</v>
      </c>
      <c r="E40" s="118" t="s">
        <v>1497</v>
      </c>
      <c r="F40" s="4">
        <f>0.6/2.5</f>
        <v>0.24</v>
      </c>
      <c r="G40" s="118" t="s">
        <v>1093</v>
      </c>
      <c r="H40" s="2" t="s">
        <v>14</v>
      </c>
      <c r="I40" s="119" t="s">
        <v>615</v>
      </c>
      <c r="J40" s="119">
        <f t="shared" ref="J40:J45" si="4">F40*0.8</f>
        <v>0.192</v>
      </c>
      <c r="K40" s="119"/>
      <c r="L40" s="495" t="s">
        <v>1498</v>
      </c>
    </row>
    <row r="41" spans="1:12" ht="30">
      <c r="A41" s="118">
        <v>27</v>
      </c>
      <c r="B41" s="467"/>
      <c r="C41" s="438"/>
      <c r="D41" s="118" t="s">
        <v>1499</v>
      </c>
      <c r="E41" s="118">
        <v>118</v>
      </c>
      <c r="F41" s="4">
        <f>0.3/2.5</f>
        <v>0.12</v>
      </c>
      <c r="G41" s="118" t="s">
        <v>1093</v>
      </c>
      <c r="H41" s="2" t="s">
        <v>14</v>
      </c>
      <c r="I41" s="119" t="s">
        <v>615</v>
      </c>
      <c r="J41" s="119">
        <f t="shared" si="4"/>
        <v>9.6000000000000002E-2</v>
      </c>
      <c r="K41" s="119">
        <f t="shared" si="3"/>
        <v>7.6800000000000007E-2</v>
      </c>
      <c r="L41" s="496"/>
    </row>
    <row r="42" spans="1:12">
      <c r="A42" s="118">
        <v>28</v>
      </c>
      <c r="B42" s="467"/>
      <c r="C42" s="438"/>
      <c r="D42" s="118" t="s">
        <v>1500</v>
      </c>
      <c r="E42" s="118" t="s">
        <v>1501</v>
      </c>
      <c r="F42" s="4">
        <f>0.5/2.5</f>
        <v>0.2</v>
      </c>
      <c r="G42" s="118" t="s">
        <v>1093</v>
      </c>
      <c r="H42" s="2" t="s">
        <v>14</v>
      </c>
      <c r="I42" s="119" t="s">
        <v>615</v>
      </c>
      <c r="J42" s="119">
        <f t="shared" si="4"/>
        <v>0.16000000000000003</v>
      </c>
      <c r="K42" s="119">
        <f t="shared" si="3"/>
        <v>0.12800000000000003</v>
      </c>
      <c r="L42" s="496"/>
    </row>
    <row r="43" spans="1:12" ht="30">
      <c r="A43" s="118">
        <v>29</v>
      </c>
      <c r="B43" s="467"/>
      <c r="C43" s="438" t="s">
        <v>1502</v>
      </c>
      <c r="D43" s="118" t="s">
        <v>1503</v>
      </c>
      <c r="E43" s="118" t="s">
        <v>1504</v>
      </c>
      <c r="F43" s="4">
        <f>0.2/2.5</f>
        <v>0.08</v>
      </c>
      <c r="G43" s="118" t="s">
        <v>1093</v>
      </c>
      <c r="H43" s="2" t="s">
        <v>14</v>
      </c>
      <c r="I43" s="119" t="s">
        <v>615</v>
      </c>
      <c r="J43" s="119">
        <f t="shared" si="4"/>
        <v>6.4000000000000001E-2</v>
      </c>
      <c r="K43" s="119">
        <f t="shared" si="3"/>
        <v>5.1200000000000002E-2</v>
      </c>
      <c r="L43" s="496"/>
    </row>
    <row r="44" spans="1:12">
      <c r="A44" s="118">
        <v>30</v>
      </c>
      <c r="B44" s="467"/>
      <c r="C44" s="438"/>
      <c r="D44" s="118" t="s">
        <v>1505</v>
      </c>
      <c r="E44" s="118" t="s">
        <v>1504</v>
      </c>
      <c r="F44" s="4">
        <f>0.7/2.5</f>
        <v>0.27999999999999997</v>
      </c>
      <c r="G44" s="118" t="s">
        <v>1093</v>
      </c>
      <c r="H44" s="2" t="s">
        <v>14</v>
      </c>
      <c r="I44" s="119" t="s">
        <v>615</v>
      </c>
      <c r="J44" s="119">
        <f t="shared" si="4"/>
        <v>0.22399999999999998</v>
      </c>
      <c r="K44" s="119">
        <f t="shared" si="3"/>
        <v>0.1792</v>
      </c>
      <c r="L44" s="496"/>
    </row>
    <row r="45" spans="1:12" ht="30">
      <c r="A45" s="118">
        <v>31</v>
      </c>
      <c r="B45" s="467"/>
      <c r="C45" s="119" t="s">
        <v>1506</v>
      </c>
      <c r="D45" s="118" t="s">
        <v>1507</v>
      </c>
      <c r="E45" s="118" t="s">
        <v>1508</v>
      </c>
      <c r="F45" s="118">
        <f>0.48/2.5</f>
        <v>0.192</v>
      </c>
      <c r="G45" s="118" t="s">
        <v>1093</v>
      </c>
      <c r="H45" s="2" t="s">
        <v>14</v>
      </c>
      <c r="I45" s="119" t="s">
        <v>816</v>
      </c>
      <c r="J45" s="119">
        <f t="shared" si="4"/>
        <v>0.15360000000000001</v>
      </c>
      <c r="K45" s="119">
        <f t="shared" si="3"/>
        <v>0.12288000000000002</v>
      </c>
      <c r="L45" s="121" t="s">
        <v>1509</v>
      </c>
    </row>
    <row r="46" spans="1:12">
      <c r="A46" s="118" t="s">
        <v>1441</v>
      </c>
      <c r="B46" s="467"/>
      <c r="C46" s="119" t="s">
        <v>1510</v>
      </c>
      <c r="D46" s="118" t="s">
        <v>1443</v>
      </c>
      <c r="E46" s="118" t="s">
        <v>1443</v>
      </c>
      <c r="F46" s="118" t="s">
        <v>1443</v>
      </c>
      <c r="G46" s="118"/>
      <c r="H46" s="2"/>
      <c r="I46" s="119"/>
      <c r="J46" s="119"/>
      <c r="K46" s="119"/>
      <c r="L46" s="119"/>
    </row>
    <row r="47" spans="1:12">
      <c r="A47" s="118" t="s">
        <v>1441</v>
      </c>
      <c r="B47" s="467"/>
      <c r="C47" s="119" t="s">
        <v>1511</v>
      </c>
      <c r="D47" s="118" t="s">
        <v>1443</v>
      </c>
      <c r="E47" s="118" t="s">
        <v>1443</v>
      </c>
      <c r="F47" s="118" t="s">
        <v>1443</v>
      </c>
      <c r="G47" s="118"/>
      <c r="H47" s="2"/>
      <c r="I47" s="119"/>
      <c r="J47" s="119"/>
      <c r="K47" s="119"/>
      <c r="L47" s="119"/>
    </row>
    <row r="48" spans="1:12" ht="30">
      <c r="A48" s="118">
        <v>32</v>
      </c>
      <c r="B48" s="467"/>
      <c r="C48" s="119" t="s">
        <v>1512</v>
      </c>
      <c r="D48" s="118" t="s">
        <v>1513</v>
      </c>
      <c r="E48" s="118" t="s">
        <v>1514</v>
      </c>
      <c r="F48" s="155">
        <f>1.5/2.5</f>
        <v>0.6</v>
      </c>
      <c r="G48" s="118" t="s">
        <v>1093</v>
      </c>
      <c r="H48" s="2" t="s">
        <v>14</v>
      </c>
      <c r="I48" s="119" t="s">
        <v>1515</v>
      </c>
      <c r="J48" s="119">
        <f>F48*0.8</f>
        <v>0.48</v>
      </c>
      <c r="K48" s="119">
        <f t="shared" si="3"/>
        <v>0.38400000000000001</v>
      </c>
      <c r="L48" s="118" t="s">
        <v>1516</v>
      </c>
    </row>
    <row r="49" spans="1:12">
      <c r="A49" s="118" t="s">
        <v>1441</v>
      </c>
      <c r="B49" s="467"/>
      <c r="C49" s="119" t="s">
        <v>1517</v>
      </c>
      <c r="D49" s="118" t="s">
        <v>1443</v>
      </c>
      <c r="E49" s="118" t="s">
        <v>1443</v>
      </c>
      <c r="F49" s="118" t="s">
        <v>1443</v>
      </c>
      <c r="G49" s="118"/>
      <c r="H49" s="2"/>
      <c r="I49" s="119"/>
      <c r="J49" s="119"/>
      <c r="K49" s="119"/>
      <c r="L49" s="119"/>
    </row>
    <row r="50" spans="1:12">
      <c r="A50" s="118" t="s">
        <v>1441</v>
      </c>
      <c r="B50" s="467"/>
      <c r="C50" s="119" t="s">
        <v>1518</v>
      </c>
      <c r="D50" s="118" t="s">
        <v>1443</v>
      </c>
      <c r="E50" s="118" t="s">
        <v>1443</v>
      </c>
      <c r="F50" s="118" t="s">
        <v>1443</v>
      </c>
      <c r="G50" s="118"/>
      <c r="H50" s="2"/>
      <c r="I50" s="119"/>
      <c r="J50" s="119"/>
      <c r="K50" s="119"/>
      <c r="L50" s="119"/>
    </row>
    <row r="51" spans="1:12">
      <c r="A51" s="118" t="s">
        <v>1441</v>
      </c>
      <c r="B51" s="467"/>
      <c r="C51" s="156" t="s">
        <v>1519</v>
      </c>
      <c r="D51" s="118" t="s">
        <v>1443</v>
      </c>
      <c r="E51" s="118" t="s">
        <v>1443</v>
      </c>
      <c r="F51" s="118" t="s">
        <v>1443</v>
      </c>
      <c r="G51" s="118"/>
      <c r="H51" s="2"/>
      <c r="I51" s="119"/>
      <c r="J51" s="119"/>
      <c r="K51" s="119"/>
      <c r="L51" s="119"/>
    </row>
    <row r="52" spans="1:12">
      <c r="A52" s="118">
        <v>33</v>
      </c>
      <c r="B52" s="467"/>
      <c r="C52" s="156" t="s">
        <v>1520</v>
      </c>
      <c r="D52" s="119" t="s">
        <v>1521</v>
      </c>
      <c r="E52" s="119" t="s">
        <v>1522</v>
      </c>
      <c r="F52" s="119">
        <f>0.8/2.5</f>
        <v>0.32</v>
      </c>
      <c r="G52" s="118" t="s">
        <v>1093</v>
      </c>
      <c r="H52" s="2" t="s">
        <v>14</v>
      </c>
      <c r="I52" s="119" t="s">
        <v>816</v>
      </c>
      <c r="J52" s="119">
        <f>F52*0.8</f>
        <v>0.25600000000000001</v>
      </c>
      <c r="K52" s="119">
        <f t="shared" si="3"/>
        <v>0.20480000000000001</v>
      </c>
      <c r="L52" s="495" t="s">
        <v>1523</v>
      </c>
    </row>
    <row r="53" spans="1:12">
      <c r="A53" s="118">
        <v>34</v>
      </c>
      <c r="B53" s="467"/>
      <c r="C53" s="156" t="s">
        <v>1520</v>
      </c>
      <c r="D53" s="119" t="s">
        <v>1524</v>
      </c>
      <c r="E53" s="119" t="s">
        <v>1525</v>
      </c>
      <c r="F53" s="119">
        <f>0.2/2.5</f>
        <v>0.08</v>
      </c>
      <c r="G53" s="118" t="s">
        <v>1093</v>
      </c>
      <c r="H53" s="2" t="s">
        <v>14</v>
      </c>
      <c r="I53" s="119" t="s">
        <v>816</v>
      </c>
      <c r="J53" s="119">
        <f t="shared" ref="J53:J69" si="5">F53*0.8</f>
        <v>6.4000000000000001E-2</v>
      </c>
      <c r="K53" s="119">
        <f t="shared" si="3"/>
        <v>5.1200000000000002E-2</v>
      </c>
      <c r="L53" s="500"/>
    </row>
    <row r="54" spans="1:12">
      <c r="A54" s="118">
        <v>35</v>
      </c>
      <c r="B54" s="467"/>
      <c r="C54" s="156" t="s">
        <v>1520</v>
      </c>
      <c r="D54" s="119" t="s">
        <v>1526</v>
      </c>
      <c r="E54" s="119" t="s">
        <v>1525</v>
      </c>
      <c r="F54" s="119">
        <f>0.2/2.5</f>
        <v>0.08</v>
      </c>
      <c r="G54" s="118" t="s">
        <v>1093</v>
      </c>
      <c r="H54" s="2" t="s">
        <v>14</v>
      </c>
      <c r="I54" s="119" t="s">
        <v>615</v>
      </c>
      <c r="J54" s="119">
        <f t="shared" si="5"/>
        <v>6.4000000000000001E-2</v>
      </c>
      <c r="K54" s="119">
        <f t="shared" si="3"/>
        <v>5.1200000000000002E-2</v>
      </c>
      <c r="L54" s="501"/>
    </row>
    <row r="55" spans="1:12">
      <c r="A55" s="118">
        <v>36</v>
      </c>
      <c r="B55" s="467"/>
      <c r="C55" s="153" t="s">
        <v>1527</v>
      </c>
      <c r="D55" s="119" t="s">
        <v>1528</v>
      </c>
      <c r="E55" s="119" t="s">
        <v>1529</v>
      </c>
      <c r="F55" s="119">
        <f>0.5/2.5</f>
        <v>0.2</v>
      </c>
      <c r="G55" s="118" t="s">
        <v>1093</v>
      </c>
      <c r="H55" s="2" t="s">
        <v>14</v>
      </c>
      <c r="I55" s="119" t="s">
        <v>816</v>
      </c>
      <c r="J55" s="119">
        <f t="shared" si="5"/>
        <v>0.16000000000000003</v>
      </c>
      <c r="K55" s="119">
        <f t="shared" si="3"/>
        <v>0.12800000000000003</v>
      </c>
      <c r="L55" s="495" t="s">
        <v>1523</v>
      </c>
    </row>
    <row r="56" spans="1:12">
      <c r="A56" s="118">
        <v>37</v>
      </c>
      <c r="B56" s="467"/>
      <c r="C56" s="153" t="s">
        <v>1527</v>
      </c>
      <c r="D56" s="119" t="s">
        <v>1530</v>
      </c>
      <c r="E56" s="119" t="s">
        <v>1531</v>
      </c>
      <c r="F56" s="119">
        <f>0.4/2.5</f>
        <v>0.16</v>
      </c>
      <c r="G56" s="118" t="s">
        <v>1093</v>
      </c>
      <c r="H56" s="2" t="s">
        <v>14</v>
      </c>
      <c r="I56" s="119" t="s">
        <v>816</v>
      </c>
      <c r="J56" s="119">
        <f t="shared" si="5"/>
        <v>0.128</v>
      </c>
      <c r="K56" s="119">
        <f t="shared" si="3"/>
        <v>0.1024</v>
      </c>
      <c r="L56" s="500"/>
    </row>
    <row r="57" spans="1:12">
      <c r="A57" s="118">
        <v>38</v>
      </c>
      <c r="B57" s="467"/>
      <c r="C57" s="153" t="s">
        <v>1527</v>
      </c>
      <c r="D57" s="119" t="s">
        <v>1526</v>
      </c>
      <c r="E57" s="119" t="s">
        <v>1532</v>
      </c>
      <c r="F57" s="119">
        <f>0.8/2.5</f>
        <v>0.32</v>
      </c>
      <c r="G57" s="118" t="s">
        <v>1093</v>
      </c>
      <c r="H57" s="2" t="s">
        <v>14</v>
      </c>
      <c r="I57" s="119" t="s">
        <v>615</v>
      </c>
      <c r="J57" s="119">
        <f t="shared" si="5"/>
        <v>0.25600000000000001</v>
      </c>
      <c r="K57" s="119">
        <f t="shared" si="3"/>
        <v>0.20480000000000001</v>
      </c>
      <c r="L57" s="500"/>
    </row>
    <row r="58" spans="1:12">
      <c r="A58" s="118">
        <v>39</v>
      </c>
      <c r="B58" s="467"/>
      <c r="C58" s="153" t="s">
        <v>1527</v>
      </c>
      <c r="D58" s="119" t="s">
        <v>1533</v>
      </c>
      <c r="E58" s="119" t="s">
        <v>1534</v>
      </c>
      <c r="F58" s="119">
        <f>0.3/2.5</f>
        <v>0.12</v>
      </c>
      <c r="G58" s="118" t="s">
        <v>1093</v>
      </c>
      <c r="H58" s="2" t="s">
        <v>14</v>
      </c>
      <c r="I58" s="119" t="s">
        <v>816</v>
      </c>
      <c r="J58" s="119">
        <f t="shared" si="5"/>
        <v>9.6000000000000002E-2</v>
      </c>
      <c r="K58" s="119">
        <f t="shared" si="3"/>
        <v>7.6800000000000007E-2</v>
      </c>
      <c r="L58" s="501"/>
    </row>
    <row r="59" spans="1:12" ht="45">
      <c r="A59" s="118">
        <v>40</v>
      </c>
      <c r="B59" s="467"/>
      <c r="C59" s="153" t="s">
        <v>1535</v>
      </c>
      <c r="D59" s="118" t="s">
        <v>1500</v>
      </c>
      <c r="E59" s="118">
        <v>124</v>
      </c>
      <c r="F59" s="4">
        <f>0.5/2.5</f>
        <v>0.2</v>
      </c>
      <c r="G59" s="118" t="s">
        <v>1093</v>
      </c>
      <c r="H59" s="2" t="s">
        <v>14</v>
      </c>
      <c r="I59" s="119" t="s">
        <v>615</v>
      </c>
      <c r="J59" s="119">
        <f t="shared" si="5"/>
        <v>0.16000000000000003</v>
      </c>
      <c r="K59" s="119">
        <f t="shared" si="3"/>
        <v>0.12800000000000003</v>
      </c>
      <c r="L59" s="118" t="s">
        <v>1498</v>
      </c>
    </row>
    <row r="60" spans="1:12" ht="45">
      <c r="A60" s="118">
        <v>41</v>
      </c>
      <c r="B60" s="467"/>
      <c r="C60" s="119" t="s">
        <v>1536</v>
      </c>
      <c r="D60" s="118" t="s">
        <v>1537</v>
      </c>
      <c r="E60" s="157" t="s">
        <v>1538</v>
      </c>
      <c r="F60" s="118">
        <f>1.2/2.5</f>
        <v>0.48</v>
      </c>
      <c r="G60" s="118" t="s">
        <v>1093</v>
      </c>
      <c r="H60" s="2" t="s">
        <v>14</v>
      </c>
      <c r="I60" s="119" t="s">
        <v>816</v>
      </c>
      <c r="J60" s="119">
        <f t="shared" si="5"/>
        <v>0.38400000000000001</v>
      </c>
      <c r="K60" s="119">
        <f t="shared" si="3"/>
        <v>0.30720000000000003</v>
      </c>
      <c r="L60" s="118" t="s">
        <v>1539</v>
      </c>
    </row>
    <row r="61" spans="1:12">
      <c r="A61" s="118">
        <v>42</v>
      </c>
      <c r="B61" s="467"/>
      <c r="C61" s="437" t="s">
        <v>1540</v>
      </c>
      <c r="D61" s="118" t="s">
        <v>1541</v>
      </c>
      <c r="E61" s="118" t="s">
        <v>1542</v>
      </c>
      <c r="F61" s="118">
        <f>2/2.5</f>
        <v>0.8</v>
      </c>
      <c r="G61" s="118" t="s">
        <v>1093</v>
      </c>
      <c r="H61" s="2" t="s">
        <v>14</v>
      </c>
      <c r="I61" s="119" t="s">
        <v>816</v>
      </c>
      <c r="J61" s="119">
        <f t="shared" si="5"/>
        <v>0.64000000000000012</v>
      </c>
      <c r="K61" s="119">
        <f t="shared" si="3"/>
        <v>0.51200000000000012</v>
      </c>
      <c r="L61" s="495" t="s">
        <v>1543</v>
      </c>
    </row>
    <row r="62" spans="1:12">
      <c r="A62" s="118">
        <v>43</v>
      </c>
      <c r="B62" s="467"/>
      <c r="C62" s="437"/>
      <c r="D62" s="118" t="s">
        <v>1544</v>
      </c>
      <c r="E62" s="118" t="s">
        <v>1542</v>
      </c>
      <c r="F62" s="118">
        <f>1.5/2.5</f>
        <v>0.6</v>
      </c>
      <c r="G62" s="118" t="s">
        <v>1093</v>
      </c>
      <c r="H62" s="2" t="s">
        <v>14</v>
      </c>
      <c r="I62" s="119" t="s">
        <v>615</v>
      </c>
      <c r="J62" s="119">
        <f t="shared" si="5"/>
        <v>0.48</v>
      </c>
      <c r="K62" s="119">
        <f t="shared" si="3"/>
        <v>0.38400000000000001</v>
      </c>
      <c r="L62" s="500"/>
    </row>
    <row r="63" spans="1:12" ht="30">
      <c r="A63" s="118">
        <v>44</v>
      </c>
      <c r="B63" s="467"/>
      <c r="C63" s="437"/>
      <c r="D63" s="118" t="s">
        <v>1545</v>
      </c>
      <c r="E63" s="118" t="s">
        <v>1546</v>
      </c>
      <c r="F63" s="118">
        <f>0.5/2.5</f>
        <v>0.2</v>
      </c>
      <c r="G63" s="118" t="s">
        <v>1093</v>
      </c>
      <c r="H63" s="2" t="s">
        <v>14</v>
      </c>
      <c r="I63" s="119" t="s">
        <v>615</v>
      </c>
      <c r="J63" s="119">
        <f t="shared" si="5"/>
        <v>0.16000000000000003</v>
      </c>
      <c r="K63" s="119">
        <f t="shared" si="3"/>
        <v>0.12800000000000003</v>
      </c>
      <c r="L63" s="500"/>
    </row>
    <row r="64" spans="1:12" ht="45">
      <c r="A64" s="118">
        <v>45</v>
      </c>
      <c r="B64" s="467"/>
      <c r="C64" s="437"/>
      <c r="D64" s="118" t="s">
        <v>1547</v>
      </c>
      <c r="E64" s="118"/>
      <c r="F64" s="118">
        <f>0.5/2.5</f>
        <v>0.2</v>
      </c>
      <c r="G64" s="118" t="s">
        <v>1093</v>
      </c>
      <c r="H64" s="2" t="s">
        <v>14</v>
      </c>
      <c r="I64" s="119" t="s">
        <v>615</v>
      </c>
      <c r="J64" s="119">
        <f t="shared" si="5"/>
        <v>0.16000000000000003</v>
      </c>
      <c r="K64" s="119">
        <f t="shared" si="3"/>
        <v>0.12800000000000003</v>
      </c>
      <c r="L64" s="500"/>
    </row>
    <row r="65" spans="1:12" ht="30">
      <c r="A65" s="118">
        <v>46</v>
      </c>
      <c r="B65" s="467"/>
      <c r="C65" s="437"/>
      <c r="D65" s="118" t="s">
        <v>1548</v>
      </c>
      <c r="E65" s="118">
        <v>211</v>
      </c>
      <c r="F65" s="118">
        <f>1/2.5</f>
        <v>0.4</v>
      </c>
      <c r="G65" s="118" t="s">
        <v>1093</v>
      </c>
      <c r="H65" s="2" t="s">
        <v>14</v>
      </c>
      <c r="I65" s="119" t="s">
        <v>615</v>
      </c>
      <c r="J65" s="119">
        <f t="shared" si="5"/>
        <v>0.32000000000000006</v>
      </c>
      <c r="K65" s="119">
        <f t="shared" si="3"/>
        <v>0.25600000000000006</v>
      </c>
      <c r="L65" s="500"/>
    </row>
    <row r="66" spans="1:12" ht="30">
      <c r="A66" s="118">
        <v>47</v>
      </c>
      <c r="B66" s="467"/>
      <c r="C66" s="437"/>
      <c r="D66" s="118" t="s">
        <v>1549</v>
      </c>
      <c r="E66" s="118" t="s">
        <v>1542</v>
      </c>
      <c r="F66" s="118">
        <f>1.2/2.5</f>
        <v>0.48</v>
      </c>
      <c r="G66" s="118" t="s">
        <v>1093</v>
      </c>
      <c r="H66" s="2" t="s">
        <v>14</v>
      </c>
      <c r="I66" s="119" t="s">
        <v>615</v>
      </c>
      <c r="J66" s="119">
        <f t="shared" si="5"/>
        <v>0.38400000000000001</v>
      </c>
      <c r="K66" s="119">
        <f t="shared" si="3"/>
        <v>0.30720000000000003</v>
      </c>
      <c r="L66" s="500"/>
    </row>
    <row r="67" spans="1:12" ht="30">
      <c r="A67" s="118">
        <v>48</v>
      </c>
      <c r="B67" s="467"/>
      <c r="C67" s="437"/>
      <c r="D67" s="118" t="s">
        <v>1550</v>
      </c>
      <c r="E67" s="118"/>
      <c r="F67" s="118">
        <f>0.7/2.5</f>
        <v>0.27999999999999997</v>
      </c>
      <c r="G67" s="118" t="s">
        <v>1093</v>
      </c>
      <c r="H67" s="2" t="s">
        <v>14</v>
      </c>
      <c r="I67" s="119" t="s">
        <v>615</v>
      </c>
      <c r="J67" s="119">
        <f t="shared" si="5"/>
        <v>0.22399999999999998</v>
      </c>
      <c r="K67" s="119">
        <f t="shared" si="3"/>
        <v>0.1792</v>
      </c>
      <c r="L67" s="500"/>
    </row>
    <row r="68" spans="1:12" ht="60">
      <c r="A68" s="118">
        <v>49</v>
      </c>
      <c r="B68" s="467"/>
      <c r="C68" s="437"/>
      <c r="D68" s="118" t="s">
        <v>1551</v>
      </c>
      <c r="E68" s="118" t="s">
        <v>1552</v>
      </c>
      <c r="F68" s="118">
        <f>1.8/2.5</f>
        <v>0.72</v>
      </c>
      <c r="G68" s="118" t="s">
        <v>1093</v>
      </c>
      <c r="H68" s="2" t="s">
        <v>14</v>
      </c>
      <c r="I68" s="119" t="s">
        <v>615</v>
      </c>
      <c r="J68" s="119">
        <f t="shared" si="5"/>
        <v>0.57599999999999996</v>
      </c>
      <c r="K68" s="119">
        <f t="shared" si="3"/>
        <v>0.46079999999999999</v>
      </c>
      <c r="L68" s="500"/>
    </row>
    <row r="69" spans="1:12" ht="30">
      <c r="A69" s="118">
        <v>50</v>
      </c>
      <c r="B69" s="467"/>
      <c r="C69" s="437"/>
      <c r="D69" s="118" t="s">
        <v>1553</v>
      </c>
      <c r="E69" s="118"/>
      <c r="F69" s="118">
        <f>0.5/2.5</f>
        <v>0.2</v>
      </c>
      <c r="G69" s="118" t="s">
        <v>1093</v>
      </c>
      <c r="H69" s="2" t="s">
        <v>14</v>
      </c>
      <c r="I69" s="119" t="s">
        <v>615</v>
      </c>
      <c r="J69" s="119">
        <f t="shared" si="5"/>
        <v>0.16000000000000003</v>
      </c>
      <c r="K69" s="119">
        <f t="shared" si="3"/>
        <v>0.12800000000000003</v>
      </c>
      <c r="L69" s="501"/>
    </row>
  </sheetData>
  <mergeCells count="23">
    <mergeCell ref="L52:L54"/>
    <mergeCell ref="L55:L58"/>
    <mergeCell ref="A1:L1"/>
    <mergeCell ref="A2:L2"/>
    <mergeCell ref="A3:A4"/>
    <mergeCell ref="B3:B4"/>
    <mergeCell ref="C3:K3"/>
    <mergeCell ref="B5:B69"/>
    <mergeCell ref="C7:C13"/>
    <mergeCell ref="L7:L13"/>
    <mergeCell ref="C14:C15"/>
    <mergeCell ref="L14:L15"/>
    <mergeCell ref="C61:C69"/>
    <mergeCell ref="L61:L69"/>
    <mergeCell ref="C18:C19"/>
    <mergeCell ref="L18:L19"/>
    <mergeCell ref="C21:C28"/>
    <mergeCell ref="L21:L28"/>
    <mergeCell ref="C31:C33"/>
    <mergeCell ref="L31:L33"/>
    <mergeCell ref="C40:C42"/>
    <mergeCell ref="L40:L44"/>
    <mergeCell ref="C43:C4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0000"/>
  </sheetPr>
  <dimension ref="A1:T235"/>
  <sheetViews>
    <sheetView topLeftCell="A118" workbookViewId="0">
      <selection activeCell="A99" sqref="A99:P99"/>
    </sheetView>
  </sheetViews>
  <sheetFormatPr defaultRowHeight="15"/>
  <cols>
    <col min="1" max="16384" width="9.140625" style="369"/>
  </cols>
  <sheetData>
    <row r="1" spans="1:18" ht="15.75" thickBot="1">
      <c r="A1" s="431" t="s">
        <v>0</v>
      </c>
      <c r="B1" s="432"/>
      <c r="C1" s="432"/>
      <c r="D1" s="432"/>
      <c r="E1" s="432"/>
      <c r="F1" s="432"/>
      <c r="G1" s="432"/>
      <c r="H1" s="432"/>
      <c r="I1" s="432"/>
      <c r="J1" s="433"/>
    </row>
    <row r="2" spans="1:18" ht="60">
      <c r="A2" s="513" t="s">
        <v>1859</v>
      </c>
      <c r="B2" s="514"/>
      <c r="C2" s="514"/>
      <c r="D2" s="514"/>
      <c r="E2" s="514"/>
      <c r="F2" s="514"/>
      <c r="G2" s="514"/>
      <c r="H2" s="514"/>
      <c r="I2" s="515"/>
      <c r="J2" s="382" t="s">
        <v>1766</v>
      </c>
    </row>
    <row r="3" spans="1:18" ht="45">
      <c r="A3" s="516" t="s">
        <v>1764</v>
      </c>
      <c r="B3" s="517"/>
      <c r="C3" s="517"/>
      <c r="D3" s="517"/>
      <c r="E3" s="517"/>
      <c r="F3" s="517"/>
      <c r="G3" s="517"/>
      <c r="H3" s="517"/>
      <c r="I3" s="518"/>
      <c r="J3" s="382" t="s">
        <v>1767</v>
      </c>
    </row>
    <row r="4" spans="1:18" ht="30" customHeight="1" thickBot="1">
      <c r="A4" s="519" t="s">
        <v>1860</v>
      </c>
      <c r="B4" s="520"/>
      <c r="C4" s="520"/>
      <c r="D4" s="520"/>
      <c r="E4" s="520"/>
      <c r="F4" s="520"/>
      <c r="G4" s="520"/>
      <c r="H4" s="520"/>
      <c r="I4" s="521"/>
      <c r="J4" s="379"/>
      <c r="L4" s="370"/>
      <c r="M4" s="370"/>
      <c r="N4" s="370"/>
      <c r="O4" s="372"/>
      <c r="P4" s="372"/>
      <c r="Q4" s="372"/>
      <c r="R4" s="371"/>
    </row>
    <row r="5" spans="1:18" ht="30" customHeight="1" thickBot="1">
      <c r="A5" s="511" t="s">
        <v>642</v>
      </c>
      <c r="B5" s="511" t="s">
        <v>3</v>
      </c>
      <c r="C5" s="511" t="s">
        <v>4</v>
      </c>
      <c r="D5" s="508" t="s">
        <v>2</v>
      </c>
      <c r="E5" s="509"/>
      <c r="F5" s="509"/>
      <c r="G5" s="509"/>
      <c r="H5" s="509"/>
      <c r="I5" s="510"/>
      <c r="J5" s="381"/>
      <c r="L5" s="370"/>
      <c r="M5" s="370"/>
      <c r="N5" s="370"/>
      <c r="O5" s="372"/>
      <c r="P5" s="372"/>
      <c r="Q5" s="372"/>
      <c r="R5" s="371"/>
    </row>
    <row r="6" spans="1:18" ht="74.25" customHeight="1">
      <c r="A6" s="522"/>
      <c r="B6" s="522"/>
      <c r="C6" s="522"/>
      <c r="D6" s="511" t="s">
        <v>5</v>
      </c>
      <c r="E6" s="511" t="s">
        <v>6</v>
      </c>
      <c r="F6" s="382" t="s">
        <v>1768</v>
      </c>
      <c r="G6" s="511" t="s">
        <v>8</v>
      </c>
      <c r="H6" s="382" t="s">
        <v>1769</v>
      </c>
      <c r="I6" s="382" t="s">
        <v>9</v>
      </c>
      <c r="J6" s="408"/>
      <c r="L6" s="370"/>
      <c r="M6" s="370"/>
      <c r="N6" s="370"/>
      <c r="O6" s="372"/>
      <c r="P6" s="372"/>
      <c r="Q6" s="372"/>
      <c r="R6" s="371"/>
    </row>
    <row r="7" spans="1:18" ht="30.75" thickBot="1">
      <c r="A7" s="512"/>
      <c r="B7" s="512"/>
      <c r="C7" s="512"/>
      <c r="D7" s="512"/>
      <c r="E7" s="512"/>
      <c r="F7" s="383" t="s">
        <v>421</v>
      </c>
      <c r="G7" s="512"/>
      <c r="H7" s="383" t="s">
        <v>1770</v>
      </c>
      <c r="I7" s="383" t="s">
        <v>1770</v>
      </c>
      <c r="J7" s="414"/>
      <c r="L7" s="370"/>
      <c r="M7" s="370"/>
      <c r="N7" s="370"/>
      <c r="O7" s="372"/>
      <c r="P7" s="372"/>
      <c r="Q7" s="372"/>
      <c r="R7" s="371"/>
    </row>
    <row r="8" spans="1:18" ht="15" customHeight="1" thickBot="1">
      <c r="A8" s="384">
        <v>1</v>
      </c>
      <c r="B8" s="385" t="s">
        <v>1861</v>
      </c>
      <c r="C8" s="385" t="s">
        <v>1862</v>
      </c>
      <c r="D8" s="385" t="s">
        <v>1863</v>
      </c>
      <c r="E8" s="385" t="s">
        <v>1826</v>
      </c>
      <c r="F8" s="385" t="s">
        <v>14</v>
      </c>
      <c r="G8" s="385" t="s">
        <v>816</v>
      </c>
      <c r="H8" s="385">
        <v>0.73</v>
      </c>
      <c r="I8" s="385">
        <v>0.37</v>
      </c>
      <c r="J8" s="382"/>
      <c r="L8" s="372"/>
      <c r="M8" s="372"/>
      <c r="N8" s="372"/>
      <c r="O8" s="372"/>
      <c r="P8" s="372"/>
      <c r="Q8" s="372"/>
      <c r="R8" s="371"/>
    </row>
    <row r="9" spans="1:18" ht="15" customHeight="1" thickBot="1">
      <c r="A9" s="384">
        <v>2</v>
      </c>
      <c r="B9" s="385" t="s">
        <v>1861</v>
      </c>
      <c r="C9" s="385" t="s">
        <v>1865</v>
      </c>
      <c r="D9" s="385" t="s">
        <v>1866</v>
      </c>
      <c r="E9" s="386" t="s">
        <v>1867</v>
      </c>
      <c r="F9" s="385" t="s">
        <v>14</v>
      </c>
      <c r="G9" s="385" t="s">
        <v>816</v>
      </c>
      <c r="H9" s="385">
        <v>1.52</v>
      </c>
      <c r="I9" s="385">
        <v>0.76</v>
      </c>
      <c r="J9" s="383" t="s">
        <v>1864</v>
      </c>
      <c r="L9" s="372"/>
      <c r="M9" s="372"/>
      <c r="N9" s="372"/>
      <c r="O9" s="372"/>
      <c r="P9" s="372"/>
      <c r="Q9" s="372"/>
      <c r="R9" s="371"/>
    </row>
    <row r="10" spans="1:18" ht="60" customHeight="1" thickBot="1">
      <c r="A10" s="384">
        <v>3</v>
      </c>
      <c r="B10" s="385" t="s">
        <v>1861</v>
      </c>
      <c r="C10" s="385" t="s">
        <v>1865</v>
      </c>
      <c r="D10" s="385" t="s">
        <v>1868</v>
      </c>
      <c r="E10" s="385" t="s">
        <v>1826</v>
      </c>
      <c r="F10" s="385" t="s">
        <v>14</v>
      </c>
      <c r="G10" s="385" t="s">
        <v>816</v>
      </c>
      <c r="H10" s="385">
        <v>1.0900000000000001</v>
      </c>
      <c r="I10" s="385">
        <v>0.41</v>
      </c>
      <c r="J10" s="511" t="s">
        <v>1869</v>
      </c>
      <c r="L10" s="372"/>
      <c r="M10" s="372"/>
      <c r="N10" s="372"/>
      <c r="O10" s="372"/>
      <c r="P10" s="372"/>
      <c r="Q10" s="372"/>
      <c r="R10" s="371"/>
    </row>
    <row r="11" spans="1:18" ht="30" customHeight="1" thickBot="1">
      <c r="A11" s="384">
        <v>4</v>
      </c>
      <c r="B11" s="385" t="s">
        <v>1861</v>
      </c>
      <c r="C11" s="385" t="s">
        <v>1865</v>
      </c>
      <c r="D11" s="385" t="s">
        <v>1870</v>
      </c>
      <c r="E11" s="386" t="s">
        <v>1867</v>
      </c>
      <c r="F11" s="385" t="s">
        <v>14</v>
      </c>
      <c r="G11" s="385" t="s">
        <v>816</v>
      </c>
      <c r="H11" s="385">
        <v>0.08</v>
      </c>
      <c r="I11" s="385">
        <v>0.06</v>
      </c>
      <c r="J11" s="512"/>
      <c r="L11" s="372"/>
      <c r="M11" s="372"/>
      <c r="N11" s="372"/>
      <c r="O11" s="372"/>
      <c r="P11" s="372"/>
      <c r="Q11" s="372"/>
      <c r="R11" s="371"/>
    </row>
    <row r="12" spans="1:18" ht="30" customHeight="1" thickBot="1">
      <c r="A12" s="380">
        <v>5</v>
      </c>
      <c r="B12" s="381" t="s">
        <v>1861</v>
      </c>
      <c r="C12" s="381" t="s">
        <v>993</v>
      </c>
      <c r="D12" s="381" t="s">
        <v>1871</v>
      </c>
      <c r="E12" s="387" t="s">
        <v>1093</v>
      </c>
      <c r="F12" s="381" t="s">
        <v>1783</v>
      </c>
      <c r="G12" s="381" t="s">
        <v>816</v>
      </c>
      <c r="H12" s="381">
        <v>0.64</v>
      </c>
      <c r="I12" s="381">
        <v>0.32</v>
      </c>
      <c r="J12" s="387" t="s">
        <v>1864</v>
      </c>
      <c r="L12" s="372"/>
      <c r="M12" s="372"/>
      <c r="N12" s="372"/>
      <c r="O12" s="372"/>
      <c r="P12" s="372"/>
      <c r="Q12" s="372"/>
      <c r="R12" s="371"/>
    </row>
    <row r="13" spans="1:18" ht="30" customHeight="1" thickBot="1">
      <c r="A13" s="380">
        <v>6</v>
      </c>
      <c r="B13" s="381" t="s">
        <v>1861</v>
      </c>
      <c r="C13" s="381" t="s">
        <v>993</v>
      </c>
      <c r="D13" s="381" t="s">
        <v>1872</v>
      </c>
      <c r="E13" s="387" t="s">
        <v>1093</v>
      </c>
      <c r="F13" s="381" t="s">
        <v>1783</v>
      </c>
      <c r="G13" s="381" t="s">
        <v>816</v>
      </c>
      <c r="H13" s="381">
        <v>0.42</v>
      </c>
      <c r="I13" s="381">
        <v>0.21</v>
      </c>
      <c r="J13" s="387" t="s">
        <v>1864</v>
      </c>
      <c r="L13" s="372"/>
      <c r="M13" s="372"/>
      <c r="N13" s="372"/>
      <c r="O13" s="372"/>
      <c r="P13" s="372"/>
      <c r="Q13" s="372"/>
      <c r="R13" s="371"/>
    </row>
    <row r="14" spans="1:18" ht="30" customHeight="1" thickBot="1">
      <c r="A14" s="380">
        <v>7</v>
      </c>
      <c r="B14" s="381" t="s">
        <v>1861</v>
      </c>
      <c r="C14" s="381" t="s">
        <v>993</v>
      </c>
      <c r="D14" s="381" t="s">
        <v>1873</v>
      </c>
      <c r="E14" s="387" t="s">
        <v>1093</v>
      </c>
      <c r="F14" s="381" t="s">
        <v>1783</v>
      </c>
      <c r="G14" s="381" t="s">
        <v>816</v>
      </c>
      <c r="H14" s="381">
        <v>0.08</v>
      </c>
      <c r="I14" s="381">
        <v>0.06</v>
      </c>
      <c r="J14" s="387" t="s">
        <v>1864</v>
      </c>
      <c r="L14" s="372"/>
      <c r="M14" s="372"/>
      <c r="N14" s="372"/>
      <c r="O14" s="372"/>
      <c r="P14" s="372"/>
      <c r="Q14" s="372"/>
      <c r="R14" s="371"/>
    </row>
    <row r="15" spans="1:18" ht="15" customHeight="1" thickBot="1">
      <c r="A15" s="380">
        <v>8</v>
      </c>
      <c r="B15" s="381" t="s">
        <v>1861</v>
      </c>
      <c r="C15" s="381" t="s">
        <v>993</v>
      </c>
      <c r="D15" s="381" t="s">
        <v>1874</v>
      </c>
      <c r="E15" s="387" t="s">
        <v>1093</v>
      </c>
      <c r="F15" s="381" t="s">
        <v>1783</v>
      </c>
      <c r="G15" s="381" t="s">
        <v>816</v>
      </c>
      <c r="H15" s="381">
        <v>0.19</v>
      </c>
      <c r="I15" s="381">
        <v>9.6000000000000002E-2</v>
      </c>
      <c r="J15" s="387" t="s">
        <v>1864</v>
      </c>
      <c r="L15" s="372"/>
      <c r="M15" s="372"/>
      <c r="N15" s="372"/>
      <c r="O15" s="372"/>
      <c r="P15" s="372"/>
      <c r="Q15" s="372"/>
      <c r="R15" s="371"/>
    </row>
    <row r="16" spans="1:18" ht="15" customHeight="1" thickBot="1">
      <c r="A16" s="380">
        <v>9</v>
      </c>
      <c r="B16" s="381" t="s">
        <v>1861</v>
      </c>
      <c r="C16" s="381" t="s">
        <v>993</v>
      </c>
      <c r="D16" s="381" t="s">
        <v>1875</v>
      </c>
      <c r="E16" s="387" t="s">
        <v>1093</v>
      </c>
      <c r="F16" s="381" t="s">
        <v>1783</v>
      </c>
      <c r="G16" s="381" t="s">
        <v>816</v>
      </c>
      <c r="H16" s="381">
        <v>1.28</v>
      </c>
      <c r="I16" s="381">
        <v>0.64</v>
      </c>
      <c r="J16" s="387" t="s">
        <v>1864</v>
      </c>
      <c r="L16" s="372"/>
      <c r="M16" s="372"/>
      <c r="N16" s="372"/>
      <c r="O16" s="372"/>
      <c r="P16" s="372"/>
      <c r="Q16" s="372"/>
      <c r="R16" s="371"/>
    </row>
    <row r="17" spans="1:18" ht="15" customHeight="1" thickBot="1">
      <c r="A17" s="380">
        <v>10</v>
      </c>
      <c r="B17" s="381" t="s">
        <v>1861</v>
      </c>
      <c r="C17" s="381" t="s">
        <v>1876</v>
      </c>
      <c r="D17" s="381" t="s">
        <v>1877</v>
      </c>
      <c r="E17" s="387" t="s">
        <v>1791</v>
      </c>
      <c r="F17" s="381" t="s">
        <v>1783</v>
      </c>
      <c r="G17" s="381" t="s">
        <v>816</v>
      </c>
      <c r="H17" s="381">
        <v>1.17</v>
      </c>
      <c r="I17" s="381">
        <v>0.46</v>
      </c>
      <c r="J17" s="381" t="s">
        <v>1878</v>
      </c>
      <c r="L17" s="372"/>
      <c r="M17" s="372"/>
      <c r="N17" s="372"/>
      <c r="O17" s="372"/>
      <c r="P17" s="372"/>
      <c r="Q17" s="372"/>
      <c r="R17" s="371"/>
    </row>
    <row r="18" spans="1:18" ht="15" customHeight="1" thickBot="1">
      <c r="A18" s="380">
        <v>11</v>
      </c>
      <c r="B18" s="381" t="s">
        <v>1861</v>
      </c>
      <c r="C18" s="381" t="s">
        <v>1876</v>
      </c>
      <c r="D18" s="381" t="s">
        <v>1879</v>
      </c>
      <c r="E18" s="387" t="s">
        <v>1791</v>
      </c>
      <c r="F18" s="381" t="s">
        <v>1783</v>
      </c>
      <c r="G18" s="381" t="s">
        <v>816</v>
      </c>
      <c r="H18" s="381">
        <v>1.32</v>
      </c>
      <c r="I18" s="381">
        <v>0.66</v>
      </c>
      <c r="J18" s="381" t="s">
        <v>1878</v>
      </c>
      <c r="L18" s="372"/>
      <c r="M18" s="372"/>
      <c r="N18" s="372"/>
      <c r="O18" s="372"/>
      <c r="P18" s="372"/>
      <c r="Q18" s="372"/>
      <c r="R18" s="371"/>
    </row>
    <row r="19" spans="1:18" ht="15" customHeight="1" thickBot="1">
      <c r="A19" s="380">
        <v>12</v>
      </c>
      <c r="B19" s="381" t="s">
        <v>1861</v>
      </c>
      <c r="C19" s="381" t="s">
        <v>1876</v>
      </c>
      <c r="D19" s="381" t="s">
        <v>1880</v>
      </c>
      <c r="E19" s="387" t="s">
        <v>1791</v>
      </c>
      <c r="F19" s="381" t="s">
        <v>1783</v>
      </c>
      <c r="G19" s="381" t="s">
        <v>816</v>
      </c>
      <c r="H19" s="381">
        <v>0.36</v>
      </c>
      <c r="I19" s="381">
        <v>0.18</v>
      </c>
      <c r="J19" s="381" t="s">
        <v>1878</v>
      </c>
      <c r="L19" s="372"/>
      <c r="M19" s="372"/>
      <c r="N19" s="372"/>
      <c r="O19" s="372"/>
      <c r="P19" s="372"/>
      <c r="Q19" s="372"/>
      <c r="R19" s="371"/>
    </row>
    <row r="20" spans="1:18" ht="15" customHeight="1" thickBot="1">
      <c r="A20" s="380">
        <v>13</v>
      </c>
      <c r="B20" s="381" t="s">
        <v>1861</v>
      </c>
      <c r="C20" s="381" t="s">
        <v>1876</v>
      </c>
      <c r="D20" s="381" t="s">
        <v>1881</v>
      </c>
      <c r="E20" s="387" t="s">
        <v>744</v>
      </c>
      <c r="F20" s="381" t="s">
        <v>1783</v>
      </c>
      <c r="G20" s="381" t="s">
        <v>816</v>
      </c>
      <c r="H20" s="381">
        <v>0.56999999999999995</v>
      </c>
      <c r="I20" s="381">
        <v>0.28999999999999998</v>
      </c>
      <c r="J20" s="381" t="s">
        <v>1878</v>
      </c>
      <c r="L20" s="372"/>
      <c r="M20" s="372"/>
      <c r="N20" s="372"/>
      <c r="O20" s="372"/>
      <c r="P20" s="372"/>
      <c r="Q20" s="372"/>
      <c r="R20" s="371"/>
    </row>
    <row r="21" spans="1:18" ht="15" customHeight="1" thickBot="1">
      <c r="A21" s="380">
        <v>14</v>
      </c>
      <c r="B21" s="381" t="s">
        <v>1861</v>
      </c>
      <c r="C21" s="381" t="s">
        <v>1876</v>
      </c>
      <c r="D21" s="381" t="s">
        <v>1882</v>
      </c>
      <c r="E21" s="387" t="s">
        <v>744</v>
      </c>
      <c r="F21" s="381" t="s">
        <v>1783</v>
      </c>
      <c r="G21" s="381" t="s">
        <v>816</v>
      </c>
      <c r="H21" s="381">
        <v>0.3</v>
      </c>
      <c r="I21" s="381">
        <v>0.15</v>
      </c>
      <c r="J21" s="381" t="s">
        <v>1878</v>
      </c>
      <c r="L21" s="372"/>
      <c r="M21" s="372"/>
      <c r="N21" s="372"/>
      <c r="O21" s="372"/>
      <c r="P21" s="372"/>
      <c r="Q21" s="372"/>
      <c r="R21" s="371"/>
    </row>
    <row r="22" spans="1:18" ht="15" customHeight="1" thickBot="1">
      <c r="A22" s="380">
        <v>15</v>
      </c>
      <c r="B22" s="381" t="s">
        <v>1861</v>
      </c>
      <c r="C22" s="381" t="s">
        <v>1876</v>
      </c>
      <c r="D22" s="381" t="s">
        <v>627</v>
      </c>
      <c r="E22" s="387" t="s">
        <v>744</v>
      </c>
      <c r="F22" s="381" t="s">
        <v>1783</v>
      </c>
      <c r="G22" s="381" t="s">
        <v>816</v>
      </c>
      <c r="H22" s="381">
        <v>0.16</v>
      </c>
      <c r="I22" s="381">
        <v>0.08</v>
      </c>
      <c r="J22" s="381" t="s">
        <v>1878</v>
      </c>
      <c r="L22" s="372"/>
      <c r="M22" s="372"/>
      <c r="N22" s="372"/>
      <c r="O22" s="372"/>
      <c r="P22" s="372"/>
      <c r="Q22" s="372"/>
      <c r="R22" s="371"/>
    </row>
    <row r="23" spans="1:18" ht="15" customHeight="1" thickBot="1">
      <c r="A23" s="380">
        <v>16</v>
      </c>
      <c r="B23" s="381" t="s">
        <v>1861</v>
      </c>
      <c r="C23" s="381" t="s">
        <v>1876</v>
      </c>
      <c r="D23" s="381" t="s">
        <v>1883</v>
      </c>
      <c r="E23" s="387" t="s">
        <v>744</v>
      </c>
      <c r="F23" s="381" t="s">
        <v>1783</v>
      </c>
      <c r="G23" s="381" t="s">
        <v>816</v>
      </c>
      <c r="H23" s="381">
        <v>0.06</v>
      </c>
      <c r="I23" s="381">
        <v>0.03</v>
      </c>
      <c r="J23" s="381" t="s">
        <v>1878</v>
      </c>
      <c r="L23" s="372"/>
      <c r="M23" s="372"/>
      <c r="N23" s="372"/>
      <c r="O23" s="372"/>
      <c r="P23" s="372"/>
      <c r="Q23" s="372"/>
      <c r="R23" s="371"/>
    </row>
    <row r="24" spans="1:18" ht="45.75" thickBot="1">
      <c r="A24" s="380">
        <v>17</v>
      </c>
      <c r="B24" s="381" t="s">
        <v>1861</v>
      </c>
      <c r="C24" s="381" t="s">
        <v>1876</v>
      </c>
      <c r="D24" s="381" t="s">
        <v>554</v>
      </c>
      <c r="E24" s="387" t="s">
        <v>744</v>
      </c>
      <c r="F24" s="381" t="s">
        <v>1783</v>
      </c>
      <c r="G24" s="381" t="s">
        <v>816</v>
      </c>
      <c r="H24" s="381">
        <v>0.69</v>
      </c>
      <c r="I24" s="381">
        <v>0.35</v>
      </c>
      <c r="J24" s="381" t="s">
        <v>1878</v>
      </c>
      <c r="L24" s="372"/>
      <c r="M24" s="372"/>
      <c r="N24" s="372"/>
      <c r="O24" s="372"/>
      <c r="P24" s="372"/>
      <c r="Q24" s="372"/>
      <c r="R24" s="371"/>
    </row>
    <row r="25" spans="1:18" ht="30" customHeight="1" thickBot="1">
      <c r="A25" s="380">
        <v>18</v>
      </c>
      <c r="B25" s="381" t="s">
        <v>1861</v>
      </c>
      <c r="C25" s="381" t="s">
        <v>1884</v>
      </c>
      <c r="D25" s="381" t="s">
        <v>1885</v>
      </c>
      <c r="E25" s="381" t="s">
        <v>1093</v>
      </c>
      <c r="F25" s="381" t="s">
        <v>1783</v>
      </c>
      <c r="G25" s="381" t="s">
        <v>816</v>
      </c>
      <c r="H25" s="381">
        <v>7.0000000000000007E-2</v>
      </c>
      <c r="I25" s="381">
        <v>3.5000000000000003E-2</v>
      </c>
      <c r="J25" s="381" t="s">
        <v>1886</v>
      </c>
      <c r="L25" s="372"/>
      <c r="M25" s="372"/>
      <c r="N25" s="372"/>
      <c r="O25" s="372"/>
      <c r="P25" s="372"/>
      <c r="Q25" s="372"/>
      <c r="R25" s="371"/>
    </row>
    <row r="26" spans="1:18" ht="15" customHeight="1" thickBot="1">
      <c r="A26" s="380">
        <v>19</v>
      </c>
      <c r="B26" s="381" t="s">
        <v>1861</v>
      </c>
      <c r="C26" s="381" t="s">
        <v>1884</v>
      </c>
      <c r="D26" s="381" t="s">
        <v>1887</v>
      </c>
      <c r="E26" s="381" t="s">
        <v>1093</v>
      </c>
      <c r="F26" s="381" t="s">
        <v>1783</v>
      </c>
      <c r="G26" s="381" t="s">
        <v>816</v>
      </c>
      <c r="H26" s="381">
        <v>0.9</v>
      </c>
      <c r="I26" s="381">
        <v>0.45</v>
      </c>
      <c r="J26" s="381" t="s">
        <v>1888</v>
      </c>
      <c r="L26" s="372"/>
      <c r="M26" s="372"/>
      <c r="N26" s="372"/>
      <c r="O26" s="372"/>
      <c r="P26" s="372"/>
      <c r="Q26" s="372"/>
      <c r="R26" s="371"/>
    </row>
    <row r="27" spans="1:18" ht="30" customHeight="1" thickBot="1">
      <c r="A27" s="380">
        <v>20</v>
      </c>
      <c r="B27" s="381" t="s">
        <v>1861</v>
      </c>
      <c r="C27" s="381" t="s">
        <v>1884</v>
      </c>
      <c r="D27" s="381" t="s">
        <v>1889</v>
      </c>
      <c r="E27" s="381" t="s">
        <v>1093</v>
      </c>
      <c r="F27" s="381" t="s">
        <v>1783</v>
      </c>
      <c r="G27" s="381" t="s">
        <v>816</v>
      </c>
      <c r="H27" s="381">
        <v>0.26</v>
      </c>
      <c r="I27" s="381">
        <v>0.13</v>
      </c>
      <c r="J27" s="381" t="s">
        <v>1888</v>
      </c>
      <c r="L27" s="372"/>
      <c r="M27" s="372"/>
      <c r="N27" s="372"/>
      <c r="O27" s="372"/>
      <c r="P27" s="372"/>
      <c r="Q27" s="372"/>
      <c r="R27" s="371"/>
    </row>
    <row r="28" spans="1:18" ht="15" customHeight="1" thickBot="1">
      <c r="A28" s="380">
        <v>21</v>
      </c>
      <c r="B28" s="381" t="s">
        <v>1861</v>
      </c>
      <c r="C28" s="381" t="s">
        <v>1884</v>
      </c>
      <c r="D28" s="381" t="s">
        <v>1890</v>
      </c>
      <c r="E28" s="381" t="s">
        <v>1826</v>
      </c>
      <c r="F28" s="381" t="s">
        <v>1783</v>
      </c>
      <c r="G28" s="381" t="s">
        <v>816</v>
      </c>
      <c r="H28" s="381">
        <v>1.03</v>
      </c>
      <c r="I28" s="381">
        <v>0.52</v>
      </c>
      <c r="J28" s="381" t="s">
        <v>1888</v>
      </c>
      <c r="L28" s="372"/>
      <c r="M28" s="372"/>
      <c r="N28" s="372"/>
      <c r="O28" s="372"/>
      <c r="P28" s="372"/>
      <c r="Q28" s="372"/>
      <c r="R28" s="371"/>
    </row>
    <row r="29" spans="1:18" ht="30" customHeight="1" thickBot="1">
      <c r="A29" s="380">
        <v>22</v>
      </c>
      <c r="B29" s="381" t="s">
        <v>1861</v>
      </c>
      <c r="C29" s="381" t="s">
        <v>1884</v>
      </c>
      <c r="D29" s="381" t="s">
        <v>1891</v>
      </c>
      <c r="E29" s="381" t="s">
        <v>1093</v>
      </c>
      <c r="F29" s="381" t="s">
        <v>1783</v>
      </c>
      <c r="G29" s="381" t="s">
        <v>816</v>
      </c>
      <c r="H29" s="381">
        <v>0.38</v>
      </c>
      <c r="I29" s="381">
        <v>0.19</v>
      </c>
      <c r="J29" s="381" t="s">
        <v>1888</v>
      </c>
      <c r="L29" s="372"/>
      <c r="M29" s="372"/>
      <c r="N29" s="372"/>
      <c r="O29" s="372"/>
      <c r="P29" s="372"/>
      <c r="Q29" s="372"/>
      <c r="R29" s="371"/>
    </row>
    <row r="30" spans="1:18" ht="15" customHeight="1" thickBot="1">
      <c r="A30" s="380">
        <v>23</v>
      </c>
      <c r="B30" s="381" t="s">
        <v>1861</v>
      </c>
      <c r="C30" s="381" t="s">
        <v>1884</v>
      </c>
      <c r="D30" s="381" t="s">
        <v>1892</v>
      </c>
      <c r="E30" s="381" t="s">
        <v>1093</v>
      </c>
      <c r="F30" s="381" t="s">
        <v>1783</v>
      </c>
      <c r="G30" s="381" t="s">
        <v>816</v>
      </c>
      <c r="H30" s="381">
        <v>0.26</v>
      </c>
      <c r="I30" s="381">
        <v>0.13</v>
      </c>
      <c r="J30" s="381" t="s">
        <v>1888</v>
      </c>
      <c r="L30" s="372"/>
      <c r="M30" s="372"/>
      <c r="N30" s="372"/>
      <c r="O30" s="372"/>
      <c r="P30" s="372"/>
      <c r="Q30" s="372"/>
      <c r="R30" s="371"/>
    </row>
    <row r="31" spans="1:18" ht="30" customHeight="1" thickBot="1">
      <c r="A31" s="380">
        <v>24</v>
      </c>
      <c r="B31" s="381" t="s">
        <v>1861</v>
      </c>
      <c r="C31" s="381" t="s">
        <v>1893</v>
      </c>
      <c r="D31" s="381" t="s">
        <v>1894</v>
      </c>
      <c r="E31" s="381" t="s">
        <v>1826</v>
      </c>
      <c r="F31" s="381" t="s">
        <v>1783</v>
      </c>
      <c r="G31" s="381" t="s">
        <v>816</v>
      </c>
      <c r="H31" s="381">
        <v>1.1599999999999999</v>
      </c>
      <c r="I31" s="381">
        <v>0.84</v>
      </c>
      <c r="J31" s="381" t="s">
        <v>1888</v>
      </c>
      <c r="L31" s="372"/>
      <c r="M31" s="372"/>
      <c r="N31" s="372"/>
      <c r="O31" s="372"/>
      <c r="P31" s="372"/>
      <c r="Q31" s="372"/>
      <c r="R31" s="371"/>
    </row>
    <row r="32" spans="1:18" ht="15" customHeight="1" thickBot="1">
      <c r="A32" s="380">
        <v>25</v>
      </c>
      <c r="B32" s="381" t="s">
        <v>1861</v>
      </c>
      <c r="C32" s="381" t="s">
        <v>1893</v>
      </c>
      <c r="D32" s="381" t="s">
        <v>1895</v>
      </c>
      <c r="E32" s="381" t="s">
        <v>1093</v>
      </c>
      <c r="F32" s="381" t="s">
        <v>1783</v>
      </c>
      <c r="G32" s="381" t="s">
        <v>816</v>
      </c>
      <c r="H32" s="381">
        <v>0.36</v>
      </c>
      <c r="I32" s="381">
        <v>0.18</v>
      </c>
      <c r="J32" s="381" t="s">
        <v>1888</v>
      </c>
      <c r="L32" s="372"/>
      <c r="M32" s="372"/>
      <c r="N32" s="372"/>
      <c r="O32" s="372"/>
      <c r="P32" s="372"/>
      <c r="Q32" s="372"/>
      <c r="R32" s="371"/>
    </row>
    <row r="33" spans="1:18" ht="30" customHeight="1" thickBot="1">
      <c r="A33" s="380">
        <v>26</v>
      </c>
      <c r="B33" s="381" t="s">
        <v>1861</v>
      </c>
      <c r="C33" s="381" t="s">
        <v>1893</v>
      </c>
      <c r="D33" s="381" t="s">
        <v>1896</v>
      </c>
      <c r="E33" s="381" t="s">
        <v>744</v>
      </c>
      <c r="F33" s="381" t="s">
        <v>1783</v>
      </c>
      <c r="G33" s="381" t="s">
        <v>816</v>
      </c>
      <c r="H33" s="381">
        <v>0.12</v>
      </c>
      <c r="I33" s="381">
        <v>7.0000000000000007E-2</v>
      </c>
      <c r="J33" s="381" t="s">
        <v>1888</v>
      </c>
      <c r="L33" s="372"/>
      <c r="M33" s="372"/>
      <c r="N33" s="372"/>
      <c r="O33" s="372"/>
      <c r="P33" s="372"/>
      <c r="Q33" s="372"/>
      <c r="R33" s="371"/>
    </row>
    <row r="34" spans="1:18" ht="15" customHeight="1" thickBot="1">
      <c r="A34" s="380">
        <v>27</v>
      </c>
      <c r="B34" s="381" t="s">
        <v>1861</v>
      </c>
      <c r="C34" s="381" t="s">
        <v>1897</v>
      </c>
      <c r="D34" s="381" t="s">
        <v>1898</v>
      </c>
      <c r="E34" s="381" t="s">
        <v>744</v>
      </c>
      <c r="F34" s="381" t="s">
        <v>1783</v>
      </c>
      <c r="G34" s="381" t="s">
        <v>816</v>
      </c>
      <c r="H34" s="381">
        <v>0.48</v>
      </c>
      <c r="I34" s="381">
        <v>0.24</v>
      </c>
      <c r="J34" s="381" t="s">
        <v>1899</v>
      </c>
      <c r="L34" s="372"/>
      <c r="M34" s="372"/>
      <c r="N34" s="372"/>
      <c r="O34" s="372"/>
      <c r="P34" s="372"/>
      <c r="Q34" s="372"/>
      <c r="R34" s="371"/>
    </row>
    <row r="35" spans="1:18" ht="30" customHeight="1" thickBot="1">
      <c r="A35" s="380">
        <v>28</v>
      </c>
      <c r="B35" s="381" t="s">
        <v>1861</v>
      </c>
      <c r="C35" s="381" t="s">
        <v>1897</v>
      </c>
      <c r="D35" s="381" t="s">
        <v>1900</v>
      </c>
      <c r="E35" s="381" t="s">
        <v>744</v>
      </c>
      <c r="F35" s="381" t="s">
        <v>1783</v>
      </c>
      <c r="G35" s="381" t="s">
        <v>816</v>
      </c>
      <c r="H35" s="381">
        <v>8.9999999999999993E-3</v>
      </c>
      <c r="I35" s="381">
        <v>4.0000000000000001E-3</v>
      </c>
      <c r="J35" s="381" t="s">
        <v>1899</v>
      </c>
      <c r="L35" s="372"/>
      <c r="M35" s="372"/>
      <c r="N35" s="372"/>
      <c r="O35" s="372"/>
      <c r="P35" s="372"/>
      <c r="Q35" s="372"/>
      <c r="R35" s="371"/>
    </row>
    <row r="36" spans="1:18" ht="30" customHeight="1" thickBot="1">
      <c r="A36" s="380">
        <v>29</v>
      </c>
      <c r="B36" s="381" t="s">
        <v>1861</v>
      </c>
      <c r="C36" s="381" t="s">
        <v>1897</v>
      </c>
      <c r="D36" s="381" t="s">
        <v>1901</v>
      </c>
      <c r="E36" s="381" t="s">
        <v>744</v>
      </c>
      <c r="F36" s="381" t="s">
        <v>1783</v>
      </c>
      <c r="G36" s="381" t="s">
        <v>816</v>
      </c>
      <c r="H36" s="381">
        <v>8.9999999999999993E-3</v>
      </c>
      <c r="I36" s="381">
        <v>4.0000000000000001E-3</v>
      </c>
      <c r="J36" s="381" t="s">
        <v>1899</v>
      </c>
      <c r="L36" s="372"/>
      <c r="M36" s="372"/>
      <c r="N36" s="372"/>
      <c r="O36" s="372"/>
      <c r="P36" s="372"/>
      <c r="Q36" s="372"/>
      <c r="R36" s="371"/>
    </row>
    <row r="37" spans="1:18" ht="15" customHeight="1" thickBot="1">
      <c r="A37" s="380">
        <v>30</v>
      </c>
      <c r="B37" s="381" t="s">
        <v>1861</v>
      </c>
      <c r="C37" s="381" t="s">
        <v>1897</v>
      </c>
      <c r="D37" s="381" t="s">
        <v>1902</v>
      </c>
      <c r="E37" s="381" t="s">
        <v>744</v>
      </c>
      <c r="F37" s="381" t="s">
        <v>1783</v>
      </c>
      <c r="G37" s="381" t="s">
        <v>816</v>
      </c>
      <c r="H37" s="381">
        <v>8.9999999999999993E-3</v>
      </c>
      <c r="I37" s="381">
        <v>4.0000000000000001E-3</v>
      </c>
      <c r="J37" s="381" t="s">
        <v>1903</v>
      </c>
      <c r="L37" s="372"/>
      <c r="M37" s="372"/>
      <c r="N37" s="372"/>
      <c r="O37" s="372"/>
      <c r="P37" s="372"/>
      <c r="Q37" s="372"/>
      <c r="R37" s="371"/>
    </row>
    <row r="38" spans="1:18" ht="30" customHeight="1" thickBot="1">
      <c r="A38" s="380">
        <v>31</v>
      </c>
      <c r="B38" s="381" t="s">
        <v>1861</v>
      </c>
      <c r="C38" s="381" t="s">
        <v>1904</v>
      </c>
      <c r="D38" s="381" t="s">
        <v>1905</v>
      </c>
      <c r="E38" s="381" t="s">
        <v>744</v>
      </c>
      <c r="F38" s="381" t="s">
        <v>1783</v>
      </c>
      <c r="G38" s="381" t="s">
        <v>816</v>
      </c>
      <c r="H38" s="381">
        <v>0.13</v>
      </c>
      <c r="I38" s="381">
        <v>0.06</v>
      </c>
      <c r="J38" s="381" t="s">
        <v>1903</v>
      </c>
      <c r="L38" s="372"/>
      <c r="M38" s="372"/>
      <c r="N38" s="372"/>
      <c r="O38" s="372"/>
      <c r="P38" s="372"/>
      <c r="Q38" s="372"/>
      <c r="R38" s="371"/>
    </row>
    <row r="39" spans="1:18" ht="30" customHeight="1" thickBot="1">
      <c r="A39" s="380">
        <v>32</v>
      </c>
      <c r="B39" s="381" t="s">
        <v>1861</v>
      </c>
      <c r="C39" s="381" t="s">
        <v>1906</v>
      </c>
      <c r="D39" s="381" t="s">
        <v>1907</v>
      </c>
      <c r="E39" s="381" t="s">
        <v>1908</v>
      </c>
      <c r="F39" s="381" t="s">
        <v>1783</v>
      </c>
      <c r="G39" s="381" t="s">
        <v>816</v>
      </c>
      <c r="H39" s="381">
        <v>1.6</v>
      </c>
      <c r="I39" s="381">
        <v>0.8</v>
      </c>
      <c r="J39" s="381" t="s">
        <v>1903</v>
      </c>
      <c r="L39" s="372"/>
      <c r="M39" s="372"/>
      <c r="N39" s="372"/>
      <c r="O39" s="372"/>
      <c r="P39" s="372"/>
      <c r="Q39" s="372"/>
      <c r="R39" s="371"/>
    </row>
    <row r="40" spans="1:18" ht="30" customHeight="1" thickBot="1">
      <c r="A40" s="380">
        <v>33</v>
      </c>
      <c r="B40" s="381" t="s">
        <v>1861</v>
      </c>
      <c r="C40" s="381" t="s">
        <v>1906</v>
      </c>
      <c r="D40" s="381" t="s">
        <v>1909</v>
      </c>
      <c r="E40" s="381" t="s">
        <v>1908</v>
      </c>
      <c r="F40" s="381" t="s">
        <v>1783</v>
      </c>
      <c r="G40" s="381" t="s">
        <v>816</v>
      </c>
      <c r="H40" s="381">
        <v>1.28</v>
      </c>
      <c r="I40" s="381">
        <v>0.64</v>
      </c>
      <c r="J40" s="381" t="s">
        <v>1903</v>
      </c>
      <c r="L40" s="372"/>
      <c r="M40" s="372"/>
      <c r="N40" s="372"/>
      <c r="O40" s="372"/>
      <c r="P40" s="372"/>
      <c r="Q40" s="372"/>
      <c r="R40" s="371"/>
    </row>
    <row r="41" spans="1:18" ht="30" customHeight="1" thickBot="1">
      <c r="A41" s="380">
        <v>34</v>
      </c>
      <c r="B41" s="381" t="s">
        <v>1861</v>
      </c>
      <c r="C41" s="381" t="s">
        <v>1910</v>
      </c>
      <c r="D41" s="381" t="s">
        <v>1911</v>
      </c>
      <c r="E41" s="381" t="s">
        <v>1093</v>
      </c>
      <c r="F41" s="381" t="s">
        <v>1783</v>
      </c>
      <c r="G41" s="381" t="s">
        <v>816</v>
      </c>
      <c r="H41" s="381">
        <v>0.32</v>
      </c>
      <c r="I41" s="381">
        <v>0.16</v>
      </c>
      <c r="J41" s="381" t="s">
        <v>1912</v>
      </c>
      <c r="L41" s="372"/>
      <c r="M41" s="372"/>
      <c r="N41" s="372"/>
      <c r="O41" s="372"/>
      <c r="P41" s="372"/>
      <c r="Q41" s="372"/>
      <c r="R41" s="371"/>
    </row>
    <row r="42" spans="1:18" ht="30" customHeight="1" thickBot="1">
      <c r="A42" s="380">
        <v>35</v>
      </c>
      <c r="B42" s="381" t="s">
        <v>1861</v>
      </c>
      <c r="C42" s="381" t="s">
        <v>1910</v>
      </c>
      <c r="D42" s="381" t="s">
        <v>1913</v>
      </c>
      <c r="E42" s="381" t="s">
        <v>1093</v>
      </c>
      <c r="F42" s="381" t="s">
        <v>1783</v>
      </c>
      <c r="G42" s="381" t="s">
        <v>816</v>
      </c>
      <c r="H42" s="381">
        <v>0.32</v>
      </c>
      <c r="I42" s="381">
        <v>0.16</v>
      </c>
      <c r="J42" s="381" t="s">
        <v>1912</v>
      </c>
      <c r="L42" s="372"/>
      <c r="M42" s="372"/>
      <c r="N42" s="372"/>
      <c r="O42" s="372"/>
      <c r="P42" s="372"/>
      <c r="Q42" s="372"/>
      <c r="R42" s="371"/>
    </row>
    <row r="43" spans="1:18" ht="30" customHeight="1" thickBot="1">
      <c r="A43" s="380">
        <v>36</v>
      </c>
      <c r="B43" s="381" t="s">
        <v>1861</v>
      </c>
      <c r="C43" s="381" t="s">
        <v>1910</v>
      </c>
      <c r="D43" s="381" t="s">
        <v>1914</v>
      </c>
      <c r="E43" s="381" t="s">
        <v>1093</v>
      </c>
      <c r="F43" s="381" t="s">
        <v>1783</v>
      </c>
      <c r="G43" s="381" t="s">
        <v>816</v>
      </c>
      <c r="H43" s="381">
        <v>0.57999999999999996</v>
      </c>
      <c r="I43" s="381">
        <v>0.35</v>
      </c>
      <c r="J43" s="381" t="s">
        <v>1912</v>
      </c>
      <c r="L43" s="372"/>
      <c r="M43" s="372"/>
      <c r="N43" s="372"/>
      <c r="O43" s="372"/>
      <c r="P43" s="372"/>
      <c r="Q43" s="372"/>
      <c r="R43" s="371"/>
    </row>
    <row r="44" spans="1:18" ht="30" customHeight="1" thickBot="1">
      <c r="A44" s="380">
        <v>37</v>
      </c>
      <c r="B44" s="381" t="s">
        <v>1861</v>
      </c>
      <c r="C44" s="381" t="s">
        <v>1910</v>
      </c>
      <c r="D44" s="381" t="s">
        <v>1915</v>
      </c>
      <c r="E44" s="381" t="s">
        <v>1093</v>
      </c>
      <c r="F44" s="381" t="s">
        <v>1783</v>
      </c>
      <c r="G44" s="381" t="s">
        <v>816</v>
      </c>
      <c r="H44" s="381">
        <v>0.26</v>
      </c>
      <c r="I44" s="381">
        <v>0.15</v>
      </c>
      <c r="J44" s="381" t="s">
        <v>1912</v>
      </c>
      <c r="L44" s="372"/>
      <c r="M44" s="372"/>
      <c r="N44" s="372"/>
      <c r="O44" s="372"/>
      <c r="P44" s="372"/>
      <c r="Q44" s="372"/>
      <c r="R44" s="371"/>
    </row>
    <row r="45" spans="1:18" ht="30" customHeight="1" thickBot="1">
      <c r="A45" s="380">
        <v>38</v>
      </c>
      <c r="B45" s="381" t="s">
        <v>1861</v>
      </c>
      <c r="C45" s="381" t="s">
        <v>1910</v>
      </c>
      <c r="D45" s="381" t="s">
        <v>1916</v>
      </c>
      <c r="E45" s="381" t="s">
        <v>1093</v>
      </c>
      <c r="F45" s="381" t="s">
        <v>1783</v>
      </c>
      <c r="G45" s="381" t="s">
        <v>816</v>
      </c>
      <c r="H45" s="381">
        <v>0.8</v>
      </c>
      <c r="I45" s="381">
        <v>0.48</v>
      </c>
      <c r="J45" s="381" t="s">
        <v>1912</v>
      </c>
      <c r="L45" s="372"/>
      <c r="M45" s="372"/>
      <c r="N45" s="372"/>
      <c r="O45" s="372"/>
      <c r="P45" s="372"/>
      <c r="Q45" s="372"/>
      <c r="R45" s="371"/>
    </row>
    <row r="46" spans="1:18" ht="30" customHeight="1" thickBot="1">
      <c r="A46" s="380">
        <v>39</v>
      </c>
      <c r="B46" s="381" t="s">
        <v>1861</v>
      </c>
      <c r="C46" s="381" t="s">
        <v>1910</v>
      </c>
      <c r="D46" s="381" t="s">
        <v>1917</v>
      </c>
      <c r="E46" s="381" t="s">
        <v>1093</v>
      </c>
      <c r="F46" s="381" t="s">
        <v>1783</v>
      </c>
      <c r="G46" s="381" t="s">
        <v>816</v>
      </c>
      <c r="H46" s="381">
        <v>0.26</v>
      </c>
      <c r="I46" s="381">
        <v>0.15</v>
      </c>
      <c r="J46" s="381" t="s">
        <v>1912</v>
      </c>
      <c r="L46" s="372"/>
      <c r="M46" s="372"/>
      <c r="N46" s="372"/>
      <c r="O46" s="372"/>
      <c r="P46" s="372"/>
      <c r="Q46" s="372"/>
      <c r="R46" s="371"/>
    </row>
    <row r="47" spans="1:18" ht="30" customHeight="1" thickBot="1">
      <c r="A47" s="380">
        <v>40</v>
      </c>
      <c r="B47" s="381" t="s">
        <v>1861</v>
      </c>
      <c r="C47" s="381" t="s">
        <v>1910</v>
      </c>
      <c r="D47" s="381" t="s">
        <v>1918</v>
      </c>
      <c r="E47" s="381" t="s">
        <v>1093</v>
      </c>
      <c r="F47" s="381" t="s">
        <v>1783</v>
      </c>
      <c r="G47" s="381" t="s">
        <v>816</v>
      </c>
      <c r="H47" s="381">
        <v>0.3</v>
      </c>
      <c r="I47" s="381">
        <v>0.18</v>
      </c>
      <c r="J47" s="381" t="s">
        <v>1912</v>
      </c>
      <c r="L47" s="372"/>
      <c r="M47" s="372"/>
      <c r="N47" s="372"/>
      <c r="O47" s="372"/>
      <c r="P47" s="372"/>
      <c r="Q47" s="372"/>
      <c r="R47" s="371"/>
    </row>
    <row r="48" spans="1:18" ht="30" customHeight="1" thickBot="1">
      <c r="A48" s="380">
        <v>41</v>
      </c>
      <c r="B48" s="381" t="s">
        <v>1861</v>
      </c>
      <c r="C48" s="381" t="s">
        <v>1910</v>
      </c>
      <c r="D48" s="381" t="s">
        <v>1919</v>
      </c>
      <c r="E48" s="381" t="s">
        <v>1093</v>
      </c>
      <c r="F48" s="381" t="s">
        <v>1783</v>
      </c>
      <c r="G48" s="381" t="s">
        <v>816</v>
      </c>
      <c r="H48" s="381">
        <v>1.29</v>
      </c>
      <c r="I48" s="381">
        <v>0.78</v>
      </c>
      <c r="J48" s="381" t="s">
        <v>1912</v>
      </c>
      <c r="L48" s="372"/>
      <c r="M48" s="372"/>
      <c r="N48" s="372"/>
      <c r="O48" s="372"/>
      <c r="P48" s="372"/>
      <c r="Q48" s="372"/>
      <c r="R48" s="371"/>
    </row>
    <row r="49" spans="1:18" ht="30" customHeight="1" thickBot="1">
      <c r="A49" s="380">
        <v>42</v>
      </c>
      <c r="B49" s="381" t="s">
        <v>1861</v>
      </c>
      <c r="C49" s="381" t="s">
        <v>1910</v>
      </c>
      <c r="D49" s="381" t="s">
        <v>1920</v>
      </c>
      <c r="E49" s="381" t="s">
        <v>1093</v>
      </c>
      <c r="F49" s="381" t="s">
        <v>1783</v>
      </c>
      <c r="G49" s="381" t="s">
        <v>816</v>
      </c>
      <c r="H49" s="381">
        <v>0.32</v>
      </c>
      <c r="I49" s="381">
        <v>0.19</v>
      </c>
      <c r="J49" s="381" t="s">
        <v>1912</v>
      </c>
      <c r="L49" s="372"/>
      <c r="M49" s="372"/>
      <c r="N49" s="372"/>
      <c r="O49" s="372"/>
      <c r="P49" s="372"/>
      <c r="Q49" s="372"/>
      <c r="R49" s="371"/>
    </row>
    <row r="50" spans="1:18" ht="30" customHeight="1" thickBot="1">
      <c r="A50" s="380">
        <v>43</v>
      </c>
      <c r="B50" s="381" t="s">
        <v>1861</v>
      </c>
      <c r="C50" s="381" t="s">
        <v>1910</v>
      </c>
      <c r="D50" s="381" t="s">
        <v>1921</v>
      </c>
      <c r="E50" s="381" t="s">
        <v>1093</v>
      </c>
      <c r="F50" s="381" t="s">
        <v>1783</v>
      </c>
      <c r="G50" s="381" t="s">
        <v>816</v>
      </c>
      <c r="H50" s="381">
        <v>0.16</v>
      </c>
      <c r="I50" s="381">
        <v>0.09</v>
      </c>
      <c r="J50" s="381" t="s">
        <v>1912</v>
      </c>
      <c r="L50" s="372"/>
      <c r="M50" s="372"/>
      <c r="N50" s="372"/>
      <c r="O50" s="372"/>
      <c r="P50" s="372"/>
      <c r="Q50" s="372"/>
      <c r="R50" s="371"/>
    </row>
    <row r="51" spans="1:18" ht="30" customHeight="1" thickBot="1">
      <c r="A51" s="380">
        <v>44</v>
      </c>
      <c r="B51" s="381" t="s">
        <v>1861</v>
      </c>
      <c r="C51" s="381" t="s">
        <v>1910</v>
      </c>
      <c r="D51" s="381" t="s">
        <v>1887</v>
      </c>
      <c r="E51" s="381" t="s">
        <v>1093</v>
      </c>
      <c r="F51" s="381" t="s">
        <v>1783</v>
      </c>
      <c r="G51" s="381" t="s">
        <v>816</v>
      </c>
      <c r="H51" s="381">
        <v>0.32</v>
      </c>
      <c r="I51" s="381">
        <v>0.19</v>
      </c>
      <c r="J51" s="381" t="s">
        <v>1912</v>
      </c>
      <c r="L51" s="372"/>
      <c r="M51" s="372"/>
      <c r="N51" s="372"/>
      <c r="O51" s="372"/>
      <c r="P51" s="372"/>
      <c r="Q51" s="372"/>
      <c r="R51" s="371"/>
    </row>
    <row r="52" spans="1:18" ht="30" customHeight="1" thickBot="1">
      <c r="A52" s="380">
        <v>45</v>
      </c>
      <c r="B52" s="381" t="s">
        <v>1861</v>
      </c>
      <c r="C52" s="381" t="s">
        <v>1922</v>
      </c>
      <c r="D52" s="381" t="s">
        <v>1923</v>
      </c>
      <c r="E52" s="381" t="s">
        <v>744</v>
      </c>
      <c r="F52" s="381" t="s">
        <v>1783</v>
      </c>
      <c r="G52" s="381" t="s">
        <v>816</v>
      </c>
      <c r="H52" s="381">
        <v>0.96</v>
      </c>
      <c r="I52" s="381">
        <v>0.48</v>
      </c>
      <c r="J52" s="381" t="s">
        <v>1924</v>
      </c>
      <c r="L52" s="372"/>
      <c r="M52" s="372"/>
      <c r="N52" s="372"/>
      <c r="O52" s="372"/>
      <c r="P52" s="372"/>
      <c r="Q52" s="372"/>
      <c r="R52" s="371"/>
    </row>
    <row r="53" spans="1:18" ht="30" customHeight="1" thickBot="1">
      <c r="A53" s="380">
        <v>46</v>
      </c>
      <c r="B53" s="381" t="s">
        <v>1861</v>
      </c>
      <c r="C53" s="381" t="s">
        <v>1925</v>
      </c>
      <c r="D53" s="381" t="s">
        <v>1926</v>
      </c>
      <c r="E53" s="381" t="s">
        <v>1093</v>
      </c>
      <c r="F53" s="381" t="s">
        <v>1783</v>
      </c>
      <c r="G53" s="381" t="s">
        <v>595</v>
      </c>
      <c r="H53" s="381">
        <v>1.29</v>
      </c>
      <c r="I53" s="381">
        <v>0.77</v>
      </c>
      <c r="J53" s="381" t="s">
        <v>1927</v>
      </c>
      <c r="L53" s="372"/>
      <c r="M53" s="372"/>
      <c r="N53" s="372"/>
      <c r="O53" s="372"/>
      <c r="P53" s="372"/>
      <c r="Q53" s="372"/>
      <c r="R53" s="371"/>
    </row>
    <row r="54" spans="1:18" ht="15" customHeight="1" thickBot="1">
      <c r="A54" s="380">
        <v>47</v>
      </c>
      <c r="B54" s="381" t="s">
        <v>1861</v>
      </c>
      <c r="C54" s="381" t="s">
        <v>1928</v>
      </c>
      <c r="D54" s="381" t="s">
        <v>1926</v>
      </c>
      <c r="E54" s="381" t="s">
        <v>1093</v>
      </c>
      <c r="F54" s="381" t="s">
        <v>1783</v>
      </c>
      <c r="G54" s="381" t="s">
        <v>816</v>
      </c>
      <c r="H54" s="381">
        <v>1.68</v>
      </c>
      <c r="I54" s="381">
        <v>0.84</v>
      </c>
      <c r="J54" s="381" t="s">
        <v>1929</v>
      </c>
      <c r="L54" s="372"/>
      <c r="M54" s="372"/>
      <c r="N54" s="372"/>
      <c r="O54" s="372"/>
      <c r="P54" s="372"/>
      <c r="Q54" s="372"/>
      <c r="R54" s="371"/>
    </row>
    <row r="55" spans="1:18" ht="15" customHeight="1" thickBot="1">
      <c r="A55" s="380">
        <v>48</v>
      </c>
      <c r="B55" s="381" t="s">
        <v>1861</v>
      </c>
      <c r="C55" s="381" t="s">
        <v>1928</v>
      </c>
      <c r="D55" s="381" t="s">
        <v>1930</v>
      </c>
      <c r="E55" s="381" t="s">
        <v>1093</v>
      </c>
      <c r="F55" s="381" t="s">
        <v>1783</v>
      </c>
      <c r="G55" s="381" t="s">
        <v>816</v>
      </c>
      <c r="H55" s="381">
        <v>0.09</v>
      </c>
      <c r="I55" s="381">
        <v>0.04</v>
      </c>
      <c r="J55" s="381" t="s">
        <v>1929</v>
      </c>
      <c r="L55" s="372"/>
      <c r="M55" s="372"/>
      <c r="N55" s="372"/>
      <c r="O55" s="372"/>
      <c r="P55" s="372"/>
      <c r="Q55" s="372"/>
      <c r="R55" s="371"/>
    </row>
    <row r="56" spans="1:18" ht="15" customHeight="1" thickBot="1">
      <c r="A56" s="380">
        <v>49</v>
      </c>
      <c r="B56" s="381" t="s">
        <v>1861</v>
      </c>
      <c r="C56" s="381" t="s">
        <v>1928</v>
      </c>
      <c r="D56" s="381" t="s">
        <v>1931</v>
      </c>
      <c r="E56" s="381" t="s">
        <v>1093</v>
      </c>
      <c r="F56" s="381" t="s">
        <v>1783</v>
      </c>
      <c r="G56" s="381" t="s">
        <v>816</v>
      </c>
      <c r="H56" s="381">
        <v>0.16</v>
      </c>
      <c r="I56" s="381">
        <v>0.08</v>
      </c>
      <c r="J56" s="381" t="s">
        <v>1929</v>
      </c>
      <c r="L56" s="372"/>
      <c r="M56" s="372"/>
      <c r="N56" s="372"/>
      <c r="O56" s="372"/>
      <c r="P56" s="372"/>
      <c r="Q56" s="372"/>
      <c r="R56" s="371"/>
    </row>
    <row r="57" spans="1:18" ht="15" customHeight="1" thickBot="1">
      <c r="A57" s="380">
        <v>50</v>
      </c>
      <c r="B57" s="381" t="s">
        <v>1861</v>
      </c>
      <c r="C57" s="381" t="s">
        <v>1928</v>
      </c>
      <c r="D57" s="381" t="s">
        <v>1932</v>
      </c>
      <c r="E57" s="381" t="s">
        <v>1093</v>
      </c>
      <c r="F57" s="381" t="s">
        <v>1783</v>
      </c>
      <c r="G57" s="381" t="s">
        <v>816</v>
      </c>
      <c r="H57" s="381">
        <v>0.16</v>
      </c>
      <c r="I57" s="381">
        <v>0.08</v>
      </c>
      <c r="J57" s="381" t="s">
        <v>1929</v>
      </c>
      <c r="L57" s="372"/>
      <c r="M57" s="372"/>
      <c r="N57" s="372"/>
      <c r="O57" s="372"/>
      <c r="P57" s="372"/>
      <c r="Q57" s="372"/>
      <c r="R57" s="371"/>
    </row>
    <row r="58" spans="1:18" ht="15" customHeight="1" thickBot="1">
      <c r="A58" s="380">
        <v>51</v>
      </c>
      <c r="B58" s="381" t="s">
        <v>1861</v>
      </c>
      <c r="C58" s="381" t="s">
        <v>1928</v>
      </c>
      <c r="D58" s="381" t="s">
        <v>1933</v>
      </c>
      <c r="E58" s="381" t="s">
        <v>1093</v>
      </c>
      <c r="F58" s="381" t="s">
        <v>1783</v>
      </c>
      <c r="G58" s="381" t="s">
        <v>816</v>
      </c>
      <c r="H58" s="381">
        <v>0.8</v>
      </c>
      <c r="I58" s="381">
        <v>0.4</v>
      </c>
      <c r="J58" s="381" t="s">
        <v>1929</v>
      </c>
      <c r="L58" s="371"/>
      <c r="M58" s="372"/>
      <c r="N58" s="372"/>
      <c r="O58" s="372"/>
      <c r="P58" s="372"/>
      <c r="Q58" s="372"/>
      <c r="R58" s="372"/>
    </row>
    <row r="59" spans="1:18" ht="15.75" customHeight="1" thickBot="1">
      <c r="A59" s="380">
        <v>52</v>
      </c>
      <c r="B59" s="381" t="s">
        <v>1861</v>
      </c>
      <c r="C59" s="381" t="s">
        <v>1928</v>
      </c>
      <c r="D59" s="381" t="s">
        <v>1934</v>
      </c>
      <c r="E59" s="381" t="s">
        <v>1093</v>
      </c>
      <c r="F59" s="381" t="s">
        <v>1783</v>
      </c>
      <c r="G59" s="381" t="s">
        <v>816</v>
      </c>
      <c r="H59" s="381">
        <v>0.69</v>
      </c>
      <c r="I59" s="381">
        <v>0.41</v>
      </c>
      <c r="J59" s="381" t="s">
        <v>1929</v>
      </c>
      <c r="L59" s="371"/>
      <c r="M59" s="372"/>
      <c r="N59" s="372"/>
      <c r="O59" s="372"/>
      <c r="P59" s="372"/>
      <c r="Q59" s="372"/>
      <c r="R59" s="372"/>
    </row>
    <row r="60" spans="1:18" ht="15" customHeight="1" thickBot="1">
      <c r="A60" s="380">
        <v>53</v>
      </c>
      <c r="B60" s="381" t="s">
        <v>1861</v>
      </c>
      <c r="C60" s="381" t="s">
        <v>1928</v>
      </c>
      <c r="D60" s="381" t="s">
        <v>1935</v>
      </c>
      <c r="E60" s="381" t="s">
        <v>1093</v>
      </c>
      <c r="F60" s="381" t="s">
        <v>1783</v>
      </c>
      <c r="G60" s="381" t="s">
        <v>816</v>
      </c>
      <c r="H60" s="381">
        <v>0.5</v>
      </c>
      <c r="I60" s="381">
        <v>0.25</v>
      </c>
      <c r="J60" s="381" t="s">
        <v>1929</v>
      </c>
      <c r="L60" s="371"/>
      <c r="M60" s="372"/>
      <c r="N60" s="372"/>
      <c r="O60" s="372"/>
      <c r="P60" s="372"/>
      <c r="Q60" s="372"/>
      <c r="R60" s="372"/>
    </row>
    <row r="61" spans="1:18" ht="75.75" thickBot="1">
      <c r="A61" s="380">
        <v>54</v>
      </c>
      <c r="B61" s="381" t="s">
        <v>1861</v>
      </c>
      <c r="C61" s="381" t="s">
        <v>1936</v>
      </c>
      <c r="D61" s="381" t="s">
        <v>1937</v>
      </c>
      <c r="E61" s="381" t="s">
        <v>1093</v>
      </c>
      <c r="F61" s="381" t="s">
        <v>1783</v>
      </c>
      <c r="G61" s="381" t="s">
        <v>816</v>
      </c>
      <c r="H61" s="381">
        <v>0.74</v>
      </c>
      <c r="I61" s="381">
        <v>0.37</v>
      </c>
      <c r="J61" s="381" t="s">
        <v>1929</v>
      </c>
      <c r="L61" s="371"/>
      <c r="M61" s="372"/>
      <c r="N61" s="372"/>
      <c r="O61" s="372"/>
      <c r="P61" s="372"/>
      <c r="Q61" s="372"/>
      <c r="R61" s="372"/>
    </row>
    <row r="62" spans="1:18" ht="15" customHeight="1" thickBot="1">
      <c r="A62" s="380">
        <v>55</v>
      </c>
      <c r="B62" s="381" t="s">
        <v>1861</v>
      </c>
      <c r="C62" s="381" t="s">
        <v>1938</v>
      </c>
      <c r="D62" s="381" t="s">
        <v>1939</v>
      </c>
      <c r="E62" s="381" t="s">
        <v>1093</v>
      </c>
      <c r="F62" s="381" t="s">
        <v>1783</v>
      </c>
      <c r="G62" s="381" t="s">
        <v>816</v>
      </c>
      <c r="H62" s="381">
        <v>0.25</v>
      </c>
      <c r="I62" s="381">
        <v>0.75</v>
      </c>
      <c r="J62" s="381" t="s">
        <v>1929</v>
      </c>
      <c r="L62" s="371"/>
      <c r="M62" s="372"/>
      <c r="N62" s="372"/>
      <c r="O62" s="372"/>
      <c r="P62" s="372"/>
      <c r="Q62" s="372"/>
      <c r="R62" s="372"/>
    </row>
    <row r="63" spans="1:18" ht="75.75" thickBot="1">
      <c r="A63" s="380">
        <v>56</v>
      </c>
      <c r="B63" s="381" t="s">
        <v>1861</v>
      </c>
      <c r="C63" s="381" t="s">
        <v>1928</v>
      </c>
      <c r="D63" s="381" t="s">
        <v>1940</v>
      </c>
      <c r="E63" s="381" t="s">
        <v>1093</v>
      </c>
      <c r="F63" s="381" t="s">
        <v>1783</v>
      </c>
      <c r="G63" s="381" t="s">
        <v>816</v>
      </c>
      <c r="H63" s="381">
        <v>1.29</v>
      </c>
      <c r="I63" s="381">
        <v>0.64</v>
      </c>
      <c r="J63" s="381" t="s">
        <v>1929</v>
      </c>
      <c r="L63" s="371"/>
      <c r="M63" s="372"/>
      <c r="N63" s="372"/>
      <c r="O63" s="372"/>
      <c r="P63" s="372"/>
      <c r="Q63" s="372"/>
      <c r="R63" s="372"/>
    </row>
    <row r="64" spans="1:18" ht="15" customHeight="1" thickBot="1">
      <c r="A64" s="380">
        <v>57</v>
      </c>
      <c r="B64" s="381" t="s">
        <v>1861</v>
      </c>
      <c r="C64" s="381" t="s">
        <v>1928</v>
      </c>
      <c r="D64" s="381" t="s">
        <v>1941</v>
      </c>
      <c r="E64" s="381" t="s">
        <v>1093</v>
      </c>
      <c r="F64" s="381" t="s">
        <v>1783</v>
      </c>
      <c r="G64" s="381" t="s">
        <v>816</v>
      </c>
      <c r="H64" s="381">
        <v>0.59</v>
      </c>
      <c r="I64" s="381">
        <v>0.3</v>
      </c>
      <c r="J64" s="381" t="s">
        <v>1929</v>
      </c>
      <c r="L64" s="371"/>
      <c r="M64" s="372"/>
      <c r="N64" s="372"/>
      <c r="O64" s="372"/>
      <c r="P64" s="372"/>
      <c r="Q64" s="372"/>
      <c r="R64" s="372"/>
    </row>
    <row r="65" spans="1:18" ht="75.75" thickBot="1">
      <c r="A65" s="380">
        <v>58</v>
      </c>
      <c r="B65" s="381" t="s">
        <v>1861</v>
      </c>
      <c r="C65" s="381" t="s">
        <v>1942</v>
      </c>
      <c r="D65" s="381" t="s">
        <v>1943</v>
      </c>
      <c r="E65" s="381" t="s">
        <v>1908</v>
      </c>
      <c r="F65" s="381" t="s">
        <v>1783</v>
      </c>
      <c r="G65" s="381" t="s">
        <v>816</v>
      </c>
      <c r="H65" s="381">
        <v>0.36</v>
      </c>
      <c r="I65" s="381">
        <v>0.18</v>
      </c>
      <c r="J65" s="381" t="s">
        <v>1944</v>
      </c>
      <c r="L65" s="371"/>
      <c r="M65" s="372"/>
      <c r="N65" s="372"/>
      <c r="O65" s="372"/>
      <c r="P65" s="372"/>
      <c r="Q65" s="372"/>
      <c r="R65" s="372"/>
    </row>
    <row r="66" spans="1:18" ht="15" customHeight="1" thickBot="1">
      <c r="A66" s="380">
        <v>59</v>
      </c>
      <c r="B66" s="381" t="s">
        <v>1861</v>
      </c>
      <c r="C66" s="381" t="s">
        <v>1942</v>
      </c>
      <c r="D66" s="381" t="s">
        <v>1945</v>
      </c>
      <c r="E66" s="381" t="s">
        <v>1908</v>
      </c>
      <c r="F66" s="381" t="s">
        <v>1783</v>
      </c>
      <c r="G66" s="381" t="s">
        <v>816</v>
      </c>
      <c r="H66" s="381">
        <v>9.35</v>
      </c>
      <c r="I66" s="381">
        <v>4.68</v>
      </c>
      <c r="J66" s="381" t="s">
        <v>1944</v>
      </c>
      <c r="L66" s="371"/>
      <c r="M66" s="372"/>
      <c r="N66" s="372"/>
      <c r="O66" s="372"/>
      <c r="P66" s="372"/>
      <c r="Q66" s="372"/>
      <c r="R66" s="372"/>
    </row>
    <row r="67" spans="1:18" ht="75.75" thickBot="1">
      <c r="A67" s="380">
        <v>60</v>
      </c>
      <c r="B67" s="381" t="s">
        <v>1861</v>
      </c>
      <c r="C67" s="381" t="s">
        <v>1942</v>
      </c>
      <c r="D67" s="381" t="s">
        <v>1946</v>
      </c>
      <c r="E67" s="381" t="s">
        <v>1908</v>
      </c>
      <c r="F67" s="381" t="s">
        <v>1783</v>
      </c>
      <c r="G67" s="381" t="s">
        <v>816</v>
      </c>
      <c r="H67" s="381">
        <v>0.49</v>
      </c>
      <c r="I67" s="381">
        <v>0.25</v>
      </c>
      <c r="J67" s="381" t="s">
        <v>1944</v>
      </c>
      <c r="L67" s="371"/>
      <c r="M67" s="372"/>
      <c r="N67" s="372"/>
      <c r="O67" s="372"/>
      <c r="P67" s="372"/>
      <c r="Q67" s="372"/>
      <c r="R67" s="372"/>
    </row>
    <row r="68" spans="1:18" ht="15" customHeight="1" thickBot="1">
      <c r="A68" s="380">
        <v>61</v>
      </c>
      <c r="B68" s="381" t="s">
        <v>1861</v>
      </c>
      <c r="C68" s="381" t="s">
        <v>1942</v>
      </c>
      <c r="D68" s="381" t="s">
        <v>1947</v>
      </c>
      <c r="E68" s="381" t="s">
        <v>1908</v>
      </c>
      <c r="F68" s="381" t="s">
        <v>1783</v>
      </c>
      <c r="G68" s="381" t="s">
        <v>816</v>
      </c>
      <c r="H68" s="381">
        <v>0.22</v>
      </c>
      <c r="I68" s="381">
        <v>0.13</v>
      </c>
      <c r="J68" s="381" t="s">
        <v>1944</v>
      </c>
      <c r="L68" s="371"/>
      <c r="M68" s="372"/>
      <c r="N68" s="372"/>
      <c r="O68" s="372"/>
      <c r="P68" s="372"/>
      <c r="Q68" s="372"/>
      <c r="R68" s="372"/>
    </row>
    <row r="69" spans="1:18" ht="75.75" thickBot="1">
      <c r="A69" s="380">
        <v>62</v>
      </c>
      <c r="B69" s="381" t="s">
        <v>1861</v>
      </c>
      <c r="C69" s="381" t="s">
        <v>1942</v>
      </c>
      <c r="D69" s="381" t="s">
        <v>1948</v>
      </c>
      <c r="E69" s="381" t="s">
        <v>1908</v>
      </c>
      <c r="F69" s="381" t="s">
        <v>1783</v>
      </c>
      <c r="G69" s="381" t="s">
        <v>816</v>
      </c>
      <c r="H69" s="381">
        <v>3</v>
      </c>
      <c r="I69" s="381">
        <v>1.5</v>
      </c>
      <c r="J69" s="381" t="s">
        <v>1944</v>
      </c>
      <c r="L69" s="371"/>
      <c r="M69" s="372"/>
      <c r="N69" s="372"/>
      <c r="O69" s="372"/>
      <c r="P69" s="372"/>
      <c r="Q69" s="372"/>
      <c r="R69" s="372"/>
    </row>
    <row r="70" spans="1:18" ht="75.75" thickBot="1">
      <c r="A70" s="380">
        <v>63</v>
      </c>
      <c r="B70" s="381" t="s">
        <v>1861</v>
      </c>
      <c r="C70" s="381" t="s">
        <v>1942</v>
      </c>
      <c r="D70" s="381" t="s">
        <v>1949</v>
      </c>
      <c r="E70" s="381" t="s">
        <v>1908</v>
      </c>
      <c r="F70" s="381" t="s">
        <v>1783</v>
      </c>
      <c r="G70" s="381" t="s">
        <v>816</v>
      </c>
      <c r="H70" s="381">
        <v>0.28999999999999998</v>
      </c>
      <c r="I70" s="381">
        <v>0.15</v>
      </c>
      <c r="J70" s="381" t="s">
        <v>1944</v>
      </c>
      <c r="L70" s="371"/>
      <c r="M70" s="372"/>
      <c r="N70" s="372"/>
      <c r="O70" s="372"/>
      <c r="P70" s="372"/>
      <c r="Q70" s="372"/>
      <c r="R70" s="372"/>
    </row>
    <row r="71" spans="1:18" ht="15" customHeight="1" thickBot="1">
      <c r="A71" s="380">
        <v>64</v>
      </c>
      <c r="B71" s="381" t="s">
        <v>1861</v>
      </c>
      <c r="C71" s="381" t="s">
        <v>1942</v>
      </c>
      <c r="D71" s="381" t="s">
        <v>1950</v>
      </c>
      <c r="E71" s="381" t="s">
        <v>1908</v>
      </c>
      <c r="F71" s="381" t="s">
        <v>1783</v>
      </c>
      <c r="G71" s="381" t="s">
        <v>816</v>
      </c>
      <c r="H71" s="381">
        <v>0.39</v>
      </c>
      <c r="I71" s="381">
        <v>0.2</v>
      </c>
      <c r="J71" s="381" t="s">
        <v>1944</v>
      </c>
      <c r="L71" s="371"/>
      <c r="M71" s="372"/>
      <c r="N71" s="372"/>
      <c r="O71" s="372"/>
      <c r="P71" s="372"/>
      <c r="Q71" s="372"/>
      <c r="R71" s="372"/>
    </row>
    <row r="72" spans="1:18" ht="75.75" thickBot="1">
      <c r="A72" s="380">
        <v>65</v>
      </c>
      <c r="B72" s="381" t="s">
        <v>1861</v>
      </c>
      <c r="C72" s="381" t="s">
        <v>1942</v>
      </c>
      <c r="D72" s="381" t="s">
        <v>1951</v>
      </c>
      <c r="E72" s="381" t="s">
        <v>1908</v>
      </c>
      <c r="F72" s="381" t="s">
        <v>1783</v>
      </c>
      <c r="G72" s="381" t="s">
        <v>816</v>
      </c>
      <c r="H72" s="381">
        <v>0.69</v>
      </c>
      <c r="I72" s="381">
        <v>0.34</v>
      </c>
      <c r="J72" s="381" t="s">
        <v>1944</v>
      </c>
      <c r="L72" s="371"/>
      <c r="M72" s="372"/>
      <c r="N72" s="372"/>
      <c r="O72" s="372"/>
      <c r="P72" s="372"/>
      <c r="Q72" s="372"/>
      <c r="R72" s="372"/>
    </row>
    <row r="73" spans="1:18" ht="15" customHeight="1" thickBot="1">
      <c r="A73" s="380">
        <v>66</v>
      </c>
      <c r="B73" s="381" t="s">
        <v>1861</v>
      </c>
      <c r="C73" s="381" t="s">
        <v>1942</v>
      </c>
      <c r="D73" s="381" t="s">
        <v>1952</v>
      </c>
      <c r="E73" s="381" t="s">
        <v>1908</v>
      </c>
      <c r="F73" s="381" t="s">
        <v>1783</v>
      </c>
      <c r="G73" s="381" t="s">
        <v>816</v>
      </c>
      <c r="H73" s="381">
        <v>2.57</v>
      </c>
      <c r="I73" s="381">
        <v>2.29</v>
      </c>
      <c r="J73" s="381" t="s">
        <v>1944</v>
      </c>
      <c r="L73" s="371"/>
      <c r="M73" s="372"/>
      <c r="N73" s="372"/>
      <c r="O73" s="372"/>
      <c r="P73" s="372"/>
      <c r="Q73" s="372"/>
      <c r="R73" s="372"/>
    </row>
    <row r="74" spans="1:18" ht="45.75" thickBot="1">
      <c r="A74" s="380">
        <v>67</v>
      </c>
      <c r="B74" s="381" t="s">
        <v>1861</v>
      </c>
      <c r="C74" s="381" t="s">
        <v>1953</v>
      </c>
      <c r="D74" s="381" t="s">
        <v>1954</v>
      </c>
      <c r="E74" s="381" t="s">
        <v>1093</v>
      </c>
      <c r="F74" s="381" t="s">
        <v>1783</v>
      </c>
      <c r="G74" s="381" t="s">
        <v>816</v>
      </c>
      <c r="H74" s="381">
        <v>1.26</v>
      </c>
      <c r="I74" s="381">
        <v>0.63</v>
      </c>
      <c r="J74" s="381" t="s">
        <v>1886</v>
      </c>
      <c r="L74" s="371"/>
      <c r="M74" s="372"/>
      <c r="N74" s="372"/>
      <c r="O74" s="372"/>
      <c r="P74" s="372"/>
      <c r="Q74" s="372"/>
      <c r="R74" s="372"/>
    </row>
    <row r="75" spans="1:18" ht="15" customHeight="1" thickBot="1">
      <c r="A75" s="380">
        <v>68</v>
      </c>
      <c r="B75" s="381" t="s">
        <v>1861</v>
      </c>
      <c r="C75" s="381" t="s">
        <v>1953</v>
      </c>
      <c r="D75" s="381" t="s">
        <v>1955</v>
      </c>
      <c r="E75" s="381" t="s">
        <v>1093</v>
      </c>
      <c r="F75" s="381" t="s">
        <v>1783</v>
      </c>
      <c r="G75" s="381" t="s">
        <v>816</v>
      </c>
      <c r="H75" s="381">
        <v>0.65</v>
      </c>
      <c r="I75" s="381">
        <v>0.32</v>
      </c>
      <c r="J75" s="381" t="s">
        <v>1878</v>
      </c>
      <c r="L75" s="371"/>
      <c r="M75" s="372"/>
      <c r="N75" s="372"/>
      <c r="O75" s="372"/>
      <c r="P75" s="372"/>
      <c r="Q75" s="372"/>
      <c r="R75" s="372"/>
    </row>
    <row r="76" spans="1:18" ht="90.75" thickBot="1">
      <c r="A76" s="380">
        <v>69</v>
      </c>
      <c r="B76" s="381" t="s">
        <v>1861</v>
      </c>
      <c r="C76" s="381" t="s">
        <v>1953</v>
      </c>
      <c r="D76" s="381" t="s">
        <v>1956</v>
      </c>
      <c r="E76" s="381" t="s">
        <v>1093</v>
      </c>
      <c r="F76" s="381" t="s">
        <v>1783</v>
      </c>
      <c r="G76" s="381" t="s">
        <v>816</v>
      </c>
      <c r="H76" s="381">
        <v>0.12</v>
      </c>
      <c r="I76" s="381">
        <v>0.06</v>
      </c>
      <c r="J76" s="381" t="s">
        <v>1878</v>
      </c>
      <c r="L76" s="371"/>
      <c r="M76" s="372"/>
      <c r="N76" s="372"/>
      <c r="O76" s="372"/>
      <c r="P76" s="372"/>
      <c r="Q76" s="372"/>
      <c r="R76" s="372"/>
    </row>
    <row r="77" spans="1:18" ht="15" customHeight="1" thickBot="1">
      <c r="A77" s="380">
        <v>70</v>
      </c>
      <c r="B77" s="381" t="s">
        <v>1861</v>
      </c>
      <c r="C77" s="381" t="s">
        <v>1957</v>
      </c>
      <c r="D77" s="381" t="s">
        <v>1958</v>
      </c>
      <c r="E77" s="381" t="s">
        <v>1959</v>
      </c>
      <c r="F77" s="381" t="s">
        <v>1783</v>
      </c>
      <c r="G77" s="381" t="s">
        <v>816</v>
      </c>
      <c r="H77" s="381">
        <v>2.37</v>
      </c>
      <c r="I77" s="381">
        <v>1.18</v>
      </c>
      <c r="J77" s="381" t="s">
        <v>1960</v>
      </c>
      <c r="L77" s="371"/>
      <c r="M77" s="372"/>
      <c r="N77" s="372"/>
      <c r="O77" s="372"/>
      <c r="P77" s="372"/>
      <c r="Q77" s="372"/>
      <c r="R77" s="372"/>
    </row>
    <row r="78" spans="1:18" ht="75.75" thickBot="1">
      <c r="A78" s="380">
        <v>71</v>
      </c>
      <c r="B78" s="381" t="s">
        <v>1861</v>
      </c>
      <c r="C78" s="381" t="s">
        <v>1957</v>
      </c>
      <c r="D78" s="381" t="s">
        <v>1961</v>
      </c>
      <c r="E78" s="381" t="s">
        <v>1093</v>
      </c>
      <c r="F78" s="381" t="s">
        <v>1783</v>
      </c>
      <c r="G78" s="381" t="s">
        <v>816</v>
      </c>
      <c r="H78" s="381">
        <v>2.64</v>
      </c>
      <c r="I78" s="381">
        <v>1.32</v>
      </c>
      <c r="J78" s="381" t="s">
        <v>1960</v>
      </c>
      <c r="L78" s="371"/>
      <c r="M78" s="372"/>
      <c r="N78" s="372"/>
      <c r="O78" s="372"/>
      <c r="P78" s="372"/>
      <c r="Q78" s="372"/>
      <c r="R78" s="372"/>
    </row>
    <row r="79" spans="1:18" ht="15" customHeight="1" thickBot="1">
      <c r="A79" s="380">
        <v>72</v>
      </c>
      <c r="B79" s="381" t="s">
        <v>1861</v>
      </c>
      <c r="C79" s="381" t="s">
        <v>1957</v>
      </c>
      <c r="D79" s="381" t="s">
        <v>1962</v>
      </c>
      <c r="E79" s="381" t="s">
        <v>1908</v>
      </c>
      <c r="F79" s="381" t="s">
        <v>1783</v>
      </c>
      <c r="G79" s="381" t="s">
        <v>816</v>
      </c>
      <c r="H79" s="381">
        <v>0.64</v>
      </c>
      <c r="I79" s="381">
        <v>0.32</v>
      </c>
      <c r="J79" s="381" t="s">
        <v>1960</v>
      </c>
      <c r="L79" s="371"/>
      <c r="M79" s="372"/>
      <c r="N79" s="372"/>
      <c r="O79" s="372"/>
      <c r="P79" s="372"/>
      <c r="Q79" s="372"/>
      <c r="R79" s="372"/>
    </row>
    <row r="80" spans="1:18" ht="75.75" thickBot="1">
      <c r="A80" s="380">
        <v>73</v>
      </c>
      <c r="B80" s="381" t="s">
        <v>1861</v>
      </c>
      <c r="C80" s="381" t="s">
        <v>1957</v>
      </c>
      <c r="D80" s="381" t="s">
        <v>1963</v>
      </c>
      <c r="E80" s="381" t="s">
        <v>744</v>
      </c>
      <c r="F80" s="381" t="s">
        <v>1783</v>
      </c>
      <c r="G80" s="381" t="s">
        <v>816</v>
      </c>
      <c r="H80" s="381">
        <v>0.8</v>
      </c>
      <c r="I80" s="381">
        <v>0.48</v>
      </c>
      <c r="J80" s="381" t="s">
        <v>1960</v>
      </c>
      <c r="L80" s="371"/>
      <c r="M80" s="372"/>
      <c r="N80" s="372"/>
      <c r="O80" s="372"/>
      <c r="P80" s="372"/>
      <c r="Q80" s="372"/>
      <c r="R80" s="372"/>
    </row>
    <row r="81" spans="1:20" ht="15" customHeight="1" thickBot="1">
      <c r="A81" s="380">
        <v>74</v>
      </c>
      <c r="B81" s="381" t="s">
        <v>1861</v>
      </c>
      <c r="C81" s="381" t="s">
        <v>1957</v>
      </c>
      <c r="D81" s="381" t="s">
        <v>1964</v>
      </c>
      <c r="E81" s="381" t="s">
        <v>1093</v>
      </c>
      <c r="F81" s="381" t="s">
        <v>1783</v>
      </c>
      <c r="G81" s="381" t="s">
        <v>816</v>
      </c>
      <c r="H81" s="381">
        <v>0.64</v>
      </c>
      <c r="I81" s="381">
        <v>0.32</v>
      </c>
      <c r="J81" s="381" t="s">
        <v>1960</v>
      </c>
    </row>
    <row r="82" spans="1:20" ht="75.75" thickBot="1">
      <c r="A82" s="380">
        <v>75</v>
      </c>
      <c r="B82" s="381" t="s">
        <v>1861</v>
      </c>
      <c r="C82" s="381" t="s">
        <v>1957</v>
      </c>
      <c r="D82" s="381" t="s">
        <v>1965</v>
      </c>
      <c r="E82" s="381" t="s">
        <v>1093</v>
      </c>
      <c r="F82" s="381" t="s">
        <v>1783</v>
      </c>
      <c r="G82" s="381" t="s">
        <v>816</v>
      </c>
      <c r="H82" s="381">
        <v>0.96</v>
      </c>
      <c r="I82" s="381">
        <v>0.48</v>
      </c>
      <c r="J82" s="381" t="s">
        <v>1960</v>
      </c>
    </row>
    <row r="83" spans="1:20" ht="15" customHeight="1" thickBot="1">
      <c r="A83" s="380">
        <v>76</v>
      </c>
      <c r="B83" s="381" t="s">
        <v>1861</v>
      </c>
      <c r="C83" s="381" t="s">
        <v>1966</v>
      </c>
      <c r="D83" s="381" t="s">
        <v>1965</v>
      </c>
      <c r="E83" s="381" t="s">
        <v>1093</v>
      </c>
      <c r="F83" s="381" t="s">
        <v>1783</v>
      </c>
      <c r="G83" s="381" t="s">
        <v>816</v>
      </c>
      <c r="H83" s="381">
        <v>1.36</v>
      </c>
      <c r="I83" s="381">
        <v>0.68</v>
      </c>
      <c r="J83" s="381" t="s">
        <v>1967</v>
      </c>
    </row>
    <row r="84" spans="1:20" ht="75.75" thickBot="1">
      <c r="A84" s="380">
        <v>77</v>
      </c>
      <c r="B84" s="381" t="s">
        <v>1861</v>
      </c>
      <c r="C84" s="381" t="s">
        <v>1966</v>
      </c>
      <c r="D84" s="381" t="s">
        <v>1968</v>
      </c>
      <c r="E84" s="381" t="s">
        <v>1093</v>
      </c>
      <c r="F84" s="381" t="s">
        <v>1783</v>
      </c>
      <c r="G84" s="381" t="s">
        <v>816</v>
      </c>
      <c r="H84" s="381">
        <v>0.53</v>
      </c>
      <c r="I84" s="381">
        <v>0.26</v>
      </c>
      <c r="J84" s="381" t="s">
        <v>1967</v>
      </c>
    </row>
    <row r="85" spans="1:20" ht="15" customHeight="1" thickBot="1">
      <c r="A85" s="380">
        <v>78</v>
      </c>
      <c r="B85" s="381" t="s">
        <v>1861</v>
      </c>
      <c r="C85" s="381" t="s">
        <v>1966</v>
      </c>
      <c r="D85" s="381" t="s">
        <v>1969</v>
      </c>
      <c r="E85" s="381" t="s">
        <v>1093</v>
      </c>
      <c r="F85" s="381" t="s">
        <v>1783</v>
      </c>
      <c r="G85" s="381" t="s">
        <v>816</v>
      </c>
      <c r="H85" s="381">
        <v>0.32</v>
      </c>
      <c r="I85" s="381">
        <v>0.16</v>
      </c>
      <c r="J85" s="381" t="s">
        <v>1967</v>
      </c>
    </row>
    <row r="86" spans="1:20" ht="75.75" thickBot="1">
      <c r="A86" s="380">
        <v>79</v>
      </c>
      <c r="B86" s="381" t="s">
        <v>1861</v>
      </c>
      <c r="C86" s="381" t="s">
        <v>1966</v>
      </c>
      <c r="D86" s="381" t="s">
        <v>1970</v>
      </c>
      <c r="E86" s="381" t="s">
        <v>1093</v>
      </c>
      <c r="F86" s="381" t="s">
        <v>1783</v>
      </c>
      <c r="G86" s="381" t="s">
        <v>816</v>
      </c>
      <c r="H86" s="381">
        <v>0.08</v>
      </c>
      <c r="I86" s="381">
        <v>0.04</v>
      </c>
      <c r="J86" s="381" t="s">
        <v>1967</v>
      </c>
    </row>
    <row r="87" spans="1:20" ht="75.75" thickBot="1">
      <c r="A87" s="380">
        <v>80</v>
      </c>
      <c r="B87" s="381" t="s">
        <v>1861</v>
      </c>
      <c r="C87" s="381" t="s">
        <v>1966</v>
      </c>
      <c r="D87" s="381" t="s">
        <v>1971</v>
      </c>
      <c r="E87" s="381" t="s">
        <v>1093</v>
      </c>
      <c r="F87" s="381" t="s">
        <v>1783</v>
      </c>
      <c r="G87" s="381" t="s">
        <v>816</v>
      </c>
      <c r="H87" s="381">
        <v>0.32</v>
      </c>
      <c r="I87" s="381">
        <v>0.16</v>
      </c>
      <c r="J87" s="381" t="s">
        <v>1967</v>
      </c>
    </row>
    <row r="88" spans="1:20" ht="75.75" thickBot="1">
      <c r="A88" s="380">
        <v>81</v>
      </c>
      <c r="B88" s="381" t="s">
        <v>1861</v>
      </c>
      <c r="C88" s="381" t="s">
        <v>1966</v>
      </c>
      <c r="D88" s="381" t="s">
        <v>1972</v>
      </c>
      <c r="E88" s="381" t="s">
        <v>1093</v>
      </c>
      <c r="F88" s="381" t="s">
        <v>1783</v>
      </c>
      <c r="G88" s="381" t="s">
        <v>816</v>
      </c>
      <c r="H88" s="381">
        <v>1.39</v>
      </c>
      <c r="I88" s="381">
        <v>0.69</v>
      </c>
      <c r="J88" s="381" t="s">
        <v>1967</v>
      </c>
    </row>
    <row r="89" spans="1:20" ht="75.75" thickBot="1">
      <c r="A89" s="380">
        <v>82</v>
      </c>
      <c r="B89" s="381" t="s">
        <v>1861</v>
      </c>
      <c r="C89" s="381" t="s">
        <v>1966</v>
      </c>
      <c r="D89" s="381" t="s">
        <v>1973</v>
      </c>
      <c r="E89" s="381" t="s">
        <v>1093</v>
      </c>
      <c r="F89" s="381" t="s">
        <v>1783</v>
      </c>
      <c r="G89" s="381" t="s">
        <v>816</v>
      </c>
      <c r="H89" s="381">
        <v>0.26</v>
      </c>
      <c r="I89" s="381">
        <v>0.19</v>
      </c>
      <c r="J89" s="381" t="s">
        <v>1967</v>
      </c>
    </row>
    <row r="90" spans="1:20">
      <c r="O90" s="370"/>
      <c r="P90" s="370"/>
      <c r="Q90" s="370"/>
    </row>
    <row r="91" spans="1:20" ht="15" customHeight="1">
      <c r="L91" s="372"/>
      <c r="M91" s="372"/>
      <c r="N91" s="372"/>
      <c r="O91" s="370"/>
      <c r="P91" s="370"/>
      <c r="Q91" s="370"/>
    </row>
    <row r="92" spans="1:20" ht="30" customHeight="1">
      <c r="L92" s="372"/>
      <c r="M92" s="372"/>
      <c r="N92" s="372"/>
      <c r="O92" s="370"/>
      <c r="P92" s="370"/>
      <c r="Q92" s="370"/>
    </row>
    <row r="93" spans="1:20" ht="15" customHeight="1" thickBot="1">
      <c r="L93" s="372"/>
      <c r="M93" s="372"/>
      <c r="N93" s="372"/>
      <c r="O93" s="370"/>
      <c r="P93" s="370"/>
      <c r="Q93" s="370"/>
    </row>
    <row r="94" spans="1:20" ht="15.75" thickBot="1">
      <c r="A94" s="431" t="s">
        <v>0</v>
      </c>
      <c r="B94" s="432"/>
      <c r="C94" s="432"/>
      <c r="D94" s="432"/>
      <c r="E94" s="432"/>
      <c r="F94" s="432"/>
      <c r="G94" s="432"/>
      <c r="H94" s="432"/>
      <c r="I94" s="432"/>
      <c r="J94" s="432"/>
      <c r="K94" s="432"/>
      <c r="L94" s="432"/>
      <c r="M94" s="432"/>
      <c r="N94" s="432"/>
      <c r="O94" s="432"/>
      <c r="P94" s="432"/>
      <c r="Q94" s="432"/>
      <c r="R94" s="432"/>
      <c r="S94" s="432"/>
      <c r="T94" s="433"/>
    </row>
    <row r="95" spans="1:20" ht="15" customHeight="1">
      <c r="A95" s="402" t="s">
        <v>1763</v>
      </c>
      <c r="B95" s="434"/>
      <c r="C95" s="434"/>
      <c r="D95" s="434"/>
      <c r="E95" s="434"/>
      <c r="F95" s="434"/>
      <c r="G95" s="434"/>
      <c r="H95" s="434"/>
      <c r="I95" s="434"/>
      <c r="J95" s="434"/>
      <c r="K95" s="434"/>
      <c r="L95" s="434"/>
      <c r="M95" s="434"/>
      <c r="N95" s="434"/>
      <c r="O95" s="434"/>
      <c r="P95" s="403"/>
      <c r="Q95" s="402" t="s">
        <v>1766</v>
      </c>
      <c r="R95" s="434"/>
      <c r="S95" s="434"/>
      <c r="T95" s="403"/>
    </row>
    <row r="96" spans="1:20" ht="15" customHeight="1">
      <c r="A96" s="404"/>
      <c r="B96" s="435"/>
      <c r="C96" s="435"/>
      <c r="D96" s="435"/>
      <c r="E96" s="435"/>
      <c r="F96" s="435"/>
      <c r="G96" s="435"/>
      <c r="H96" s="435"/>
      <c r="I96" s="435"/>
      <c r="J96" s="435"/>
      <c r="K96" s="435"/>
      <c r="L96" s="435"/>
      <c r="M96" s="435"/>
      <c r="N96" s="435"/>
      <c r="O96" s="435"/>
      <c r="P96" s="405"/>
      <c r="Q96" s="404" t="s">
        <v>1767</v>
      </c>
      <c r="R96" s="436"/>
      <c r="S96" s="436"/>
      <c r="T96" s="405"/>
    </row>
    <row r="97" spans="1:20" ht="15" customHeight="1">
      <c r="A97" s="404">
        <v>9866608697</v>
      </c>
      <c r="B97" s="435"/>
      <c r="C97" s="435"/>
      <c r="D97" s="435"/>
      <c r="E97" s="435"/>
      <c r="F97" s="435"/>
      <c r="G97" s="435"/>
      <c r="H97" s="435"/>
      <c r="I97" s="435"/>
      <c r="J97" s="435"/>
      <c r="K97" s="435"/>
      <c r="L97" s="435"/>
      <c r="M97" s="435"/>
      <c r="N97" s="435"/>
      <c r="O97" s="435"/>
      <c r="P97" s="405"/>
      <c r="Q97" s="404"/>
      <c r="R97" s="436"/>
      <c r="S97" s="436"/>
      <c r="T97" s="405"/>
    </row>
    <row r="98" spans="1:20" ht="30" customHeight="1">
      <c r="A98" s="404" t="s">
        <v>1764</v>
      </c>
      <c r="B98" s="435"/>
      <c r="C98" s="435"/>
      <c r="D98" s="435"/>
      <c r="E98" s="435"/>
      <c r="F98" s="435"/>
      <c r="G98" s="435"/>
      <c r="H98" s="435"/>
      <c r="I98" s="435"/>
      <c r="J98" s="435"/>
      <c r="K98" s="435"/>
      <c r="L98" s="435"/>
      <c r="M98" s="435"/>
      <c r="N98" s="435"/>
      <c r="O98" s="435"/>
      <c r="P98" s="405"/>
      <c r="Q98" s="404"/>
      <c r="R98" s="436"/>
      <c r="S98" s="436"/>
      <c r="T98" s="405"/>
    </row>
    <row r="99" spans="1:20" ht="30" customHeight="1" thickBot="1">
      <c r="A99" s="412" t="s">
        <v>1765</v>
      </c>
      <c r="B99" s="426"/>
      <c r="C99" s="426"/>
      <c r="D99" s="426"/>
      <c r="E99" s="426"/>
      <c r="F99" s="426"/>
      <c r="G99" s="426"/>
      <c r="H99" s="426"/>
      <c r="I99" s="426"/>
      <c r="J99" s="426"/>
      <c r="K99" s="426"/>
      <c r="L99" s="426"/>
      <c r="M99" s="426"/>
      <c r="N99" s="426"/>
      <c r="O99" s="426"/>
      <c r="P99" s="413"/>
      <c r="Q99" s="412"/>
      <c r="R99" s="426"/>
      <c r="S99" s="426"/>
      <c r="T99" s="413"/>
    </row>
    <row r="100" spans="1:20" ht="30" customHeight="1" thickBot="1">
      <c r="A100" s="402" t="s">
        <v>642</v>
      </c>
      <c r="B100" s="403"/>
      <c r="C100" s="402" t="s">
        <v>3</v>
      </c>
      <c r="D100" s="403"/>
      <c r="E100" s="402" t="s">
        <v>4</v>
      </c>
      <c r="F100" s="403"/>
      <c r="G100" s="422" t="s">
        <v>2</v>
      </c>
      <c r="H100" s="427"/>
      <c r="I100" s="427"/>
      <c r="J100" s="427"/>
      <c r="K100" s="427"/>
      <c r="L100" s="427"/>
      <c r="M100" s="427"/>
      <c r="N100" s="427"/>
      <c r="O100" s="427"/>
      <c r="P100" s="423"/>
      <c r="Q100" s="428"/>
      <c r="R100" s="429"/>
      <c r="S100" s="429"/>
      <c r="T100" s="430"/>
    </row>
    <row r="101" spans="1:20" ht="44.25" customHeight="1">
      <c r="A101" s="404"/>
      <c r="B101" s="405"/>
      <c r="C101" s="404"/>
      <c r="D101" s="405"/>
      <c r="E101" s="404"/>
      <c r="F101" s="405"/>
      <c r="G101" s="402" t="s">
        <v>5</v>
      </c>
      <c r="H101" s="403"/>
      <c r="I101" s="402" t="s">
        <v>6</v>
      </c>
      <c r="J101" s="403"/>
      <c r="K101" s="402" t="s">
        <v>1768</v>
      </c>
      <c r="L101" s="403"/>
      <c r="M101" s="402" t="s">
        <v>8</v>
      </c>
      <c r="N101" s="403"/>
      <c r="O101" s="402" t="s">
        <v>1769</v>
      </c>
      <c r="P101" s="403"/>
      <c r="Q101" s="402" t="s">
        <v>9</v>
      </c>
      <c r="R101" s="403"/>
      <c r="S101" s="402"/>
      <c r="T101" s="403"/>
    </row>
    <row r="102" spans="1:20" ht="15.75" thickBot="1">
      <c r="A102" s="412"/>
      <c r="B102" s="413"/>
      <c r="C102" s="412"/>
      <c r="D102" s="413"/>
      <c r="E102" s="412"/>
      <c r="F102" s="413"/>
      <c r="G102" s="412"/>
      <c r="H102" s="413"/>
      <c r="I102" s="412"/>
      <c r="J102" s="413"/>
      <c r="K102" s="412" t="s">
        <v>421</v>
      </c>
      <c r="L102" s="413"/>
      <c r="M102" s="412"/>
      <c r="N102" s="413"/>
      <c r="O102" s="412" t="s">
        <v>1770</v>
      </c>
      <c r="P102" s="413"/>
      <c r="Q102" s="412" t="s">
        <v>1770</v>
      </c>
      <c r="R102" s="413"/>
      <c r="S102" s="412"/>
      <c r="T102" s="413"/>
    </row>
    <row r="103" spans="1:20" ht="15" customHeight="1" thickBot="1">
      <c r="A103" s="422">
        <v>1</v>
      </c>
      <c r="B103" s="423"/>
      <c r="C103" s="422" t="s">
        <v>1771</v>
      </c>
      <c r="D103" s="423"/>
      <c r="E103" s="422" t="s">
        <v>1772</v>
      </c>
      <c r="F103" s="423"/>
      <c r="G103" s="422" t="s">
        <v>627</v>
      </c>
      <c r="H103" s="423"/>
      <c r="I103" s="422" t="s">
        <v>1773</v>
      </c>
      <c r="J103" s="423"/>
      <c r="K103" s="422" t="s">
        <v>14</v>
      </c>
      <c r="L103" s="423"/>
      <c r="M103" s="422" t="s">
        <v>816</v>
      </c>
      <c r="N103" s="423"/>
      <c r="O103" s="422">
        <v>0.48</v>
      </c>
      <c r="P103" s="423"/>
      <c r="Q103" s="422">
        <v>0.19</v>
      </c>
      <c r="R103" s="423"/>
      <c r="S103" s="402"/>
      <c r="T103" s="403"/>
    </row>
    <row r="104" spans="1:20" ht="30" customHeight="1" thickBot="1">
      <c r="A104" s="422">
        <v>2</v>
      </c>
      <c r="B104" s="423"/>
      <c r="C104" s="422" t="s">
        <v>1771</v>
      </c>
      <c r="D104" s="423"/>
      <c r="E104" s="422" t="s">
        <v>1772</v>
      </c>
      <c r="F104" s="423"/>
      <c r="G104" s="422" t="s">
        <v>1774</v>
      </c>
      <c r="H104" s="423"/>
      <c r="I104" s="424" t="s">
        <v>1775</v>
      </c>
      <c r="J104" s="425"/>
      <c r="K104" s="422" t="s">
        <v>14</v>
      </c>
      <c r="L104" s="423"/>
      <c r="M104" s="422" t="s">
        <v>816</v>
      </c>
      <c r="N104" s="423"/>
      <c r="O104" s="422">
        <v>2</v>
      </c>
      <c r="P104" s="423"/>
      <c r="Q104" s="422">
        <v>0.8</v>
      </c>
      <c r="R104" s="423"/>
      <c r="S104" s="412" t="s">
        <v>1645</v>
      </c>
      <c r="T104" s="413"/>
    </row>
    <row r="105" spans="1:20" ht="15" customHeight="1" thickBot="1">
      <c r="A105" s="422">
        <v>3</v>
      </c>
      <c r="B105" s="423"/>
      <c r="C105" s="422" t="s">
        <v>1771</v>
      </c>
      <c r="D105" s="423"/>
      <c r="E105" s="422" t="s">
        <v>1772</v>
      </c>
      <c r="F105" s="423"/>
      <c r="G105" s="422" t="s">
        <v>1776</v>
      </c>
      <c r="H105" s="423"/>
      <c r="I105" s="422" t="s">
        <v>540</v>
      </c>
      <c r="J105" s="423"/>
      <c r="K105" s="422" t="s">
        <v>14</v>
      </c>
      <c r="L105" s="423"/>
      <c r="M105" s="422" t="s">
        <v>816</v>
      </c>
      <c r="N105" s="423"/>
      <c r="O105" s="422">
        <v>1.41</v>
      </c>
      <c r="P105" s="423"/>
      <c r="Q105" s="422">
        <v>0.56000000000000005</v>
      </c>
      <c r="R105" s="423"/>
      <c r="S105" s="402" t="s">
        <v>1646</v>
      </c>
      <c r="T105" s="403"/>
    </row>
    <row r="106" spans="1:20">
      <c r="A106" s="416">
        <v>4</v>
      </c>
      <c r="B106" s="417"/>
      <c r="C106" s="416" t="s">
        <v>1777</v>
      </c>
      <c r="D106" s="417"/>
      <c r="E106" s="416" t="s">
        <v>1778</v>
      </c>
      <c r="F106" s="417"/>
      <c r="G106" s="416" t="s">
        <v>1779</v>
      </c>
      <c r="H106" s="417"/>
      <c r="I106" s="420"/>
      <c r="J106" s="421"/>
      <c r="K106" s="416" t="s">
        <v>14</v>
      </c>
      <c r="L106" s="417"/>
      <c r="M106" s="416" t="s">
        <v>816</v>
      </c>
      <c r="N106" s="417"/>
      <c r="O106" s="416">
        <v>0.64</v>
      </c>
      <c r="P106" s="417"/>
      <c r="Q106" s="416">
        <v>0.25</v>
      </c>
      <c r="R106" s="417"/>
      <c r="S106" s="404"/>
      <c r="T106" s="405"/>
    </row>
    <row r="107" spans="1:20" ht="15" customHeight="1" thickBot="1">
      <c r="A107" s="418"/>
      <c r="B107" s="419"/>
      <c r="C107" s="418"/>
      <c r="D107" s="419"/>
      <c r="E107" s="418"/>
      <c r="F107" s="419"/>
      <c r="G107" s="418"/>
      <c r="H107" s="419"/>
      <c r="I107" s="418" t="s">
        <v>1780</v>
      </c>
      <c r="J107" s="419"/>
      <c r="K107" s="418"/>
      <c r="L107" s="419"/>
      <c r="M107" s="418"/>
      <c r="N107" s="419"/>
      <c r="O107" s="418"/>
      <c r="P107" s="419"/>
      <c r="Q107" s="418"/>
      <c r="R107" s="419"/>
      <c r="S107" s="412"/>
      <c r="T107" s="413"/>
    </row>
    <row r="108" spans="1:20" ht="15" customHeight="1">
      <c r="A108" s="402">
        <v>5</v>
      </c>
      <c r="B108" s="403"/>
      <c r="C108" s="402" t="s">
        <v>1781</v>
      </c>
      <c r="D108" s="403"/>
      <c r="E108" s="402" t="s">
        <v>1778</v>
      </c>
      <c r="F108" s="403"/>
      <c r="G108" s="402" t="s">
        <v>1782</v>
      </c>
      <c r="H108" s="403"/>
      <c r="I108" s="402" t="s">
        <v>1093</v>
      </c>
      <c r="J108" s="403"/>
      <c r="K108" s="402" t="s">
        <v>1783</v>
      </c>
      <c r="L108" s="403"/>
      <c r="M108" s="402" t="s">
        <v>816</v>
      </c>
      <c r="N108" s="403"/>
      <c r="O108" s="402">
        <v>0.36</v>
      </c>
      <c r="P108" s="403"/>
      <c r="Q108" s="402">
        <v>0.14000000000000001</v>
      </c>
      <c r="R108" s="403"/>
      <c r="S108" s="402" t="s">
        <v>1647</v>
      </c>
      <c r="T108" s="403"/>
    </row>
    <row r="109" spans="1:20" ht="15" customHeight="1" thickBot="1">
      <c r="A109" s="412"/>
      <c r="B109" s="413"/>
      <c r="C109" s="412"/>
      <c r="D109" s="413"/>
      <c r="E109" s="412"/>
      <c r="F109" s="413"/>
      <c r="G109" s="412"/>
      <c r="H109" s="413"/>
      <c r="I109" s="412"/>
      <c r="J109" s="413"/>
      <c r="K109" s="412"/>
      <c r="L109" s="413"/>
      <c r="M109" s="412"/>
      <c r="N109" s="413"/>
      <c r="O109" s="412"/>
      <c r="P109" s="413"/>
      <c r="Q109" s="412"/>
      <c r="R109" s="413"/>
      <c r="S109" s="412"/>
      <c r="T109" s="413"/>
    </row>
    <row r="110" spans="1:20" ht="15" customHeight="1">
      <c r="A110" s="402">
        <v>6</v>
      </c>
      <c r="B110" s="403"/>
      <c r="C110" s="402" t="s">
        <v>1771</v>
      </c>
      <c r="D110" s="403"/>
      <c r="E110" s="402" t="s">
        <v>1778</v>
      </c>
      <c r="F110" s="403"/>
      <c r="G110" s="402" t="s">
        <v>1774</v>
      </c>
      <c r="H110" s="403"/>
      <c r="I110" s="402" t="s">
        <v>1093</v>
      </c>
      <c r="J110" s="403"/>
      <c r="K110" s="402" t="s">
        <v>1783</v>
      </c>
      <c r="L110" s="403"/>
      <c r="M110" s="402" t="s">
        <v>816</v>
      </c>
      <c r="N110" s="403"/>
      <c r="O110" s="402">
        <v>0.32</v>
      </c>
      <c r="P110" s="403"/>
      <c r="Q110" s="402">
        <v>0.12</v>
      </c>
      <c r="R110" s="403"/>
      <c r="S110" s="402" t="s">
        <v>1647</v>
      </c>
      <c r="T110" s="403"/>
    </row>
    <row r="111" spans="1:20" ht="15" customHeight="1" thickBot="1">
      <c r="A111" s="412"/>
      <c r="B111" s="413"/>
      <c r="C111" s="412"/>
      <c r="D111" s="413"/>
      <c r="E111" s="412"/>
      <c r="F111" s="413"/>
      <c r="G111" s="412"/>
      <c r="H111" s="413"/>
      <c r="I111" s="412"/>
      <c r="J111" s="413"/>
      <c r="K111" s="412"/>
      <c r="L111" s="413"/>
      <c r="M111" s="412"/>
      <c r="N111" s="413"/>
      <c r="O111" s="412"/>
      <c r="P111" s="413"/>
      <c r="Q111" s="412"/>
      <c r="R111" s="413"/>
      <c r="S111" s="412"/>
      <c r="T111" s="413"/>
    </row>
    <row r="112" spans="1:20" ht="30" customHeight="1">
      <c r="A112" s="402">
        <v>7</v>
      </c>
      <c r="B112" s="403"/>
      <c r="C112" s="402" t="s">
        <v>1784</v>
      </c>
      <c r="D112" s="403"/>
      <c r="E112" s="402" t="s">
        <v>1778</v>
      </c>
      <c r="F112" s="403"/>
      <c r="G112" s="402" t="s">
        <v>604</v>
      </c>
      <c r="H112" s="403"/>
      <c r="I112" s="402" t="s">
        <v>1093</v>
      </c>
      <c r="J112" s="403"/>
      <c r="K112" s="402" t="s">
        <v>1783</v>
      </c>
      <c r="L112" s="403"/>
      <c r="M112" s="402" t="s">
        <v>816</v>
      </c>
      <c r="N112" s="403"/>
      <c r="O112" s="402">
        <v>0.88</v>
      </c>
      <c r="P112" s="403"/>
      <c r="Q112" s="402">
        <v>0.35</v>
      </c>
      <c r="R112" s="403"/>
      <c r="S112" s="402" t="s">
        <v>1647</v>
      </c>
      <c r="T112" s="403"/>
    </row>
    <row r="113" spans="1:20" ht="15.75" thickBot="1">
      <c r="A113" s="412"/>
      <c r="B113" s="413"/>
      <c r="C113" s="412"/>
      <c r="D113" s="413"/>
      <c r="E113" s="412"/>
      <c r="F113" s="413"/>
      <c r="G113" s="412"/>
      <c r="H113" s="413"/>
      <c r="I113" s="412"/>
      <c r="J113" s="413"/>
      <c r="K113" s="412"/>
      <c r="L113" s="413"/>
      <c r="M113" s="412"/>
      <c r="N113" s="413"/>
      <c r="O113" s="412"/>
      <c r="P113" s="413"/>
      <c r="Q113" s="412"/>
      <c r="R113" s="413"/>
      <c r="S113" s="412"/>
      <c r="T113" s="413"/>
    </row>
    <row r="114" spans="1:20" ht="30" customHeight="1">
      <c r="A114" s="402">
        <v>8</v>
      </c>
      <c r="B114" s="403"/>
      <c r="C114" s="402" t="s">
        <v>1781</v>
      </c>
      <c r="D114" s="403"/>
      <c r="E114" s="402" t="s">
        <v>1785</v>
      </c>
      <c r="F114" s="403"/>
      <c r="G114" s="402" t="s">
        <v>1786</v>
      </c>
      <c r="H114" s="403"/>
      <c r="I114" s="402" t="s">
        <v>1787</v>
      </c>
      <c r="J114" s="403"/>
      <c r="K114" s="402" t="s">
        <v>1783</v>
      </c>
      <c r="L114" s="403"/>
      <c r="M114" s="402" t="s">
        <v>816</v>
      </c>
      <c r="N114" s="403"/>
      <c r="O114" s="402">
        <v>2.29</v>
      </c>
      <c r="P114" s="403"/>
      <c r="Q114" s="402">
        <v>0.91</v>
      </c>
      <c r="R114" s="403"/>
      <c r="S114" s="402" t="s">
        <v>1648</v>
      </c>
      <c r="T114" s="403"/>
    </row>
    <row r="115" spans="1:20" ht="15.75" thickBot="1">
      <c r="A115" s="412"/>
      <c r="B115" s="413"/>
      <c r="C115" s="412"/>
      <c r="D115" s="413"/>
      <c r="E115" s="412"/>
      <c r="F115" s="413"/>
      <c r="G115" s="412"/>
      <c r="H115" s="413"/>
      <c r="I115" s="412"/>
      <c r="J115" s="413"/>
      <c r="K115" s="412"/>
      <c r="L115" s="413"/>
      <c r="M115" s="412"/>
      <c r="N115" s="413"/>
      <c r="O115" s="412"/>
      <c r="P115" s="413"/>
      <c r="Q115" s="412"/>
      <c r="R115" s="413"/>
      <c r="S115" s="412"/>
      <c r="T115" s="413"/>
    </row>
    <row r="116" spans="1:20" ht="30" customHeight="1">
      <c r="A116" s="402">
        <v>9</v>
      </c>
      <c r="B116" s="403"/>
      <c r="C116" s="402" t="s">
        <v>1771</v>
      </c>
      <c r="D116" s="403"/>
      <c r="E116" s="402" t="s">
        <v>1788</v>
      </c>
      <c r="F116" s="403"/>
      <c r="G116" s="402" t="s">
        <v>1789</v>
      </c>
      <c r="H116" s="403"/>
      <c r="I116" s="402" t="s">
        <v>1787</v>
      </c>
      <c r="J116" s="403"/>
      <c r="K116" s="402" t="s">
        <v>1783</v>
      </c>
      <c r="L116" s="403"/>
      <c r="M116" s="402" t="s">
        <v>816</v>
      </c>
      <c r="N116" s="403"/>
      <c r="O116" s="402">
        <v>0.52</v>
      </c>
      <c r="P116" s="403"/>
      <c r="Q116" s="402">
        <v>0.2</v>
      </c>
      <c r="R116" s="403"/>
      <c r="S116" s="402" t="s">
        <v>1648</v>
      </c>
      <c r="T116" s="403"/>
    </row>
    <row r="117" spans="1:20" ht="15" customHeight="1">
      <c r="A117" s="404"/>
      <c r="B117" s="405"/>
      <c r="C117" s="404"/>
      <c r="D117" s="405"/>
      <c r="E117" s="404"/>
      <c r="F117" s="405"/>
      <c r="G117" s="404"/>
      <c r="H117" s="405"/>
      <c r="I117" s="404"/>
      <c r="J117" s="405"/>
      <c r="K117" s="404"/>
      <c r="L117" s="405"/>
      <c r="M117" s="404"/>
      <c r="N117" s="405"/>
      <c r="O117" s="404"/>
      <c r="P117" s="405"/>
      <c r="Q117" s="404"/>
      <c r="R117" s="405"/>
      <c r="S117" s="404"/>
      <c r="T117" s="405"/>
    </row>
    <row r="118" spans="1:20" ht="30" customHeight="1" thickBot="1">
      <c r="A118" s="412"/>
      <c r="B118" s="413"/>
      <c r="C118" s="412"/>
      <c r="D118" s="413"/>
      <c r="E118" s="412"/>
      <c r="F118" s="413"/>
      <c r="G118" s="412"/>
      <c r="H118" s="413"/>
      <c r="I118" s="412"/>
      <c r="J118" s="413"/>
      <c r="K118" s="412"/>
      <c r="L118" s="413"/>
      <c r="M118" s="412"/>
      <c r="N118" s="413"/>
      <c r="O118" s="412"/>
      <c r="P118" s="413"/>
      <c r="Q118" s="412"/>
      <c r="R118" s="413"/>
      <c r="S118" s="412"/>
      <c r="T118" s="413"/>
    </row>
    <row r="119" spans="1:20">
      <c r="A119" s="402">
        <v>10</v>
      </c>
      <c r="B119" s="403"/>
      <c r="C119" s="402" t="s">
        <v>1771</v>
      </c>
      <c r="D119" s="403"/>
      <c r="E119" s="402" t="s">
        <v>1790</v>
      </c>
      <c r="F119" s="403"/>
      <c r="G119" s="402" t="s">
        <v>604</v>
      </c>
      <c r="H119" s="403"/>
      <c r="I119" s="402" t="s">
        <v>1791</v>
      </c>
      <c r="J119" s="403"/>
      <c r="K119" s="402" t="s">
        <v>1783</v>
      </c>
      <c r="L119" s="403"/>
      <c r="M119" s="402" t="s">
        <v>816</v>
      </c>
      <c r="N119" s="403"/>
      <c r="O119" s="402">
        <v>0.2</v>
      </c>
      <c r="P119" s="403"/>
      <c r="Q119" s="402">
        <v>0.08</v>
      </c>
      <c r="R119" s="403"/>
      <c r="S119" s="402" t="s">
        <v>1648</v>
      </c>
      <c r="T119" s="403"/>
    </row>
    <row r="120" spans="1:20" ht="30" customHeight="1" thickBot="1">
      <c r="A120" s="412"/>
      <c r="B120" s="413"/>
      <c r="C120" s="412"/>
      <c r="D120" s="413"/>
      <c r="E120" s="412"/>
      <c r="F120" s="413"/>
      <c r="G120" s="412"/>
      <c r="H120" s="413"/>
      <c r="I120" s="412"/>
      <c r="J120" s="413"/>
      <c r="K120" s="412"/>
      <c r="L120" s="413"/>
      <c r="M120" s="412"/>
      <c r="N120" s="413"/>
      <c r="O120" s="412"/>
      <c r="P120" s="413"/>
      <c r="Q120" s="412"/>
      <c r="R120" s="413"/>
      <c r="S120" s="412"/>
      <c r="T120" s="413"/>
    </row>
    <row r="121" spans="1:20">
      <c r="A121" s="402">
        <v>11</v>
      </c>
      <c r="B121" s="403"/>
      <c r="C121" s="402" t="s">
        <v>1771</v>
      </c>
      <c r="D121" s="403"/>
      <c r="E121" s="402" t="s">
        <v>1790</v>
      </c>
      <c r="F121" s="403"/>
      <c r="G121" s="402" t="s">
        <v>604</v>
      </c>
      <c r="H121" s="403"/>
      <c r="I121" s="402" t="s">
        <v>1787</v>
      </c>
      <c r="J121" s="403"/>
      <c r="K121" s="402" t="s">
        <v>1783</v>
      </c>
      <c r="L121" s="403"/>
      <c r="M121" s="402" t="s">
        <v>816</v>
      </c>
      <c r="N121" s="403"/>
      <c r="O121" s="402">
        <v>0.04</v>
      </c>
      <c r="P121" s="403"/>
      <c r="Q121" s="402">
        <v>0.01</v>
      </c>
      <c r="R121" s="403"/>
      <c r="S121" s="402" t="s">
        <v>1648</v>
      </c>
      <c r="T121" s="403"/>
    </row>
    <row r="122" spans="1:20" ht="30" customHeight="1" thickBot="1">
      <c r="A122" s="412"/>
      <c r="B122" s="413"/>
      <c r="C122" s="412"/>
      <c r="D122" s="413"/>
      <c r="E122" s="412"/>
      <c r="F122" s="413"/>
      <c r="G122" s="412"/>
      <c r="H122" s="413"/>
      <c r="I122" s="412"/>
      <c r="J122" s="413"/>
      <c r="K122" s="412"/>
      <c r="L122" s="413"/>
      <c r="M122" s="412"/>
      <c r="N122" s="413"/>
      <c r="O122" s="412"/>
      <c r="P122" s="413"/>
      <c r="Q122" s="412"/>
      <c r="R122" s="413"/>
      <c r="S122" s="412"/>
      <c r="T122" s="413"/>
    </row>
    <row r="123" spans="1:20" ht="30" customHeight="1">
      <c r="A123" s="402">
        <v>12</v>
      </c>
      <c r="B123" s="403"/>
      <c r="C123" s="402" t="s">
        <v>1771</v>
      </c>
      <c r="D123" s="403"/>
      <c r="E123" s="402" t="s">
        <v>1792</v>
      </c>
      <c r="F123" s="403"/>
      <c r="G123" s="402" t="s">
        <v>604</v>
      </c>
      <c r="H123" s="403"/>
      <c r="I123" s="402" t="s">
        <v>1787</v>
      </c>
      <c r="J123" s="403"/>
      <c r="K123" s="402" t="s">
        <v>1783</v>
      </c>
      <c r="L123" s="403"/>
      <c r="M123" s="402" t="s">
        <v>816</v>
      </c>
      <c r="N123" s="403"/>
      <c r="O123" s="402">
        <v>0.96</v>
      </c>
      <c r="P123" s="403"/>
      <c r="Q123" s="402">
        <v>0.38</v>
      </c>
      <c r="R123" s="403"/>
      <c r="S123" s="402" t="s">
        <v>1649</v>
      </c>
      <c r="T123" s="403"/>
    </row>
    <row r="124" spans="1:20" ht="15.75" thickBot="1">
      <c r="A124" s="412"/>
      <c r="B124" s="413"/>
      <c r="C124" s="412"/>
      <c r="D124" s="413"/>
      <c r="E124" s="412"/>
      <c r="F124" s="413"/>
      <c r="G124" s="412"/>
      <c r="H124" s="413"/>
      <c r="I124" s="412"/>
      <c r="J124" s="413"/>
      <c r="K124" s="412"/>
      <c r="L124" s="413"/>
      <c r="M124" s="412"/>
      <c r="N124" s="413"/>
      <c r="O124" s="412"/>
      <c r="P124" s="413"/>
      <c r="Q124" s="412"/>
      <c r="R124" s="413"/>
      <c r="S124" s="412"/>
      <c r="T124" s="413"/>
    </row>
    <row r="125" spans="1:20" ht="30" customHeight="1">
      <c r="A125" s="402">
        <v>13</v>
      </c>
      <c r="B125" s="403"/>
      <c r="C125" s="402" t="s">
        <v>1771</v>
      </c>
      <c r="D125" s="403"/>
      <c r="E125" s="402" t="s">
        <v>1792</v>
      </c>
      <c r="F125" s="403"/>
      <c r="G125" s="402" t="s">
        <v>1793</v>
      </c>
      <c r="H125" s="403"/>
      <c r="I125" s="402" t="s">
        <v>1791</v>
      </c>
      <c r="J125" s="403"/>
      <c r="K125" s="402" t="s">
        <v>1783</v>
      </c>
      <c r="L125" s="403"/>
      <c r="M125" s="402" t="s">
        <v>816</v>
      </c>
      <c r="N125" s="403"/>
      <c r="O125" s="402">
        <v>0.16</v>
      </c>
      <c r="P125" s="403"/>
      <c r="Q125" s="402">
        <v>0.06</v>
      </c>
      <c r="R125" s="403"/>
      <c r="S125" s="402" t="s">
        <v>1649</v>
      </c>
      <c r="T125" s="403"/>
    </row>
    <row r="126" spans="1:20" ht="30" customHeight="1" thickBot="1">
      <c r="A126" s="412"/>
      <c r="B126" s="413"/>
      <c r="C126" s="412"/>
      <c r="D126" s="413"/>
      <c r="E126" s="412"/>
      <c r="F126" s="413"/>
      <c r="G126" s="412"/>
      <c r="H126" s="413"/>
      <c r="I126" s="412"/>
      <c r="J126" s="413"/>
      <c r="K126" s="412"/>
      <c r="L126" s="413"/>
      <c r="M126" s="412"/>
      <c r="N126" s="413"/>
      <c r="O126" s="412"/>
      <c r="P126" s="413"/>
      <c r="Q126" s="412"/>
      <c r="R126" s="413"/>
      <c r="S126" s="412"/>
      <c r="T126" s="413"/>
    </row>
    <row r="127" spans="1:20" ht="30" customHeight="1">
      <c r="A127" s="402">
        <v>14</v>
      </c>
      <c r="B127" s="403"/>
      <c r="C127" s="402" t="s">
        <v>1771</v>
      </c>
      <c r="D127" s="403"/>
      <c r="E127" s="402" t="s">
        <v>1792</v>
      </c>
      <c r="F127" s="403"/>
      <c r="G127" s="402" t="s">
        <v>1794</v>
      </c>
      <c r="H127" s="403"/>
      <c r="I127" s="402" t="s">
        <v>1791</v>
      </c>
      <c r="J127" s="403"/>
      <c r="K127" s="402" t="s">
        <v>1783</v>
      </c>
      <c r="L127" s="403"/>
      <c r="M127" s="402" t="s">
        <v>816</v>
      </c>
      <c r="N127" s="403"/>
      <c r="O127" s="402">
        <v>0.35</v>
      </c>
      <c r="P127" s="403"/>
      <c r="Q127" s="402">
        <v>0.14000000000000001</v>
      </c>
      <c r="R127" s="403"/>
      <c r="S127" s="402" t="s">
        <v>1649</v>
      </c>
      <c r="T127" s="403"/>
    </row>
    <row r="128" spans="1:20" ht="30" customHeight="1" thickBot="1">
      <c r="A128" s="412"/>
      <c r="B128" s="413"/>
      <c r="C128" s="412"/>
      <c r="D128" s="413"/>
      <c r="E128" s="412"/>
      <c r="F128" s="413"/>
      <c r="G128" s="412"/>
      <c r="H128" s="413"/>
      <c r="I128" s="412"/>
      <c r="J128" s="413"/>
      <c r="K128" s="412"/>
      <c r="L128" s="413"/>
      <c r="M128" s="412"/>
      <c r="N128" s="413"/>
      <c r="O128" s="412"/>
      <c r="P128" s="413"/>
      <c r="Q128" s="412"/>
      <c r="R128" s="413"/>
      <c r="S128" s="412"/>
      <c r="T128" s="413"/>
    </row>
    <row r="129" spans="1:20" ht="30" customHeight="1">
      <c r="A129" s="402">
        <v>15</v>
      </c>
      <c r="B129" s="403"/>
      <c r="C129" s="402" t="s">
        <v>1771</v>
      </c>
      <c r="D129" s="403"/>
      <c r="E129" s="402" t="s">
        <v>1792</v>
      </c>
      <c r="F129" s="403"/>
      <c r="G129" s="402" t="s">
        <v>611</v>
      </c>
      <c r="H129" s="403"/>
      <c r="I129" s="402" t="s">
        <v>1093</v>
      </c>
      <c r="J129" s="403"/>
      <c r="K129" s="402" t="s">
        <v>1783</v>
      </c>
      <c r="L129" s="403"/>
      <c r="M129" s="402" t="s">
        <v>816</v>
      </c>
      <c r="N129" s="403"/>
      <c r="O129" s="402">
        <v>0.25</v>
      </c>
      <c r="P129" s="403"/>
      <c r="Q129" s="402">
        <v>0.1</v>
      </c>
      <c r="R129" s="403"/>
      <c r="S129" s="402" t="s">
        <v>1649</v>
      </c>
      <c r="T129" s="403"/>
    </row>
    <row r="130" spans="1:20" ht="30" customHeight="1" thickBot="1">
      <c r="A130" s="412"/>
      <c r="B130" s="413"/>
      <c r="C130" s="412"/>
      <c r="D130" s="413"/>
      <c r="E130" s="412"/>
      <c r="F130" s="413"/>
      <c r="G130" s="412"/>
      <c r="H130" s="413"/>
      <c r="I130" s="412"/>
      <c r="J130" s="413"/>
      <c r="K130" s="412"/>
      <c r="L130" s="413"/>
      <c r="M130" s="412"/>
      <c r="N130" s="413"/>
      <c r="O130" s="412"/>
      <c r="P130" s="413"/>
      <c r="Q130" s="412"/>
      <c r="R130" s="413"/>
      <c r="S130" s="412"/>
      <c r="T130" s="413"/>
    </row>
    <row r="131" spans="1:20" ht="30" customHeight="1">
      <c r="A131" s="402">
        <v>16</v>
      </c>
      <c r="B131" s="403"/>
      <c r="C131" s="402" t="s">
        <v>1771</v>
      </c>
      <c r="D131" s="403"/>
      <c r="E131" s="402" t="s">
        <v>1795</v>
      </c>
      <c r="F131" s="403"/>
      <c r="G131" s="402" t="s">
        <v>627</v>
      </c>
      <c r="H131" s="403"/>
      <c r="I131" s="402" t="s">
        <v>1787</v>
      </c>
      <c r="J131" s="403"/>
      <c r="K131" s="402" t="s">
        <v>1783</v>
      </c>
      <c r="L131" s="403"/>
      <c r="M131" s="402" t="s">
        <v>816</v>
      </c>
      <c r="N131" s="403"/>
      <c r="O131" s="402">
        <v>0.16</v>
      </c>
      <c r="P131" s="403"/>
      <c r="Q131" s="402">
        <v>0.06</v>
      </c>
      <c r="R131" s="403"/>
      <c r="S131" s="402" t="s">
        <v>1649</v>
      </c>
      <c r="T131" s="403"/>
    </row>
    <row r="132" spans="1:20" ht="30" customHeight="1" thickBot="1">
      <c r="A132" s="412"/>
      <c r="B132" s="413"/>
      <c r="C132" s="412"/>
      <c r="D132" s="413"/>
      <c r="E132" s="412"/>
      <c r="F132" s="413"/>
      <c r="G132" s="412"/>
      <c r="H132" s="413"/>
      <c r="I132" s="412"/>
      <c r="J132" s="413"/>
      <c r="K132" s="412"/>
      <c r="L132" s="413"/>
      <c r="M132" s="412"/>
      <c r="N132" s="413"/>
      <c r="O132" s="412"/>
      <c r="P132" s="413"/>
      <c r="Q132" s="412"/>
      <c r="R132" s="413"/>
      <c r="S132" s="412"/>
      <c r="T132" s="413"/>
    </row>
    <row r="133" spans="1:20" ht="30" customHeight="1">
      <c r="A133" s="402">
        <v>17</v>
      </c>
      <c r="B133" s="403"/>
      <c r="C133" s="402" t="s">
        <v>1771</v>
      </c>
      <c r="D133" s="403"/>
      <c r="E133" s="402" t="s">
        <v>1792</v>
      </c>
      <c r="F133" s="403"/>
      <c r="G133" s="402" t="s">
        <v>1796</v>
      </c>
      <c r="H133" s="403"/>
      <c r="I133" s="402" t="s">
        <v>1791</v>
      </c>
      <c r="J133" s="403"/>
      <c r="K133" s="402" t="s">
        <v>1783</v>
      </c>
      <c r="L133" s="403"/>
      <c r="M133" s="402" t="s">
        <v>816</v>
      </c>
      <c r="N133" s="403"/>
      <c r="O133" s="402">
        <v>0.96</v>
      </c>
      <c r="P133" s="403"/>
      <c r="Q133" s="402">
        <v>0.38</v>
      </c>
      <c r="R133" s="403"/>
      <c r="S133" s="402" t="s">
        <v>1649</v>
      </c>
      <c r="T133" s="403"/>
    </row>
    <row r="134" spans="1:20" ht="30" customHeight="1" thickBot="1">
      <c r="A134" s="412"/>
      <c r="B134" s="413"/>
      <c r="C134" s="412"/>
      <c r="D134" s="413"/>
      <c r="E134" s="412"/>
      <c r="F134" s="413"/>
      <c r="G134" s="412"/>
      <c r="H134" s="413"/>
      <c r="I134" s="412"/>
      <c r="J134" s="413"/>
      <c r="K134" s="412"/>
      <c r="L134" s="413"/>
      <c r="M134" s="412"/>
      <c r="N134" s="413"/>
      <c r="O134" s="412"/>
      <c r="P134" s="413"/>
      <c r="Q134" s="412"/>
      <c r="R134" s="413"/>
      <c r="S134" s="412"/>
      <c r="T134" s="413"/>
    </row>
    <row r="135" spans="1:20" ht="30" customHeight="1">
      <c r="A135" s="402">
        <v>18</v>
      </c>
      <c r="B135" s="403"/>
      <c r="C135" s="402" t="s">
        <v>1771</v>
      </c>
      <c r="D135" s="403"/>
      <c r="E135" s="402" t="s">
        <v>1795</v>
      </c>
      <c r="F135" s="403"/>
      <c r="G135" s="402" t="s">
        <v>1797</v>
      </c>
      <c r="H135" s="403"/>
      <c r="I135" s="402" t="s">
        <v>1787</v>
      </c>
      <c r="J135" s="403"/>
      <c r="K135" s="402" t="s">
        <v>1783</v>
      </c>
      <c r="L135" s="403"/>
      <c r="M135" s="402" t="s">
        <v>816</v>
      </c>
      <c r="N135" s="403"/>
      <c r="O135" s="402">
        <v>0.31</v>
      </c>
      <c r="P135" s="403"/>
      <c r="Q135" s="402">
        <v>0.12</v>
      </c>
      <c r="R135" s="403"/>
      <c r="S135" s="402" t="s">
        <v>1649</v>
      </c>
      <c r="T135" s="403"/>
    </row>
    <row r="136" spans="1:20" ht="30" customHeight="1" thickBot="1">
      <c r="A136" s="412"/>
      <c r="B136" s="413"/>
      <c r="C136" s="412"/>
      <c r="D136" s="413"/>
      <c r="E136" s="412"/>
      <c r="F136" s="413"/>
      <c r="G136" s="412"/>
      <c r="H136" s="413"/>
      <c r="I136" s="412"/>
      <c r="J136" s="413"/>
      <c r="K136" s="412"/>
      <c r="L136" s="413"/>
      <c r="M136" s="412"/>
      <c r="N136" s="413"/>
      <c r="O136" s="412"/>
      <c r="P136" s="413"/>
      <c r="Q136" s="412"/>
      <c r="R136" s="413"/>
      <c r="S136" s="412"/>
      <c r="T136" s="413"/>
    </row>
    <row r="137" spans="1:20" ht="30" customHeight="1">
      <c r="A137" s="402">
        <v>19</v>
      </c>
      <c r="B137" s="403"/>
      <c r="C137" s="402" t="s">
        <v>1771</v>
      </c>
      <c r="D137" s="403"/>
      <c r="E137" s="402" t="s">
        <v>1792</v>
      </c>
      <c r="F137" s="403"/>
      <c r="G137" s="402" t="s">
        <v>1798</v>
      </c>
      <c r="H137" s="403"/>
      <c r="I137" s="402" t="s">
        <v>1791</v>
      </c>
      <c r="J137" s="403"/>
      <c r="K137" s="402" t="s">
        <v>1783</v>
      </c>
      <c r="L137" s="403"/>
      <c r="M137" s="402" t="s">
        <v>816</v>
      </c>
      <c r="N137" s="403"/>
      <c r="O137" s="402">
        <v>0.26</v>
      </c>
      <c r="P137" s="403"/>
      <c r="Q137" s="402">
        <v>0.1</v>
      </c>
      <c r="R137" s="403"/>
      <c r="S137" s="402" t="s">
        <v>1649</v>
      </c>
      <c r="T137" s="403"/>
    </row>
    <row r="138" spans="1:20" ht="30" customHeight="1" thickBot="1">
      <c r="A138" s="412"/>
      <c r="B138" s="413"/>
      <c r="C138" s="412"/>
      <c r="D138" s="413"/>
      <c r="E138" s="412"/>
      <c r="F138" s="413"/>
      <c r="G138" s="412"/>
      <c r="H138" s="413"/>
      <c r="I138" s="412"/>
      <c r="J138" s="413"/>
      <c r="K138" s="412"/>
      <c r="L138" s="413"/>
      <c r="M138" s="412"/>
      <c r="N138" s="413"/>
      <c r="O138" s="412"/>
      <c r="P138" s="413"/>
      <c r="Q138" s="412"/>
      <c r="R138" s="413"/>
      <c r="S138" s="412"/>
      <c r="T138" s="413"/>
    </row>
    <row r="139" spans="1:20" ht="30" customHeight="1">
      <c r="A139" s="402">
        <v>20</v>
      </c>
      <c r="B139" s="403"/>
      <c r="C139" s="402" t="s">
        <v>1771</v>
      </c>
      <c r="D139" s="403"/>
      <c r="E139" s="402" t="s">
        <v>1795</v>
      </c>
      <c r="F139" s="403"/>
      <c r="G139" s="402" t="s">
        <v>627</v>
      </c>
      <c r="H139" s="403"/>
      <c r="I139" s="402" t="s">
        <v>1791</v>
      </c>
      <c r="J139" s="403"/>
      <c r="K139" s="402" t="s">
        <v>1783</v>
      </c>
      <c r="L139" s="403"/>
      <c r="M139" s="402" t="s">
        <v>816</v>
      </c>
      <c r="N139" s="403"/>
      <c r="O139" s="402">
        <v>0.12</v>
      </c>
      <c r="P139" s="403"/>
      <c r="Q139" s="402">
        <v>0.01</v>
      </c>
      <c r="R139" s="403"/>
      <c r="S139" s="402" t="s">
        <v>1649</v>
      </c>
      <c r="T139" s="403"/>
    </row>
    <row r="140" spans="1:20" ht="30" customHeight="1" thickBot="1">
      <c r="A140" s="412"/>
      <c r="B140" s="413"/>
      <c r="C140" s="412"/>
      <c r="D140" s="413"/>
      <c r="E140" s="412"/>
      <c r="F140" s="413"/>
      <c r="G140" s="412"/>
      <c r="H140" s="413"/>
      <c r="I140" s="412"/>
      <c r="J140" s="413"/>
      <c r="K140" s="412"/>
      <c r="L140" s="413"/>
      <c r="M140" s="412"/>
      <c r="N140" s="413"/>
      <c r="O140" s="412"/>
      <c r="P140" s="413"/>
      <c r="Q140" s="412"/>
      <c r="R140" s="413"/>
      <c r="S140" s="412"/>
      <c r="T140" s="413"/>
    </row>
    <row r="141" spans="1:20" ht="15" customHeight="1">
      <c r="A141" s="402">
        <v>21</v>
      </c>
      <c r="B141" s="403"/>
      <c r="C141" s="402" t="s">
        <v>1771</v>
      </c>
      <c r="D141" s="403"/>
      <c r="E141" s="402" t="s">
        <v>1799</v>
      </c>
      <c r="F141" s="403"/>
      <c r="G141" s="402" t="s">
        <v>1800</v>
      </c>
      <c r="H141" s="403"/>
      <c r="I141" s="402" t="s">
        <v>1093</v>
      </c>
      <c r="J141" s="403"/>
      <c r="K141" s="402" t="s">
        <v>1783</v>
      </c>
      <c r="L141" s="403"/>
      <c r="M141" s="402" t="s">
        <v>816</v>
      </c>
      <c r="N141" s="403"/>
      <c r="O141" s="402">
        <v>0.41</v>
      </c>
      <c r="P141" s="403"/>
      <c r="Q141" s="402">
        <v>0.16</v>
      </c>
      <c r="R141" s="403"/>
      <c r="S141" s="402"/>
      <c r="T141" s="403"/>
    </row>
    <row r="142" spans="1:20" ht="30" customHeight="1" thickBot="1">
      <c r="A142" s="412"/>
      <c r="B142" s="413"/>
      <c r="C142" s="412"/>
      <c r="D142" s="413"/>
      <c r="E142" s="412"/>
      <c r="F142" s="413"/>
      <c r="G142" s="412"/>
      <c r="H142" s="413"/>
      <c r="I142" s="412"/>
      <c r="J142" s="413"/>
      <c r="K142" s="412"/>
      <c r="L142" s="413"/>
      <c r="M142" s="412"/>
      <c r="N142" s="413"/>
      <c r="O142" s="412"/>
      <c r="P142" s="413"/>
      <c r="Q142" s="412"/>
      <c r="R142" s="413"/>
      <c r="S142" s="412" t="s">
        <v>1645</v>
      </c>
      <c r="T142" s="413"/>
    </row>
    <row r="143" spans="1:20">
      <c r="A143" s="402">
        <v>22</v>
      </c>
      <c r="B143" s="403"/>
      <c r="C143" s="402" t="s">
        <v>1771</v>
      </c>
      <c r="D143" s="403"/>
      <c r="E143" s="402" t="s">
        <v>1799</v>
      </c>
      <c r="F143" s="403"/>
      <c r="G143" s="402" t="s">
        <v>373</v>
      </c>
      <c r="H143" s="403"/>
      <c r="I143" s="402" t="s">
        <v>1801</v>
      </c>
      <c r="J143" s="403"/>
      <c r="K143" s="402" t="s">
        <v>1783</v>
      </c>
      <c r="L143" s="403"/>
      <c r="M143" s="402" t="s">
        <v>816</v>
      </c>
      <c r="N143" s="403"/>
      <c r="O143" s="402">
        <v>0.19</v>
      </c>
      <c r="P143" s="403"/>
      <c r="Q143" s="402">
        <v>7.0000000000000007E-2</v>
      </c>
      <c r="R143" s="403"/>
      <c r="S143" s="402"/>
      <c r="T143" s="403"/>
    </row>
    <row r="144" spans="1:20" ht="30" customHeight="1" thickBot="1">
      <c r="A144" s="412"/>
      <c r="B144" s="413"/>
      <c r="C144" s="412"/>
      <c r="D144" s="413"/>
      <c r="E144" s="412"/>
      <c r="F144" s="413"/>
      <c r="G144" s="412"/>
      <c r="H144" s="413"/>
      <c r="I144" s="412"/>
      <c r="J144" s="413"/>
      <c r="K144" s="412"/>
      <c r="L144" s="413"/>
      <c r="M144" s="412"/>
      <c r="N144" s="413"/>
      <c r="O144" s="412"/>
      <c r="P144" s="413"/>
      <c r="Q144" s="412"/>
      <c r="R144" s="413"/>
      <c r="S144" s="412" t="s">
        <v>1645</v>
      </c>
      <c r="T144" s="413"/>
    </row>
    <row r="145" spans="1:20">
      <c r="A145" s="402">
        <v>23</v>
      </c>
      <c r="B145" s="403"/>
      <c r="C145" s="402" t="s">
        <v>1771</v>
      </c>
      <c r="D145" s="403"/>
      <c r="E145" s="402" t="s">
        <v>1799</v>
      </c>
      <c r="F145" s="403"/>
      <c r="G145" s="402" t="s">
        <v>1802</v>
      </c>
      <c r="H145" s="403"/>
      <c r="I145" s="402" t="s">
        <v>540</v>
      </c>
      <c r="J145" s="403"/>
      <c r="K145" s="402" t="s">
        <v>1783</v>
      </c>
      <c r="L145" s="403"/>
      <c r="M145" s="402" t="s">
        <v>816</v>
      </c>
      <c r="N145" s="403"/>
      <c r="O145" s="402">
        <v>0.22</v>
      </c>
      <c r="P145" s="403"/>
      <c r="Q145" s="402">
        <v>0.08</v>
      </c>
      <c r="R145" s="403"/>
      <c r="S145" s="402"/>
      <c r="T145" s="403"/>
    </row>
    <row r="146" spans="1:20" ht="30" customHeight="1" thickBot="1">
      <c r="A146" s="412"/>
      <c r="B146" s="413"/>
      <c r="C146" s="412"/>
      <c r="D146" s="413"/>
      <c r="E146" s="412"/>
      <c r="F146" s="413"/>
      <c r="G146" s="412"/>
      <c r="H146" s="413"/>
      <c r="I146" s="412"/>
      <c r="J146" s="413"/>
      <c r="K146" s="412"/>
      <c r="L146" s="413"/>
      <c r="M146" s="412"/>
      <c r="N146" s="413"/>
      <c r="O146" s="412"/>
      <c r="P146" s="413"/>
      <c r="Q146" s="412"/>
      <c r="R146" s="413"/>
      <c r="S146" s="412" t="s">
        <v>1645</v>
      </c>
      <c r="T146" s="413"/>
    </row>
    <row r="147" spans="1:20" ht="29.25" customHeight="1">
      <c r="A147" s="402">
        <v>24</v>
      </c>
      <c r="B147" s="403"/>
      <c r="C147" s="402" t="s">
        <v>1771</v>
      </c>
      <c r="D147" s="403"/>
      <c r="E147" s="402" t="s">
        <v>1799</v>
      </c>
      <c r="F147" s="403"/>
      <c r="G147" s="402" t="s">
        <v>1803</v>
      </c>
      <c r="H147" s="403"/>
      <c r="I147" s="402" t="s">
        <v>1093</v>
      </c>
      <c r="J147" s="403"/>
      <c r="K147" s="402" t="s">
        <v>1783</v>
      </c>
      <c r="L147" s="403"/>
      <c r="M147" s="402" t="s">
        <v>816</v>
      </c>
      <c r="N147" s="403"/>
      <c r="O147" s="402">
        <v>1.0900000000000001</v>
      </c>
      <c r="P147" s="403"/>
      <c r="Q147" s="402">
        <v>0.43</v>
      </c>
      <c r="R147" s="403"/>
      <c r="S147" s="402"/>
      <c r="T147" s="403"/>
    </row>
    <row r="148" spans="1:20" ht="30" customHeight="1" thickBot="1">
      <c r="A148" s="412"/>
      <c r="B148" s="413"/>
      <c r="C148" s="412"/>
      <c r="D148" s="413"/>
      <c r="E148" s="412"/>
      <c r="F148" s="413"/>
      <c r="G148" s="412"/>
      <c r="H148" s="413"/>
      <c r="I148" s="412"/>
      <c r="J148" s="413"/>
      <c r="K148" s="412"/>
      <c r="L148" s="413"/>
      <c r="M148" s="412"/>
      <c r="N148" s="413"/>
      <c r="O148" s="412"/>
      <c r="P148" s="413"/>
      <c r="Q148" s="412"/>
      <c r="R148" s="413"/>
      <c r="S148" s="412" t="s">
        <v>1645</v>
      </c>
      <c r="T148" s="413"/>
    </row>
    <row r="149" spans="1:20" ht="29.25" customHeight="1">
      <c r="A149" s="402">
        <v>25</v>
      </c>
      <c r="B149" s="403"/>
      <c r="C149" s="402" t="s">
        <v>1771</v>
      </c>
      <c r="D149" s="403"/>
      <c r="E149" s="402" t="s">
        <v>1804</v>
      </c>
      <c r="F149" s="403"/>
      <c r="G149" s="402" t="s">
        <v>1805</v>
      </c>
      <c r="H149" s="403"/>
      <c r="I149" s="402" t="s">
        <v>540</v>
      </c>
      <c r="J149" s="403"/>
      <c r="K149" s="402" t="s">
        <v>1783</v>
      </c>
      <c r="L149" s="403"/>
      <c r="M149" s="402" t="s">
        <v>816</v>
      </c>
      <c r="N149" s="403"/>
      <c r="O149" s="402">
        <v>2.93</v>
      </c>
      <c r="P149" s="403"/>
      <c r="Q149" s="402">
        <v>1.17</v>
      </c>
      <c r="R149" s="403"/>
      <c r="S149" s="402"/>
      <c r="T149" s="403"/>
    </row>
    <row r="150" spans="1:20" ht="30" customHeight="1" thickBot="1">
      <c r="A150" s="412"/>
      <c r="B150" s="413"/>
      <c r="C150" s="412"/>
      <c r="D150" s="413"/>
      <c r="E150" s="412"/>
      <c r="F150" s="413"/>
      <c r="G150" s="412"/>
      <c r="H150" s="413"/>
      <c r="I150" s="412"/>
      <c r="J150" s="413"/>
      <c r="K150" s="412"/>
      <c r="L150" s="413"/>
      <c r="M150" s="412"/>
      <c r="N150" s="413"/>
      <c r="O150" s="412"/>
      <c r="P150" s="413"/>
      <c r="Q150" s="412"/>
      <c r="R150" s="413"/>
      <c r="S150" s="412" t="s">
        <v>1645</v>
      </c>
      <c r="T150" s="413"/>
    </row>
    <row r="151" spans="1:20" ht="29.25" customHeight="1">
      <c r="A151" s="402">
        <v>26</v>
      </c>
      <c r="B151" s="403"/>
      <c r="C151" s="402" t="s">
        <v>1771</v>
      </c>
      <c r="D151" s="403"/>
      <c r="E151" s="402" t="s">
        <v>1804</v>
      </c>
      <c r="F151" s="403"/>
      <c r="G151" s="402" t="s">
        <v>1806</v>
      </c>
      <c r="H151" s="403"/>
      <c r="I151" s="402" t="s">
        <v>1801</v>
      </c>
      <c r="J151" s="403"/>
      <c r="K151" s="402" t="s">
        <v>1783</v>
      </c>
      <c r="L151" s="403"/>
      <c r="M151" s="402" t="s">
        <v>816</v>
      </c>
      <c r="N151" s="403"/>
      <c r="O151" s="402">
        <v>1.1000000000000001</v>
      </c>
      <c r="P151" s="403"/>
      <c r="Q151" s="402">
        <v>0.44</v>
      </c>
      <c r="R151" s="403"/>
      <c r="S151" s="402"/>
      <c r="T151" s="403"/>
    </row>
    <row r="152" spans="1:20" ht="30" customHeight="1" thickBot="1">
      <c r="A152" s="412"/>
      <c r="B152" s="413"/>
      <c r="C152" s="412"/>
      <c r="D152" s="413"/>
      <c r="E152" s="412"/>
      <c r="F152" s="413"/>
      <c r="G152" s="412"/>
      <c r="H152" s="413"/>
      <c r="I152" s="412"/>
      <c r="J152" s="413"/>
      <c r="K152" s="412"/>
      <c r="L152" s="413"/>
      <c r="M152" s="412"/>
      <c r="N152" s="413"/>
      <c r="O152" s="412"/>
      <c r="P152" s="413"/>
      <c r="Q152" s="412"/>
      <c r="R152" s="413"/>
      <c r="S152" s="412" t="s">
        <v>1645</v>
      </c>
      <c r="T152" s="413"/>
    </row>
    <row r="153" spans="1:20">
      <c r="A153" s="402">
        <v>27</v>
      </c>
      <c r="B153" s="403"/>
      <c r="C153" s="402" t="s">
        <v>1771</v>
      </c>
      <c r="D153" s="403"/>
      <c r="E153" s="402" t="s">
        <v>1807</v>
      </c>
      <c r="F153" s="403"/>
      <c r="G153" s="402" t="s">
        <v>607</v>
      </c>
      <c r="H153" s="403"/>
      <c r="I153" s="402" t="s">
        <v>1780</v>
      </c>
      <c r="J153" s="403"/>
      <c r="K153" s="402" t="s">
        <v>1783</v>
      </c>
      <c r="L153" s="403"/>
      <c r="M153" s="402" t="s">
        <v>816</v>
      </c>
      <c r="N153" s="403"/>
      <c r="O153" s="402">
        <v>0.28000000000000003</v>
      </c>
      <c r="P153" s="403"/>
      <c r="Q153" s="402">
        <v>0.11</v>
      </c>
      <c r="R153" s="403"/>
      <c r="S153" s="402" t="s">
        <v>1650</v>
      </c>
      <c r="T153" s="403"/>
    </row>
    <row r="154" spans="1:20" ht="15.75" thickBot="1">
      <c r="A154" s="412"/>
      <c r="B154" s="413"/>
      <c r="C154" s="412"/>
      <c r="D154" s="413"/>
      <c r="E154" s="412"/>
      <c r="F154" s="413"/>
      <c r="G154" s="412"/>
      <c r="H154" s="413"/>
      <c r="I154" s="412"/>
      <c r="J154" s="413"/>
      <c r="K154" s="412"/>
      <c r="L154" s="413"/>
      <c r="M154" s="412"/>
      <c r="N154" s="413"/>
      <c r="O154" s="412"/>
      <c r="P154" s="413"/>
      <c r="Q154" s="412"/>
      <c r="R154" s="413"/>
      <c r="S154" s="412"/>
      <c r="T154" s="413"/>
    </row>
    <row r="155" spans="1:20">
      <c r="A155" s="402">
        <v>28</v>
      </c>
      <c r="B155" s="403"/>
      <c r="C155" s="402" t="s">
        <v>1771</v>
      </c>
      <c r="D155" s="403"/>
      <c r="E155" s="402" t="s">
        <v>1808</v>
      </c>
      <c r="F155" s="403"/>
      <c r="G155" s="402" t="s">
        <v>604</v>
      </c>
      <c r="H155" s="403"/>
      <c r="I155" s="402" t="s">
        <v>1787</v>
      </c>
      <c r="J155" s="403"/>
      <c r="K155" s="402" t="s">
        <v>1783</v>
      </c>
      <c r="L155" s="403"/>
      <c r="M155" s="402" t="s">
        <v>816</v>
      </c>
      <c r="N155" s="403"/>
      <c r="O155" s="402">
        <v>1.64</v>
      </c>
      <c r="P155" s="403"/>
      <c r="Q155" s="402">
        <v>0.65</v>
      </c>
      <c r="R155" s="403"/>
      <c r="S155" s="402" t="s">
        <v>1649</v>
      </c>
      <c r="T155" s="403"/>
    </row>
    <row r="156" spans="1:20" ht="15.75" thickBot="1">
      <c r="A156" s="412"/>
      <c r="B156" s="413"/>
      <c r="C156" s="412"/>
      <c r="D156" s="413"/>
      <c r="E156" s="412"/>
      <c r="F156" s="413"/>
      <c r="G156" s="412"/>
      <c r="H156" s="413"/>
      <c r="I156" s="412"/>
      <c r="J156" s="413"/>
      <c r="K156" s="412"/>
      <c r="L156" s="413"/>
      <c r="M156" s="412"/>
      <c r="N156" s="413"/>
      <c r="O156" s="412"/>
      <c r="P156" s="413"/>
      <c r="Q156" s="412"/>
      <c r="R156" s="413"/>
      <c r="S156" s="412"/>
      <c r="T156" s="413"/>
    </row>
    <row r="157" spans="1:20">
      <c r="A157" s="402">
        <v>29</v>
      </c>
      <c r="B157" s="403"/>
      <c r="C157" s="402" t="s">
        <v>1771</v>
      </c>
      <c r="D157" s="403"/>
      <c r="E157" s="402" t="s">
        <v>1809</v>
      </c>
      <c r="F157" s="403"/>
      <c r="G157" s="402" t="s">
        <v>604</v>
      </c>
      <c r="H157" s="403"/>
      <c r="I157" s="402" t="s">
        <v>540</v>
      </c>
      <c r="J157" s="403"/>
      <c r="K157" s="402" t="s">
        <v>1783</v>
      </c>
      <c r="L157" s="403"/>
      <c r="M157" s="402" t="s">
        <v>816</v>
      </c>
      <c r="N157" s="403"/>
      <c r="O157" s="402">
        <v>1.88</v>
      </c>
      <c r="P157" s="403"/>
      <c r="Q157" s="402">
        <v>0.75</v>
      </c>
      <c r="R157" s="403"/>
      <c r="S157" s="402" t="s">
        <v>1648</v>
      </c>
      <c r="T157" s="403"/>
    </row>
    <row r="158" spans="1:20" ht="15.75" thickBot="1">
      <c r="A158" s="412"/>
      <c r="B158" s="413"/>
      <c r="C158" s="412"/>
      <c r="D158" s="413"/>
      <c r="E158" s="412"/>
      <c r="F158" s="413"/>
      <c r="G158" s="412"/>
      <c r="H158" s="413"/>
      <c r="I158" s="412"/>
      <c r="J158" s="413"/>
      <c r="K158" s="412"/>
      <c r="L158" s="413"/>
      <c r="M158" s="412"/>
      <c r="N158" s="413"/>
      <c r="O158" s="412"/>
      <c r="P158" s="413"/>
      <c r="Q158" s="412"/>
      <c r="R158" s="413"/>
      <c r="S158" s="412"/>
      <c r="T158" s="413"/>
    </row>
    <row r="159" spans="1:20" ht="29.25" customHeight="1">
      <c r="A159" s="402">
        <v>30</v>
      </c>
      <c r="B159" s="403"/>
      <c r="C159" s="402" t="s">
        <v>1771</v>
      </c>
      <c r="D159" s="403"/>
      <c r="E159" s="402" t="s">
        <v>1809</v>
      </c>
      <c r="F159" s="403"/>
      <c r="G159" s="402" t="s">
        <v>1810</v>
      </c>
      <c r="H159" s="403"/>
      <c r="I159" s="402" t="s">
        <v>540</v>
      </c>
      <c r="J159" s="403"/>
      <c r="K159" s="402" t="s">
        <v>1783</v>
      </c>
      <c r="L159" s="403"/>
      <c r="M159" s="402" t="s">
        <v>816</v>
      </c>
      <c r="N159" s="403"/>
      <c r="O159" s="402">
        <v>0.08</v>
      </c>
      <c r="P159" s="403"/>
      <c r="Q159" s="402">
        <v>0.03</v>
      </c>
      <c r="R159" s="403"/>
      <c r="S159" s="402" t="s">
        <v>1648</v>
      </c>
      <c r="T159" s="403"/>
    </row>
    <row r="160" spans="1:20" ht="15.75" thickBot="1">
      <c r="A160" s="412"/>
      <c r="B160" s="413"/>
      <c r="C160" s="412"/>
      <c r="D160" s="413"/>
      <c r="E160" s="412"/>
      <c r="F160" s="413"/>
      <c r="G160" s="412"/>
      <c r="H160" s="413"/>
      <c r="I160" s="412"/>
      <c r="J160" s="413"/>
      <c r="K160" s="412"/>
      <c r="L160" s="413"/>
      <c r="M160" s="412"/>
      <c r="N160" s="413"/>
      <c r="O160" s="412"/>
      <c r="P160" s="413"/>
      <c r="Q160" s="412"/>
      <c r="R160" s="413"/>
      <c r="S160" s="412"/>
      <c r="T160" s="413"/>
    </row>
    <row r="161" spans="1:20">
      <c r="A161" s="402">
        <v>31</v>
      </c>
      <c r="B161" s="403"/>
      <c r="C161" s="402" t="s">
        <v>1771</v>
      </c>
      <c r="D161" s="403"/>
      <c r="E161" s="402" t="s">
        <v>1809</v>
      </c>
      <c r="F161" s="403"/>
      <c r="G161" s="402" t="s">
        <v>1811</v>
      </c>
      <c r="H161" s="403"/>
      <c r="I161" s="402" t="s">
        <v>1787</v>
      </c>
      <c r="J161" s="403"/>
      <c r="K161" s="402" t="s">
        <v>1783</v>
      </c>
      <c r="L161" s="403"/>
      <c r="M161" s="402" t="s">
        <v>816</v>
      </c>
      <c r="N161" s="403"/>
      <c r="O161" s="402">
        <v>0.09</v>
      </c>
      <c r="P161" s="403"/>
      <c r="Q161" s="402">
        <v>0.03</v>
      </c>
      <c r="R161" s="403"/>
      <c r="S161" s="402" t="s">
        <v>1648</v>
      </c>
      <c r="T161" s="403"/>
    </row>
    <row r="162" spans="1:20">
      <c r="A162" s="404"/>
      <c r="B162" s="405"/>
      <c r="C162" s="404"/>
      <c r="D162" s="405"/>
      <c r="E162" s="404"/>
      <c r="F162" s="405"/>
      <c r="G162" s="404"/>
      <c r="H162" s="405"/>
      <c r="I162" s="404"/>
      <c r="J162" s="405"/>
      <c r="K162" s="404"/>
      <c r="L162" s="405"/>
      <c r="M162" s="404"/>
      <c r="N162" s="405"/>
      <c r="O162" s="404"/>
      <c r="P162" s="405"/>
      <c r="Q162" s="404"/>
      <c r="R162" s="405"/>
      <c r="S162" s="404"/>
      <c r="T162" s="405"/>
    </row>
    <row r="163" spans="1:20" ht="15.75" thickBot="1">
      <c r="A163" s="412"/>
      <c r="B163" s="413"/>
      <c r="C163" s="412"/>
      <c r="D163" s="413"/>
      <c r="E163" s="412"/>
      <c r="F163" s="413"/>
      <c r="G163" s="412"/>
      <c r="H163" s="413"/>
      <c r="I163" s="412"/>
      <c r="J163" s="413"/>
      <c r="K163" s="412"/>
      <c r="L163" s="413"/>
      <c r="M163" s="412"/>
      <c r="N163" s="413"/>
      <c r="O163" s="412"/>
      <c r="P163" s="413"/>
      <c r="Q163" s="412"/>
      <c r="R163" s="413"/>
      <c r="S163" s="412"/>
      <c r="T163" s="413"/>
    </row>
    <row r="164" spans="1:20">
      <c r="A164" s="402">
        <v>32</v>
      </c>
      <c r="B164" s="403"/>
      <c r="C164" s="402" t="s">
        <v>1771</v>
      </c>
      <c r="D164" s="403"/>
      <c r="E164" s="402" t="s">
        <v>1809</v>
      </c>
      <c r="F164" s="403"/>
      <c r="G164" s="402" t="s">
        <v>1812</v>
      </c>
      <c r="H164" s="403"/>
      <c r="I164" s="402" t="s">
        <v>1791</v>
      </c>
      <c r="J164" s="403"/>
      <c r="K164" s="402" t="s">
        <v>1783</v>
      </c>
      <c r="L164" s="403"/>
      <c r="M164" s="402" t="s">
        <v>816</v>
      </c>
      <c r="N164" s="403"/>
      <c r="O164" s="402">
        <v>0.16</v>
      </c>
      <c r="P164" s="403"/>
      <c r="Q164" s="402">
        <v>0.06</v>
      </c>
      <c r="R164" s="403"/>
      <c r="S164" s="402" t="s">
        <v>1648</v>
      </c>
      <c r="T164" s="403"/>
    </row>
    <row r="165" spans="1:20" ht="15.75" thickBot="1">
      <c r="A165" s="412"/>
      <c r="B165" s="413"/>
      <c r="C165" s="412"/>
      <c r="D165" s="413"/>
      <c r="E165" s="412"/>
      <c r="F165" s="413"/>
      <c r="G165" s="412"/>
      <c r="H165" s="413"/>
      <c r="I165" s="412"/>
      <c r="J165" s="413"/>
      <c r="K165" s="412"/>
      <c r="L165" s="413"/>
      <c r="M165" s="412"/>
      <c r="N165" s="413"/>
      <c r="O165" s="412"/>
      <c r="P165" s="413"/>
      <c r="Q165" s="412"/>
      <c r="R165" s="413"/>
      <c r="S165" s="412"/>
      <c r="T165" s="413"/>
    </row>
    <row r="166" spans="1:20">
      <c r="A166" s="402">
        <v>33</v>
      </c>
      <c r="B166" s="403"/>
      <c r="C166" s="402" t="s">
        <v>1771</v>
      </c>
      <c r="D166" s="403"/>
      <c r="E166" s="402" t="s">
        <v>1809</v>
      </c>
      <c r="F166" s="403"/>
      <c r="G166" s="402" t="s">
        <v>1813</v>
      </c>
      <c r="H166" s="403"/>
      <c r="I166" s="402" t="s">
        <v>1787</v>
      </c>
      <c r="J166" s="403"/>
      <c r="K166" s="402" t="s">
        <v>1783</v>
      </c>
      <c r="L166" s="403"/>
      <c r="M166" s="402" t="s">
        <v>816</v>
      </c>
      <c r="N166" s="403"/>
      <c r="O166" s="402">
        <v>0.24</v>
      </c>
      <c r="P166" s="403"/>
      <c r="Q166" s="402">
        <v>0.09</v>
      </c>
      <c r="R166" s="403"/>
      <c r="S166" s="402" t="s">
        <v>1648</v>
      </c>
      <c r="T166" s="403"/>
    </row>
    <row r="167" spans="1:20" ht="15.75" thickBot="1">
      <c r="A167" s="412"/>
      <c r="B167" s="413"/>
      <c r="C167" s="412"/>
      <c r="D167" s="413"/>
      <c r="E167" s="412"/>
      <c r="F167" s="413"/>
      <c r="G167" s="412"/>
      <c r="H167" s="413"/>
      <c r="I167" s="412"/>
      <c r="J167" s="413"/>
      <c r="K167" s="412"/>
      <c r="L167" s="413"/>
      <c r="M167" s="412"/>
      <c r="N167" s="413"/>
      <c r="O167" s="412"/>
      <c r="P167" s="413"/>
      <c r="Q167" s="412"/>
      <c r="R167" s="413"/>
      <c r="S167" s="412"/>
      <c r="T167" s="413"/>
    </row>
    <row r="168" spans="1:20">
      <c r="A168" s="402">
        <v>34</v>
      </c>
      <c r="B168" s="403"/>
      <c r="C168" s="402" t="s">
        <v>1771</v>
      </c>
      <c r="D168" s="403"/>
      <c r="E168" s="402" t="s">
        <v>1809</v>
      </c>
      <c r="F168" s="403"/>
      <c r="G168" s="402" t="s">
        <v>1814</v>
      </c>
      <c r="H168" s="403"/>
      <c r="I168" s="402" t="s">
        <v>1815</v>
      </c>
      <c r="J168" s="403"/>
      <c r="K168" s="402" t="s">
        <v>1783</v>
      </c>
      <c r="L168" s="403"/>
      <c r="M168" s="402" t="s">
        <v>816</v>
      </c>
      <c r="N168" s="403"/>
      <c r="O168" s="402">
        <v>0.25</v>
      </c>
      <c r="P168" s="403"/>
      <c r="Q168" s="402">
        <v>0.1</v>
      </c>
      <c r="R168" s="403"/>
      <c r="S168" s="402" t="s">
        <v>1648</v>
      </c>
      <c r="T168" s="403"/>
    </row>
    <row r="169" spans="1:20" ht="15.75" thickBot="1">
      <c r="A169" s="412"/>
      <c r="B169" s="413"/>
      <c r="C169" s="412"/>
      <c r="D169" s="413"/>
      <c r="E169" s="412"/>
      <c r="F169" s="413"/>
      <c r="G169" s="412"/>
      <c r="H169" s="413"/>
      <c r="I169" s="412"/>
      <c r="J169" s="413"/>
      <c r="K169" s="412"/>
      <c r="L169" s="413"/>
      <c r="M169" s="412"/>
      <c r="N169" s="413"/>
      <c r="O169" s="412"/>
      <c r="P169" s="413"/>
      <c r="Q169" s="412"/>
      <c r="R169" s="413"/>
      <c r="S169" s="412"/>
      <c r="T169" s="413"/>
    </row>
    <row r="170" spans="1:20">
      <c r="A170" s="402">
        <v>35</v>
      </c>
      <c r="B170" s="403"/>
      <c r="C170" s="402" t="s">
        <v>1771</v>
      </c>
      <c r="D170" s="403"/>
      <c r="E170" s="402" t="s">
        <v>1816</v>
      </c>
      <c r="F170" s="403"/>
      <c r="G170" s="402" t="s">
        <v>627</v>
      </c>
      <c r="H170" s="403"/>
      <c r="I170" s="402" t="s">
        <v>1815</v>
      </c>
      <c r="J170" s="403"/>
      <c r="K170" s="402" t="s">
        <v>1783</v>
      </c>
      <c r="L170" s="403"/>
      <c r="M170" s="402" t="s">
        <v>816</v>
      </c>
      <c r="N170" s="403"/>
      <c r="O170" s="402">
        <v>0.12</v>
      </c>
      <c r="P170" s="403"/>
      <c r="Q170" s="402">
        <v>0.04</v>
      </c>
      <c r="R170" s="403"/>
      <c r="S170" s="402" t="s">
        <v>1648</v>
      </c>
      <c r="T170" s="403"/>
    </row>
    <row r="171" spans="1:20" ht="15.75" thickBot="1">
      <c r="A171" s="412"/>
      <c r="B171" s="413"/>
      <c r="C171" s="412"/>
      <c r="D171" s="413"/>
      <c r="E171" s="412"/>
      <c r="F171" s="413"/>
      <c r="G171" s="412"/>
      <c r="H171" s="413"/>
      <c r="I171" s="412"/>
      <c r="J171" s="413"/>
      <c r="K171" s="412"/>
      <c r="L171" s="413"/>
      <c r="M171" s="412"/>
      <c r="N171" s="413"/>
      <c r="O171" s="412"/>
      <c r="P171" s="413"/>
      <c r="Q171" s="412"/>
      <c r="R171" s="413"/>
      <c r="S171" s="412"/>
      <c r="T171" s="413"/>
    </row>
    <row r="172" spans="1:20">
      <c r="A172" s="402">
        <v>36</v>
      </c>
      <c r="B172" s="403"/>
      <c r="C172" s="402" t="s">
        <v>1771</v>
      </c>
      <c r="D172" s="403"/>
      <c r="E172" s="402" t="s">
        <v>1817</v>
      </c>
      <c r="F172" s="403"/>
      <c r="G172" s="402" t="s">
        <v>1818</v>
      </c>
      <c r="H172" s="403"/>
      <c r="I172" s="402" t="s">
        <v>540</v>
      </c>
      <c r="J172" s="403"/>
      <c r="K172" s="402" t="s">
        <v>1783</v>
      </c>
      <c r="L172" s="403"/>
      <c r="M172" s="402" t="s">
        <v>816</v>
      </c>
      <c r="N172" s="403"/>
      <c r="O172" s="402">
        <v>0.57999999999999996</v>
      </c>
      <c r="P172" s="403"/>
      <c r="Q172" s="402">
        <v>0.23</v>
      </c>
      <c r="R172" s="403"/>
      <c r="S172" s="402" t="s">
        <v>1648</v>
      </c>
      <c r="T172" s="403"/>
    </row>
    <row r="173" spans="1:20" ht="15.75" thickBot="1">
      <c r="A173" s="412"/>
      <c r="B173" s="413"/>
      <c r="C173" s="412"/>
      <c r="D173" s="413"/>
      <c r="E173" s="412"/>
      <c r="F173" s="413"/>
      <c r="G173" s="412"/>
      <c r="H173" s="413"/>
      <c r="I173" s="412"/>
      <c r="J173" s="413"/>
      <c r="K173" s="412"/>
      <c r="L173" s="413"/>
      <c r="M173" s="412"/>
      <c r="N173" s="413"/>
      <c r="O173" s="412"/>
      <c r="P173" s="413"/>
      <c r="Q173" s="412"/>
      <c r="R173" s="413"/>
      <c r="S173" s="412"/>
      <c r="T173" s="413"/>
    </row>
    <row r="174" spans="1:20">
      <c r="A174" s="402">
        <v>37</v>
      </c>
      <c r="B174" s="403"/>
      <c r="C174" s="402" t="s">
        <v>1771</v>
      </c>
      <c r="D174" s="403"/>
      <c r="E174" s="402" t="s">
        <v>1817</v>
      </c>
      <c r="F174" s="403"/>
      <c r="G174" s="402" t="s">
        <v>1819</v>
      </c>
      <c r="H174" s="403"/>
      <c r="I174" s="402" t="s">
        <v>1791</v>
      </c>
      <c r="J174" s="403"/>
      <c r="K174" s="402" t="s">
        <v>1783</v>
      </c>
      <c r="L174" s="403"/>
      <c r="M174" s="402" t="s">
        <v>816</v>
      </c>
      <c r="N174" s="403"/>
      <c r="O174" s="402">
        <v>0.41</v>
      </c>
      <c r="P174" s="403"/>
      <c r="Q174" s="402">
        <v>0.16</v>
      </c>
      <c r="R174" s="403"/>
      <c r="S174" s="402" t="s">
        <v>1648</v>
      </c>
      <c r="T174" s="403"/>
    </row>
    <row r="175" spans="1:20" ht="15.75" thickBot="1">
      <c r="A175" s="412"/>
      <c r="B175" s="413"/>
      <c r="C175" s="412"/>
      <c r="D175" s="413"/>
      <c r="E175" s="412"/>
      <c r="F175" s="413"/>
      <c r="G175" s="412"/>
      <c r="H175" s="413"/>
      <c r="I175" s="412"/>
      <c r="J175" s="413"/>
      <c r="K175" s="412"/>
      <c r="L175" s="413"/>
      <c r="M175" s="412"/>
      <c r="N175" s="413"/>
      <c r="O175" s="412"/>
      <c r="P175" s="413"/>
      <c r="Q175" s="412"/>
      <c r="R175" s="413"/>
      <c r="S175" s="412"/>
      <c r="T175" s="413"/>
    </row>
    <row r="176" spans="1:20">
      <c r="A176" s="402">
        <v>38</v>
      </c>
      <c r="B176" s="403"/>
      <c r="C176" s="402" t="s">
        <v>1771</v>
      </c>
      <c r="D176" s="403"/>
      <c r="E176" s="402" t="s">
        <v>1817</v>
      </c>
      <c r="F176" s="403"/>
      <c r="G176" s="402" t="s">
        <v>1820</v>
      </c>
      <c r="H176" s="403"/>
      <c r="I176" s="402" t="s">
        <v>1780</v>
      </c>
      <c r="J176" s="403"/>
      <c r="K176" s="402" t="s">
        <v>1783</v>
      </c>
      <c r="L176" s="403"/>
      <c r="M176" s="402" t="s">
        <v>816</v>
      </c>
      <c r="N176" s="403"/>
      <c r="O176" s="402">
        <v>0.19</v>
      </c>
      <c r="P176" s="403"/>
      <c r="Q176" s="402">
        <v>7.0000000000000007E-2</v>
      </c>
      <c r="R176" s="403"/>
      <c r="S176" s="402" t="s">
        <v>1648</v>
      </c>
      <c r="T176" s="403"/>
    </row>
    <row r="177" spans="1:20" ht="15.75" thickBot="1">
      <c r="A177" s="412"/>
      <c r="B177" s="413"/>
      <c r="C177" s="412"/>
      <c r="D177" s="413"/>
      <c r="E177" s="412"/>
      <c r="F177" s="413"/>
      <c r="G177" s="412"/>
      <c r="H177" s="413"/>
      <c r="I177" s="412"/>
      <c r="J177" s="413"/>
      <c r="K177" s="412"/>
      <c r="L177" s="413"/>
      <c r="M177" s="412"/>
      <c r="N177" s="413"/>
      <c r="O177" s="412"/>
      <c r="P177" s="413"/>
      <c r="Q177" s="412"/>
      <c r="R177" s="413"/>
      <c r="S177" s="412"/>
      <c r="T177" s="413"/>
    </row>
    <row r="178" spans="1:20">
      <c r="A178" s="402">
        <v>39</v>
      </c>
      <c r="B178" s="403"/>
      <c r="C178" s="402" t="s">
        <v>1771</v>
      </c>
      <c r="D178" s="403"/>
      <c r="E178" s="402" t="s">
        <v>1817</v>
      </c>
      <c r="F178" s="403"/>
      <c r="G178" s="402" t="s">
        <v>627</v>
      </c>
      <c r="H178" s="403"/>
      <c r="I178" s="402" t="s">
        <v>1791</v>
      </c>
      <c r="J178" s="403"/>
      <c r="K178" s="402" t="s">
        <v>1783</v>
      </c>
      <c r="L178" s="403"/>
      <c r="M178" s="402" t="s">
        <v>816</v>
      </c>
      <c r="N178" s="403"/>
      <c r="O178" s="402">
        <v>0.14000000000000001</v>
      </c>
      <c r="P178" s="403"/>
      <c r="Q178" s="402">
        <v>0.05</v>
      </c>
      <c r="R178" s="403"/>
      <c r="S178" s="402" t="s">
        <v>1648</v>
      </c>
      <c r="T178" s="403"/>
    </row>
    <row r="179" spans="1:20" ht="15.75" thickBot="1">
      <c r="A179" s="412"/>
      <c r="B179" s="413"/>
      <c r="C179" s="412"/>
      <c r="D179" s="413"/>
      <c r="E179" s="412"/>
      <c r="F179" s="413"/>
      <c r="G179" s="412"/>
      <c r="H179" s="413"/>
      <c r="I179" s="412"/>
      <c r="J179" s="413"/>
      <c r="K179" s="412"/>
      <c r="L179" s="413"/>
      <c r="M179" s="412"/>
      <c r="N179" s="413"/>
      <c r="O179" s="412"/>
      <c r="P179" s="413"/>
      <c r="Q179" s="412"/>
      <c r="R179" s="413"/>
      <c r="S179" s="412"/>
      <c r="T179" s="413"/>
    </row>
    <row r="180" spans="1:20">
      <c r="A180" s="402">
        <v>40</v>
      </c>
      <c r="B180" s="403"/>
      <c r="C180" s="402" t="s">
        <v>1771</v>
      </c>
      <c r="D180" s="403"/>
      <c r="E180" s="402" t="s">
        <v>1821</v>
      </c>
      <c r="F180" s="403"/>
      <c r="G180" s="402" t="s">
        <v>1822</v>
      </c>
      <c r="H180" s="403"/>
      <c r="I180" s="402" t="s">
        <v>540</v>
      </c>
      <c r="J180" s="403"/>
      <c r="K180" s="402" t="s">
        <v>1783</v>
      </c>
      <c r="L180" s="403"/>
      <c r="M180" s="402" t="s">
        <v>816</v>
      </c>
      <c r="N180" s="403"/>
      <c r="O180" s="402">
        <v>0.8</v>
      </c>
      <c r="P180" s="403"/>
      <c r="Q180" s="402">
        <v>0.32</v>
      </c>
      <c r="R180" s="403"/>
      <c r="S180" s="402" t="s">
        <v>1651</v>
      </c>
      <c r="T180" s="403"/>
    </row>
    <row r="181" spans="1:20" ht="15.75" thickBot="1">
      <c r="A181" s="412"/>
      <c r="B181" s="413"/>
      <c r="C181" s="412"/>
      <c r="D181" s="413"/>
      <c r="E181" s="412"/>
      <c r="F181" s="413"/>
      <c r="G181" s="412"/>
      <c r="H181" s="413"/>
      <c r="I181" s="412"/>
      <c r="J181" s="413"/>
      <c r="K181" s="412"/>
      <c r="L181" s="413"/>
      <c r="M181" s="412"/>
      <c r="N181" s="413"/>
      <c r="O181" s="412"/>
      <c r="P181" s="413"/>
      <c r="Q181" s="412"/>
      <c r="R181" s="413"/>
      <c r="S181" s="412"/>
      <c r="T181" s="413"/>
    </row>
    <row r="182" spans="1:20">
      <c r="A182" s="402">
        <v>41</v>
      </c>
      <c r="B182" s="403"/>
      <c r="C182" s="402" t="s">
        <v>1771</v>
      </c>
      <c r="D182" s="403"/>
      <c r="E182" s="402" t="s">
        <v>1821</v>
      </c>
      <c r="F182" s="403"/>
      <c r="G182" s="402" t="s">
        <v>1823</v>
      </c>
      <c r="H182" s="403"/>
      <c r="I182" s="402" t="s">
        <v>1791</v>
      </c>
      <c r="J182" s="403"/>
      <c r="K182" s="402" t="s">
        <v>1783</v>
      </c>
      <c r="L182" s="403"/>
      <c r="M182" s="402" t="s">
        <v>816</v>
      </c>
      <c r="N182" s="403"/>
      <c r="O182" s="402">
        <v>0.64</v>
      </c>
      <c r="P182" s="403"/>
      <c r="Q182" s="402">
        <v>0.25</v>
      </c>
      <c r="R182" s="403"/>
      <c r="S182" s="402" t="s">
        <v>1651</v>
      </c>
      <c r="T182" s="403"/>
    </row>
    <row r="183" spans="1:20" ht="15.75" thickBot="1">
      <c r="A183" s="412"/>
      <c r="B183" s="413"/>
      <c r="C183" s="412"/>
      <c r="D183" s="413"/>
      <c r="E183" s="412"/>
      <c r="F183" s="413"/>
      <c r="G183" s="412"/>
      <c r="H183" s="413"/>
      <c r="I183" s="412"/>
      <c r="J183" s="413"/>
      <c r="K183" s="412"/>
      <c r="L183" s="413"/>
      <c r="M183" s="412"/>
      <c r="N183" s="413"/>
      <c r="O183" s="412"/>
      <c r="P183" s="413"/>
      <c r="Q183" s="412"/>
      <c r="R183" s="413"/>
      <c r="S183" s="412"/>
      <c r="T183" s="413"/>
    </row>
    <row r="184" spans="1:20">
      <c r="A184" s="402">
        <v>42</v>
      </c>
      <c r="B184" s="403"/>
      <c r="C184" s="402" t="s">
        <v>1771</v>
      </c>
      <c r="D184" s="403"/>
      <c r="E184" s="402" t="s">
        <v>1821</v>
      </c>
      <c r="F184" s="403"/>
      <c r="G184" s="402" t="s">
        <v>1824</v>
      </c>
      <c r="H184" s="403"/>
      <c r="I184" s="402" t="s">
        <v>1791</v>
      </c>
      <c r="J184" s="403"/>
      <c r="K184" s="402" t="s">
        <v>1783</v>
      </c>
      <c r="L184" s="403"/>
      <c r="M184" s="402" t="s">
        <v>816</v>
      </c>
      <c r="N184" s="403"/>
      <c r="O184" s="402">
        <v>1.22</v>
      </c>
      <c r="P184" s="403"/>
      <c r="Q184" s="402">
        <v>0.48</v>
      </c>
      <c r="R184" s="403"/>
      <c r="S184" s="402" t="s">
        <v>1651</v>
      </c>
      <c r="T184" s="403"/>
    </row>
    <row r="185" spans="1:20" ht="15.75" thickBot="1">
      <c r="A185" s="412"/>
      <c r="B185" s="413"/>
      <c r="C185" s="412"/>
      <c r="D185" s="413"/>
      <c r="E185" s="412"/>
      <c r="F185" s="413"/>
      <c r="G185" s="412"/>
      <c r="H185" s="413"/>
      <c r="I185" s="412"/>
      <c r="J185" s="413"/>
      <c r="K185" s="412"/>
      <c r="L185" s="413"/>
      <c r="M185" s="412"/>
      <c r="N185" s="413"/>
      <c r="O185" s="412"/>
      <c r="P185" s="413"/>
      <c r="Q185" s="412"/>
      <c r="R185" s="413"/>
      <c r="S185" s="412"/>
      <c r="T185" s="413"/>
    </row>
    <row r="186" spans="1:20">
      <c r="A186" s="402">
        <v>43</v>
      </c>
      <c r="B186" s="403"/>
      <c r="C186" s="402" t="s">
        <v>1771</v>
      </c>
      <c r="D186" s="403"/>
      <c r="E186" s="402" t="s">
        <v>1825</v>
      </c>
      <c r="F186" s="403"/>
      <c r="G186" s="402" t="s">
        <v>1822</v>
      </c>
      <c r="H186" s="403"/>
      <c r="I186" s="402" t="s">
        <v>1826</v>
      </c>
      <c r="J186" s="403"/>
      <c r="K186" s="402" t="s">
        <v>1783</v>
      </c>
      <c r="L186" s="403"/>
      <c r="M186" s="402" t="s">
        <v>816</v>
      </c>
      <c r="N186" s="403"/>
      <c r="O186" s="402">
        <v>1.28</v>
      </c>
      <c r="P186" s="403"/>
      <c r="Q186" s="402">
        <v>0.51</v>
      </c>
      <c r="R186" s="403"/>
      <c r="S186" s="402" t="s">
        <v>1651</v>
      </c>
      <c r="T186" s="403"/>
    </row>
    <row r="187" spans="1:20" ht="15.75" thickBot="1">
      <c r="A187" s="412"/>
      <c r="B187" s="413"/>
      <c r="C187" s="412"/>
      <c r="D187" s="413"/>
      <c r="E187" s="412"/>
      <c r="F187" s="413"/>
      <c r="G187" s="412"/>
      <c r="H187" s="413"/>
      <c r="I187" s="412"/>
      <c r="J187" s="413"/>
      <c r="K187" s="412"/>
      <c r="L187" s="413"/>
      <c r="M187" s="412"/>
      <c r="N187" s="413"/>
      <c r="O187" s="412"/>
      <c r="P187" s="413"/>
      <c r="Q187" s="412"/>
      <c r="R187" s="413"/>
      <c r="S187" s="412"/>
      <c r="T187" s="413"/>
    </row>
    <row r="188" spans="1:20" ht="15" customHeight="1">
      <c r="A188" s="402">
        <v>44</v>
      </c>
      <c r="B188" s="403"/>
      <c r="C188" s="402" t="s">
        <v>1771</v>
      </c>
      <c r="D188" s="403"/>
      <c r="E188" s="402" t="s">
        <v>1827</v>
      </c>
      <c r="F188" s="403"/>
      <c r="G188" s="402" t="s">
        <v>1828</v>
      </c>
      <c r="H188" s="403"/>
      <c r="I188" s="402" t="s">
        <v>1791</v>
      </c>
      <c r="J188" s="403"/>
      <c r="K188" s="402" t="s">
        <v>1783</v>
      </c>
      <c r="L188" s="403"/>
      <c r="M188" s="402" t="s">
        <v>816</v>
      </c>
      <c r="N188" s="403"/>
      <c r="O188" s="402">
        <v>0.96</v>
      </c>
      <c r="P188" s="403"/>
      <c r="Q188" s="402">
        <v>0.38</v>
      </c>
      <c r="R188" s="403"/>
      <c r="S188" s="402" t="s">
        <v>1651</v>
      </c>
      <c r="T188" s="403"/>
    </row>
    <row r="189" spans="1:20" ht="15.75" thickBot="1">
      <c r="A189" s="412"/>
      <c r="B189" s="413"/>
      <c r="C189" s="412"/>
      <c r="D189" s="413"/>
      <c r="E189" s="412"/>
      <c r="F189" s="413"/>
      <c r="G189" s="412" t="s">
        <v>1829</v>
      </c>
      <c r="H189" s="413"/>
      <c r="I189" s="412"/>
      <c r="J189" s="413"/>
      <c r="K189" s="412"/>
      <c r="L189" s="413"/>
      <c r="M189" s="412"/>
      <c r="N189" s="413"/>
      <c r="O189" s="412"/>
      <c r="P189" s="413"/>
      <c r="Q189" s="412"/>
      <c r="R189" s="413"/>
      <c r="S189" s="412"/>
      <c r="T189" s="413"/>
    </row>
    <row r="190" spans="1:20">
      <c r="A190" s="402">
        <v>45</v>
      </c>
      <c r="B190" s="403"/>
      <c r="C190" s="402" t="s">
        <v>1771</v>
      </c>
      <c r="D190" s="403"/>
      <c r="E190" s="402" t="s">
        <v>1830</v>
      </c>
      <c r="F190" s="403"/>
      <c r="G190" s="402" t="s">
        <v>1831</v>
      </c>
      <c r="H190" s="403"/>
      <c r="I190" s="402" t="s">
        <v>1801</v>
      </c>
      <c r="J190" s="403"/>
      <c r="K190" s="402" t="s">
        <v>1783</v>
      </c>
      <c r="L190" s="403"/>
      <c r="M190" s="402" t="s">
        <v>615</v>
      </c>
      <c r="N190" s="403"/>
      <c r="O190" s="402">
        <v>0.96</v>
      </c>
      <c r="P190" s="403"/>
      <c r="Q190" s="402">
        <v>0.38</v>
      </c>
      <c r="R190" s="403"/>
      <c r="S190" s="402" t="s">
        <v>1652</v>
      </c>
      <c r="T190" s="403"/>
    </row>
    <row r="191" spans="1:20" ht="15.75" thickBot="1">
      <c r="A191" s="412"/>
      <c r="B191" s="413"/>
      <c r="C191" s="412"/>
      <c r="D191" s="413"/>
      <c r="E191" s="412"/>
      <c r="F191" s="413"/>
      <c r="G191" s="412"/>
      <c r="H191" s="413"/>
      <c r="I191" s="412"/>
      <c r="J191" s="413"/>
      <c r="K191" s="412"/>
      <c r="L191" s="413"/>
      <c r="M191" s="412"/>
      <c r="N191" s="413"/>
      <c r="O191" s="412"/>
      <c r="P191" s="413"/>
      <c r="Q191" s="412"/>
      <c r="R191" s="413"/>
      <c r="S191" s="412"/>
      <c r="T191" s="413"/>
    </row>
    <row r="192" spans="1:20">
      <c r="A192" s="402">
        <v>46</v>
      </c>
      <c r="B192" s="403"/>
      <c r="C192" s="402" t="s">
        <v>1771</v>
      </c>
      <c r="D192" s="403"/>
      <c r="E192" s="402" t="s">
        <v>1832</v>
      </c>
      <c r="F192" s="403"/>
      <c r="G192" s="402" t="s">
        <v>1833</v>
      </c>
      <c r="H192" s="403"/>
      <c r="I192" s="402" t="s">
        <v>540</v>
      </c>
      <c r="J192" s="403"/>
      <c r="K192" s="402" t="s">
        <v>1783</v>
      </c>
      <c r="L192" s="403"/>
      <c r="M192" s="402" t="s">
        <v>615</v>
      </c>
      <c r="N192" s="403"/>
      <c r="O192" s="402">
        <v>0.32</v>
      </c>
      <c r="P192" s="403"/>
      <c r="Q192" s="402">
        <v>0.12</v>
      </c>
      <c r="R192" s="403"/>
      <c r="S192" s="402" t="s">
        <v>1652</v>
      </c>
      <c r="T192" s="403"/>
    </row>
    <row r="193" spans="1:20" ht="15.75" thickBot="1">
      <c r="A193" s="412"/>
      <c r="B193" s="413"/>
      <c r="C193" s="412"/>
      <c r="D193" s="413"/>
      <c r="E193" s="412"/>
      <c r="F193" s="413"/>
      <c r="G193" s="412"/>
      <c r="H193" s="413"/>
      <c r="I193" s="412"/>
      <c r="J193" s="413"/>
      <c r="K193" s="412"/>
      <c r="L193" s="413"/>
      <c r="M193" s="412"/>
      <c r="N193" s="413"/>
      <c r="O193" s="412"/>
      <c r="P193" s="413"/>
      <c r="Q193" s="412"/>
      <c r="R193" s="413"/>
      <c r="S193" s="412"/>
      <c r="T193" s="413"/>
    </row>
    <row r="194" spans="1:20">
      <c r="A194" s="402">
        <v>47</v>
      </c>
      <c r="B194" s="403"/>
      <c r="C194" s="402" t="s">
        <v>1771</v>
      </c>
      <c r="D194" s="403"/>
      <c r="E194" s="402" t="s">
        <v>1832</v>
      </c>
      <c r="F194" s="403"/>
      <c r="G194" s="402" t="s">
        <v>1834</v>
      </c>
      <c r="H194" s="403"/>
      <c r="I194" s="402" t="s">
        <v>540</v>
      </c>
      <c r="J194" s="403"/>
      <c r="K194" s="402" t="s">
        <v>1783</v>
      </c>
      <c r="L194" s="403"/>
      <c r="M194" s="402" t="s">
        <v>615</v>
      </c>
      <c r="N194" s="403"/>
      <c r="O194" s="402">
        <v>0.48</v>
      </c>
      <c r="P194" s="403"/>
      <c r="Q194" s="402">
        <v>0.19</v>
      </c>
      <c r="R194" s="403"/>
      <c r="S194" s="402" t="s">
        <v>1652</v>
      </c>
      <c r="T194" s="403"/>
    </row>
    <row r="195" spans="1:20" ht="15.75" thickBot="1">
      <c r="A195" s="412"/>
      <c r="B195" s="413"/>
      <c r="C195" s="412"/>
      <c r="D195" s="413"/>
      <c r="E195" s="412"/>
      <c r="F195" s="413"/>
      <c r="G195" s="412"/>
      <c r="H195" s="413"/>
      <c r="I195" s="412"/>
      <c r="J195" s="413"/>
      <c r="K195" s="412"/>
      <c r="L195" s="413"/>
      <c r="M195" s="412"/>
      <c r="N195" s="413"/>
      <c r="O195" s="412"/>
      <c r="P195" s="413"/>
      <c r="Q195" s="412"/>
      <c r="R195" s="413"/>
      <c r="S195" s="412"/>
      <c r="T195" s="413"/>
    </row>
    <row r="196" spans="1:20">
      <c r="A196" s="402">
        <v>48</v>
      </c>
      <c r="B196" s="403"/>
      <c r="C196" s="402" t="s">
        <v>1771</v>
      </c>
      <c r="D196" s="403"/>
      <c r="E196" s="402" t="s">
        <v>1832</v>
      </c>
      <c r="F196" s="403"/>
      <c r="G196" s="402" t="s">
        <v>1835</v>
      </c>
      <c r="H196" s="403"/>
      <c r="I196" s="402" t="s">
        <v>1801</v>
      </c>
      <c r="J196" s="403"/>
      <c r="K196" s="402" t="s">
        <v>1783</v>
      </c>
      <c r="L196" s="403"/>
      <c r="M196" s="402" t="s">
        <v>816</v>
      </c>
      <c r="N196" s="403"/>
      <c r="O196" s="402">
        <v>0.8</v>
      </c>
      <c r="P196" s="403"/>
      <c r="Q196" s="402">
        <v>0.32</v>
      </c>
      <c r="R196" s="403"/>
      <c r="S196" s="402" t="s">
        <v>1652</v>
      </c>
      <c r="T196" s="403"/>
    </row>
    <row r="197" spans="1:20" ht="15.75" thickBot="1">
      <c r="A197" s="412"/>
      <c r="B197" s="413"/>
      <c r="C197" s="412"/>
      <c r="D197" s="413"/>
      <c r="E197" s="412"/>
      <c r="F197" s="413"/>
      <c r="G197" s="412"/>
      <c r="H197" s="413"/>
      <c r="I197" s="412"/>
      <c r="J197" s="413"/>
      <c r="K197" s="412"/>
      <c r="L197" s="413"/>
      <c r="M197" s="412"/>
      <c r="N197" s="413"/>
      <c r="O197" s="412"/>
      <c r="P197" s="413"/>
      <c r="Q197" s="412"/>
      <c r="R197" s="413"/>
      <c r="S197" s="412"/>
      <c r="T197" s="413"/>
    </row>
    <row r="198" spans="1:20" ht="44.25" customHeight="1">
      <c r="A198" s="415"/>
      <c r="B198" s="402">
        <v>49</v>
      </c>
      <c r="C198" s="403"/>
      <c r="D198" s="402" t="s">
        <v>1771</v>
      </c>
      <c r="E198" s="403"/>
      <c r="F198" s="402" t="s">
        <v>1836</v>
      </c>
      <c r="G198" s="403"/>
      <c r="H198" s="402" t="s">
        <v>1837</v>
      </c>
      <c r="I198" s="403"/>
      <c r="J198" s="402" t="s">
        <v>540</v>
      </c>
      <c r="K198" s="403"/>
      <c r="L198" s="402" t="s">
        <v>1783</v>
      </c>
      <c r="M198" s="403"/>
      <c r="N198" s="402" t="s">
        <v>816</v>
      </c>
      <c r="O198" s="403"/>
      <c r="P198" s="402">
        <v>1.1000000000000001</v>
      </c>
      <c r="Q198" s="403"/>
      <c r="R198" s="402">
        <v>0.44</v>
      </c>
      <c r="S198" s="403"/>
      <c r="T198" s="408" t="s">
        <v>1838</v>
      </c>
    </row>
    <row r="199" spans="1:20" ht="15.75" thickBot="1">
      <c r="A199" s="411"/>
      <c r="B199" s="412"/>
      <c r="C199" s="413"/>
      <c r="D199" s="412"/>
      <c r="E199" s="413"/>
      <c r="F199" s="412"/>
      <c r="G199" s="413"/>
      <c r="H199" s="412"/>
      <c r="I199" s="413"/>
      <c r="J199" s="412"/>
      <c r="K199" s="413"/>
      <c r="L199" s="412"/>
      <c r="M199" s="413"/>
      <c r="N199" s="412"/>
      <c r="O199" s="413"/>
      <c r="P199" s="412"/>
      <c r="Q199" s="413"/>
      <c r="R199" s="412"/>
      <c r="S199" s="413"/>
      <c r="T199" s="414"/>
    </row>
    <row r="200" spans="1:20" ht="44.25" customHeight="1">
      <c r="A200" s="411"/>
      <c r="B200" s="402">
        <v>50</v>
      </c>
      <c r="C200" s="403"/>
      <c r="D200" s="402" t="s">
        <v>1771</v>
      </c>
      <c r="E200" s="403"/>
      <c r="F200" s="402" t="s">
        <v>1839</v>
      </c>
      <c r="G200" s="403"/>
      <c r="H200" s="402" t="s">
        <v>1840</v>
      </c>
      <c r="I200" s="403"/>
      <c r="J200" s="402" t="s">
        <v>540</v>
      </c>
      <c r="K200" s="403"/>
      <c r="L200" s="402" t="s">
        <v>1783</v>
      </c>
      <c r="M200" s="403"/>
      <c r="N200" s="402" t="s">
        <v>816</v>
      </c>
      <c r="O200" s="403"/>
      <c r="P200" s="402">
        <v>0.76</v>
      </c>
      <c r="Q200" s="403"/>
      <c r="R200" s="402">
        <v>0.3</v>
      </c>
      <c r="S200" s="403"/>
      <c r="T200" s="408" t="s">
        <v>1838</v>
      </c>
    </row>
    <row r="201" spans="1:20" ht="15.75" thickBot="1">
      <c r="A201" s="411"/>
      <c r="B201" s="412"/>
      <c r="C201" s="413"/>
      <c r="D201" s="412"/>
      <c r="E201" s="413"/>
      <c r="F201" s="412"/>
      <c r="G201" s="413"/>
      <c r="H201" s="412"/>
      <c r="I201" s="413"/>
      <c r="J201" s="412"/>
      <c r="K201" s="413"/>
      <c r="L201" s="412"/>
      <c r="M201" s="413"/>
      <c r="N201" s="412"/>
      <c r="O201" s="413"/>
      <c r="P201" s="412"/>
      <c r="Q201" s="413"/>
      <c r="R201" s="412"/>
      <c r="S201" s="413"/>
      <c r="T201" s="414"/>
    </row>
    <row r="202" spans="1:20" ht="44.25" customHeight="1">
      <c r="A202" s="411"/>
      <c r="B202" s="402">
        <v>51</v>
      </c>
      <c r="C202" s="403"/>
      <c r="D202" s="402" t="s">
        <v>1771</v>
      </c>
      <c r="E202" s="403"/>
      <c r="F202" s="402" t="s">
        <v>1841</v>
      </c>
      <c r="G202" s="403"/>
      <c r="H202" s="402" t="s">
        <v>1842</v>
      </c>
      <c r="I202" s="403"/>
      <c r="J202" s="402" t="s">
        <v>540</v>
      </c>
      <c r="K202" s="403"/>
      <c r="L202" s="402" t="s">
        <v>1783</v>
      </c>
      <c r="M202" s="403"/>
      <c r="N202" s="402" t="s">
        <v>816</v>
      </c>
      <c r="O202" s="403"/>
      <c r="P202" s="402">
        <v>0.96</v>
      </c>
      <c r="Q202" s="403"/>
      <c r="R202" s="402">
        <v>0.38</v>
      </c>
      <c r="S202" s="403"/>
      <c r="T202" s="408" t="s">
        <v>1838</v>
      </c>
    </row>
    <row r="203" spans="1:20" ht="15.75" thickBot="1">
      <c r="A203" s="411"/>
      <c r="B203" s="412"/>
      <c r="C203" s="413"/>
      <c r="D203" s="412"/>
      <c r="E203" s="413"/>
      <c r="F203" s="412"/>
      <c r="G203" s="413"/>
      <c r="H203" s="412"/>
      <c r="I203" s="413"/>
      <c r="J203" s="412"/>
      <c r="K203" s="413"/>
      <c r="L203" s="412"/>
      <c r="M203" s="413"/>
      <c r="N203" s="412"/>
      <c r="O203" s="413"/>
      <c r="P203" s="412"/>
      <c r="Q203" s="413"/>
      <c r="R203" s="412"/>
      <c r="S203" s="413"/>
      <c r="T203" s="414"/>
    </row>
    <row r="204" spans="1:20" ht="29.25" customHeight="1">
      <c r="A204" s="411"/>
      <c r="B204" s="402">
        <v>52</v>
      </c>
      <c r="C204" s="403"/>
      <c r="D204" s="402" t="s">
        <v>1771</v>
      </c>
      <c r="E204" s="403"/>
      <c r="F204" s="402" t="s">
        <v>1841</v>
      </c>
      <c r="G204" s="403"/>
      <c r="H204" s="402" t="s">
        <v>1843</v>
      </c>
      <c r="I204" s="403"/>
      <c r="J204" s="402" t="s">
        <v>540</v>
      </c>
      <c r="K204" s="403"/>
      <c r="L204" s="402" t="s">
        <v>1783</v>
      </c>
      <c r="M204" s="403"/>
      <c r="N204" s="402" t="s">
        <v>816</v>
      </c>
      <c r="O204" s="403"/>
      <c r="P204" s="402">
        <v>0.36</v>
      </c>
      <c r="Q204" s="403"/>
      <c r="R204" s="402">
        <v>0.14000000000000001</v>
      </c>
      <c r="S204" s="403"/>
      <c r="T204" s="408" t="s">
        <v>1838</v>
      </c>
    </row>
    <row r="205" spans="1:20">
      <c r="A205" s="411"/>
      <c r="B205" s="404"/>
      <c r="C205" s="405"/>
      <c r="D205" s="404"/>
      <c r="E205" s="405"/>
      <c r="F205" s="404"/>
      <c r="G205" s="405"/>
      <c r="H205" s="404"/>
      <c r="I205" s="405"/>
      <c r="J205" s="404"/>
      <c r="K205" s="405"/>
      <c r="L205" s="404"/>
      <c r="M205" s="405"/>
      <c r="N205" s="404"/>
      <c r="O205" s="405"/>
      <c r="P205" s="404"/>
      <c r="Q205" s="405"/>
      <c r="R205" s="404"/>
      <c r="S205" s="405"/>
      <c r="T205" s="409"/>
    </row>
    <row r="206" spans="1:20" ht="15.75" thickBot="1">
      <c r="A206" s="411"/>
      <c r="B206" s="412"/>
      <c r="C206" s="413"/>
      <c r="D206" s="412"/>
      <c r="E206" s="413"/>
      <c r="F206" s="412"/>
      <c r="G206" s="413"/>
      <c r="H206" s="412"/>
      <c r="I206" s="413"/>
      <c r="J206" s="412"/>
      <c r="K206" s="413"/>
      <c r="L206" s="412"/>
      <c r="M206" s="413"/>
      <c r="N206" s="412"/>
      <c r="O206" s="413"/>
      <c r="P206" s="412"/>
      <c r="Q206" s="413"/>
      <c r="R206" s="412"/>
      <c r="S206" s="413"/>
      <c r="T206" s="414"/>
    </row>
    <row r="207" spans="1:20" ht="29.25" customHeight="1">
      <c r="A207" s="411"/>
      <c r="B207" s="402">
        <v>53</v>
      </c>
      <c r="C207" s="403"/>
      <c r="D207" s="402" t="s">
        <v>1771</v>
      </c>
      <c r="E207" s="403"/>
      <c r="F207" s="402" t="s">
        <v>1844</v>
      </c>
      <c r="G207" s="403"/>
      <c r="H207" s="402" t="s">
        <v>627</v>
      </c>
      <c r="I207" s="403"/>
      <c r="J207" s="402" t="s">
        <v>540</v>
      </c>
      <c r="K207" s="403"/>
      <c r="L207" s="402" t="s">
        <v>1783</v>
      </c>
      <c r="M207" s="403"/>
      <c r="N207" s="402" t="s">
        <v>816</v>
      </c>
      <c r="O207" s="403"/>
      <c r="P207" s="402">
        <v>0.87</v>
      </c>
      <c r="Q207" s="403"/>
      <c r="R207" s="402">
        <v>3.5000000000000003E-2</v>
      </c>
      <c r="S207" s="403"/>
      <c r="T207" s="408" t="s">
        <v>1838</v>
      </c>
    </row>
    <row r="208" spans="1:20">
      <c r="A208" s="411"/>
      <c r="B208" s="404"/>
      <c r="C208" s="405"/>
      <c r="D208" s="404"/>
      <c r="E208" s="405"/>
      <c r="F208" s="404"/>
      <c r="G208" s="405"/>
      <c r="H208" s="404"/>
      <c r="I208" s="405"/>
      <c r="J208" s="404"/>
      <c r="K208" s="405"/>
      <c r="L208" s="404"/>
      <c r="M208" s="405"/>
      <c r="N208" s="404"/>
      <c r="O208" s="405"/>
      <c r="P208" s="404"/>
      <c r="Q208" s="405"/>
      <c r="R208" s="404"/>
      <c r="S208" s="405"/>
      <c r="T208" s="409"/>
    </row>
    <row r="209" spans="1:20" ht="15.75" thickBot="1">
      <c r="A209" s="411"/>
      <c r="B209" s="412"/>
      <c r="C209" s="413"/>
      <c r="D209" s="412"/>
      <c r="E209" s="413"/>
      <c r="F209" s="412"/>
      <c r="G209" s="413"/>
      <c r="H209" s="412"/>
      <c r="I209" s="413"/>
      <c r="J209" s="412"/>
      <c r="K209" s="413"/>
      <c r="L209" s="412"/>
      <c r="M209" s="413"/>
      <c r="N209" s="412"/>
      <c r="O209" s="413"/>
      <c r="P209" s="412"/>
      <c r="Q209" s="413"/>
      <c r="R209" s="412"/>
      <c r="S209" s="413"/>
      <c r="T209" s="414"/>
    </row>
    <row r="210" spans="1:20" ht="29.25" customHeight="1">
      <c r="A210" s="411"/>
      <c r="B210" s="402">
        <v>54</v>
      </c>
      <c r="C210" s="403"/>
      <c r="D210" s="402" t="s">
        <v>1771</v>
      </c>
      <c r="E210" s="403"/>
      <c r="F210" s="402" t="s">
        <v>1771</v>
      </c>
      <c r="G210" s="403"/>
      <c r="H210" s="402"/>
      <c r="I210" s="403"/>
      <c r="J210" s="402" t="s">
        <v>540</v>
      </c>
      <c r="K210" s="403"/>
      <c r="L210" s="402" t="s">
        <v>1783</v>
      </c>
      <c r="M210" s="403"/>
      <c r="N210" s="402" t="s">
        <v>816</v>
      </c>
      <c r="O210" s="403"/>
      <c r="P210" s="402">
        <v>0.94</v>
      </c>
      <c r="Q210" s="403"/>
      <c r="R210" s="402">
        <v>0.37</v>
      </c>
      <c r="S210" s="403"/>
      <c r="T210" s="408" t="s">
        <v>1846</v>
      </c>
    </row>
    <row r="211" spans="1:20" ht="15" customHeight="1">
      <c r="A211" s="411"/>
      <c r="B211" s="404"/>
      <c r="C211" s="405"/>
      <c r="D211" s="404"/>
      <c r="E211" s="405"/>
      <c r="F211" s="404"/>
      <c r="G211" s="405"/>
      <c r="H211" s="404" t="s">
        <v>1845</v>
      </c>
      <c r="I211" s="405"/>
      <c r="J211" s="404"/>
      <c r="K211" s="405"/>
      <c r="L211" s="404"/>
      <c r="M211" s="405"/>
      <c r="N211" s="404"/>
      <c r="O211" s="405"/>
      <c r="P211" s="404"/>
      <c r="Q211" s="405"/>
      <c r="R211" s="404"/>
      <c r="S211" s="405"/>
      <c r="T211" s="409"/>
    </row>
    <row r="212" spans="1:20" ht="15.75" thickBot="1">
      <c r="A212" s="411"/>
      <c r="B212" s="412"/>
      <c r="C212" s="413"/>
      <c r="D212" s="412"/>
      <c r="E212" s="413"/>
      <c r="F212" s="412"/>
      <c r="G212" s="413"/>
      <c r="H212" s="412"/>
      <c r="I212" s="413"/>
      <c r="J212" s="412"/>
      <c r="K212" s="413"/>
      <c r="L212" s="412"/>
      <c r="M212" s="413"/>
      <c r="N212" s="412"/>
      <c r="O212" s="413"/>
      <c r="P212" s="412"/>
      <c r="Q212" s="413"/>
      <c r="R212" s="412"/>
      <c r="S212" s="413"/>
      <c r="T212" s="414"/>
    </row>
    <row r="213" spans="1:20" ht="29.25" customHeight="1">
      <c r="A213" s="411"/>
      <c r="B213" s="402">
        <v>55</v>
      </c>
      <c r="C213" s="403"/>
      <c r="D213" s="402" t="s">
        <v>1771</v>
      </c>
      <c r="E213" s="403"/>
      <c r="F213" s="402" t="s">
        <v>1771</v>
      </c>
      <c r="G213" s="403"/>
      <c r="H213" s="402" t="s">
        <v>1847</v>
      </c>
      <c r="I213" s="403"/>
      <c r="J213" s="402" t="s">
        <v>540</v>
      </c>
      <c r="K213" s="403"/>
      <c r="L213" s="402" t="s">
        <v>1783</v>
      </c>
      <c r="M213" s="403"/>
      <c r="N213" s="402" t="s">
        <v>816</v>
      </c>
      <c r="O213" s="403"/>
      <c r="P213" s="402">
        <v>1.64</v>
      </c>
      <c r="Q213" s="403"/>
      <c r="R213" s="402">
        <v>0.65</v>
      </c>
      <c r="S213" s="403"/>
      <c r="T213" s="408" t="s">
        <v>1846</v>
      </c>
    </row>
    <row r="214" spans="1:20">
      <c r="A214" s="411"/>
      <c r="B214" s="404"/>
      <c r="C214" s="405"/>
      <c r="D214" s="404"/>
      <c r="E214" s="405"/>
      <c r="F214" s="404"/>
      <c r="G214" s="405"/>
      <c r="H214" s="404"/>
      <c r="I214" s="405"/>
      <c r="J214" s="404"/>
      <c r="K214" s="405"/>
      <c r="L214" s="404"/>
      <c r="M214" s="405"/>
      <c r="N214" s="404"/>
      <c r="O214" s="405"/>
      <c r="P214" s="404"/>
      <c r="Q214" s="405"/>
      <c r="R214" s="404"/>
      <c r="S214" s="405"/>
      <c r="T214" s="409"/>
    </row>
    <row r="215" spans="1:20" ht="15.75" thickBot="1">
      <c r="A215" s="411"/>
      <c r="B215" s="412"/>
      <c r="C215" s="413"/>
      <c r="D215" s="412"/>
      <c r="E215" s="413"/>
      <c r="F215" s="412"/>
      <c r="G215" s="413"/>
      <c r="H215" s="412"/>
      <c r="I215" s="413"/>
      <c r="J215" s="412"/>
      <c r="K215" s="413"/>
      <c r="L215" s="412"/>
      <c r="M215" s="413"/>
      <c r="N215" s="412"/>
      <c r="O215" s="413"/>
      <c r="P215" s="412"/>
      <c r="Q215" s="413"/>
      <c r="R215" s="412"/>
      <c r="S215" s="413"/>
      <c r="T215" s="414"/>
    </row>
    <row r="216" spans="1:20" ht="29.25" customHeight="1">
      <c r="A216" s="411"/>
      <c r="B216" s="402">
        <v>56</v>
      </c>
      <c r="C216" s="403"/>
      <c r="D216" s="402" t="s">
        <v>1771</v>
      </c>
      <c r="E216" s="403"/>
      <c r="F216" s="402" t="s">
        <v>1848</v>
      </c>
      <c r="G216" s="403"/>
      <c r="H216" s="402" t="s">
        <v>1849</v>
      </c>
      <c r="I216" s="403"/>
      <c r="J216" s="402" t="s">
        <v>540</v>
      </c>
      <c r="K216" s="403"/>
      <c r="L216" s="402" t="s">
        <v>1783</v>
      </c>
      <c r="M216" s="403"/>
      <c r="N216" s="402" t="s">
        <v>816</v>
      </c>
      <c r="O216" s="403"/>
      <c r="P216" s="402">
        <v>0.52</v>
      </c>
      <c r="Q216" s="403"/>
      <c r="R216" s="402">
        <v>0.21</v>
      </c>
      <c r="S216" s="403"/>
      <c r="T216" s="408" t="s">
        <v>1838</v>
      </c>
    </row>
    <row r="217" spans="1:20">
      <c r="A217" s="411"/>
      <c r="B217" s="404"/>
      <c r="C217" s="405"/>
      <c r="D217" s="404"/>
      <c r="E217" s="405"/>
      <c r="F217" s="404"/>
      <c r="G217" s="405"/>
      <c r="H217" s="404"/>
      <c r="I217" s="405"/>
      <c r="J217" s="404"/>
      <c r="K217" s="405"/>
      <c r="L217" s="404"/>
      <c r="M217" s="405"/>
      <c r="N217" s="404"/>
      <c r="O217" s="405"/>
      <c r="P217" s="404"/>
      <c r="Q217" s="405"/>
      <c r="R217" s="404"/>
      <c r="S217" s="405"/>
      <c r="T217" s="409"/>
    </row>
    <row r="218" spans="1:20" ht="15.75" thickBot="1">
      <c r="A218" s="411"/>
      <c r="B218" s="412"/>
      <c r="C218" s="413"/>
      <c r="D218" s="412"/>
      <c r="E218" s="413"/>
      <c r="F218" s="412"/>
      <c r="G218" s="413"/>
      <c r="H218" s="412"/>
      <c r="I218" s="413"/>
      <c r="J218" s="412"/>
      <c r="K218" s="413"/>
      <c r="L218" s="412"/>
      <c r="M218" s="413"/>
      <c r="N218" s="412"/>
      <c r="O218" s="413"/>
      <c r="P218" s="412"/>
      <c r="Q218" s="413"/>
      <c r="R218" s="412"/>
      <c r="S218" s="413"/>
      <c r="T218" s="414"/>
    </row>
    <row r="219" spans="1:20" ht="29.25" customHeight="1">
      <c r="A219" s="411"/>
      <c r="B219" s="402">
        <v>57</v>
      </c>
      <c r="C219" s="403"/>
      <c r="D219" s="402" t="s">
        <v>1771</v>
      </c>
      <c r="E219" s="403"/>
      <c r="F219" s="402" t="s">
        <v>1850</v>
      </c>
      <c r="G219" s="403"/>
      <c r="H219" s="402" t="s">
        <v>1851</v>
      </c>
      <c r="I219" s="403"/>
      <c r="J219" s="402" t="s">
        <v>540</v>
      </c>
      <c r="K219" s="403"/>
      <c r="L219" s="402" t="s">
        <v>1783</v>
      </c>
      <c r="M219" s="403"/>
      <c r="N219" s="402" t="s">
        <v>816</v>
      </c>
      <c r="O219" s="403"/>
      <c r="P219" s="402">
        <v>0.32</v>
      </c>
      <c r="Q219" s="403"/>
      <c r="R219" s="402">
        <v>0.12</v>
      </c>
      <c r="S219" s="403"/>
      <c r="T219" s="408" t="s">
        <v>1838</v>
      </c>
    </row>
    <row r="220" spans="1:20">
      <c r="A220" s="411"/>
      <c r="B220" s="404"/>
      <c r="C220" s="405"/>
      <c r="D220" s="404"/>
      <c r="E220" s="405"/>
      <c r="F220" s="404"/>
      <c r="G220" s="405"/>
      <c r="H220" s="404"/>
      <c r="I220" s="405"/>
      <c r="J220" s="404"/>
      <c r="K220" s="405"/>
      <c r="L220" s="404"/>
      <c r="M220" s="405"/>
      <c r="N220" s="404"/>
      <c r="O220" s="405"/>
      <c r="P220" s="404"/>
      <c r="Q220" s="405"/>
      <c r="R220" s="404"/>
      <c r="S220" s="405"/>
      <c r="T220" s="409"/>
    </row>
    <row r="221" spans="1:20" ht="15.75" thickBot="1">
      <c r="A221" s="411"/>
      <c r="B221" s="412"/>
      <c r="C221" s="413"/>
      <c r="D221" s="412"/>
      <c r="E221" s="413"/>
      <c r="F221" s="412"/>
      <c r="G221" s="413"/>
      <c r="H221" s="412"/>
      <c r="I221" s="413"/>
      <c r="J221" s="412"/>
      <c r="K221" s="413"/>
      <c r="L221" s="412"/>
      <c r="M221" s="413"/>
      <c r="N221" s="412"/>
      <c r="O221" s="413"/>
      <c r="P221" s="412"/>
      <c r="Q221" s="413"/>
      <c r="R221" s="412"/>
      <c r="S221" s="413"/>
      <c r="T221" s="414"/>
    </row>
    <row r="222" spans="1:20">
      <c r="A222" s="411"/>
      <c r="B222" s="402">
        <v>58</v>
      </c>
      <c r="C222" s="403"/>
      <c r="D222" s="402" t="s">
        <v>1771</v>
      </c>
      <c r="E222" s="403"/>
      <c r="F222" s="402" t="s">
        <v>1852</v>
      </c>
      <c r="G222" s="403"/>
      <c r="H222" s="402" t="s">
        <v>1853</v>
      </c>
      <c r="I222" s="403"/>
      <c r="J222" s="402" t="s">
        <v>540</v>
      </c>
      <c r="K222" s="403"/>
      <c r="L222" s="402" t="s">
        <v>1783</v>
      </c>
      <c r="M222" s="403"/>
      <c r="N222" s="402" t="s">
        <v>816</v>
      </c>
      <c r="O222" s="403"/>
      <c r="P222" s="402">
        <v>0.64</v>
      </c>
      <c r="Q222" s="403"/>
      <c r="R222" s="402">
        <v>0.25</v>
      </c>
      <c r="S222" s="403"/>
      <c r="T222" s="408" t="s">
        <v>1838</v>
      </c>
    </row>
    <row r="223" spans="1:20">
      <c r="A223" s="411"/>
      <c r="B223" s="404"/>
      <c r="C223" s="405"/>
      <c r="D223" s="404"/>
      <c r="E223" s="405"/>
      <c r="F223" s="404"/>
      <c r="G223" s="405"/>
      <c r="H223" s="404"/>
      <c r="I223" s="405"/>
      <c r="J223" s="404"/>
      <c r="K223" s="405"/>
      <c r="L223" s="404"/>
      <c r="M223" s="405"/>
      <c r="N223" s="404"/>
      <c r="O223" s="405"/>
      <c r="P223" s="404"/>
      <c r="Q223" s="405"/>
      <c r="R223" s="404"/>
      <c r="S223" s="405"/>
      <c r="T223" s="409"/>
    </row>
    <row r="224" spans="1:20">
      <c r="A224" s="411"/>
      <c r="B224" s="404"/>
      <c r="C224" s="405"/>
      <c r="D224" s="404"/>
      <c r="E224" s="405"/>
      <c r="F224" s="404"/>
      <c r="G224" s="405"/>
      <c r="H224" s="404"/>
      <c r="I224" s="405"/>
      <c r="J224" s="404"/>
      <c r="K224" s="405"/>
      <c r="L224" s="404"/>
      <c r="M224" s="405"/>
      <c r="N224" s="404"/>
      <c r="O224" s="405"/>
      <c r="P224" s="404"/>
      <c r="Q224" s="405"/>
      <c r="R224" s="404"/>
      <c r="S224" s="405"/>
      <c r="T224" s="409"/>
    </row>
    <row r="225" spans="1:20" ht="15.75" thickBot="1">
      <c r="A225" s="411"/>
      <c r="B225" s="412"/>
      <c r="C225" s="413"/>
      <c r="D225" s="412"/>
      <c r="E225" s="413"/>
      <c r="F225" s="412"/>
      <c r="G225" s="413"/>
      <c r="H225" s="412"/>
      <c r="I225" s="413"/>
      <c r="J225" s="412"/>
      <c r="K225" s="413"/>
      <c r="L225" s="412"/>
      <c r="M225" s="413"/>
      <c r="N225" s="412"/>
      <c r="O225" s="413"/>
      <c r="P225" s="412"/>
      <c r="Q225" s="413"/>
      <c r="R225" s="412"/>
      <c r="S225" s="413"/>
      <c r="T225" s="414"/>
    </row>
    <row r="226" spans="1:20" ht="15" customHeight="1">
      <c r="A226" s="411"/>
      <c r="B226" s="402">
        <v>59</v>
      </c>
      <c r="C226" s="403"/>
      <c r="D226" s="402" t="s">
        <v>1771</v>
      </c>
      <c r="E226" s="403"/>
      <c r="F226" s="402"/>
      <c r="G226" s="403"/>
      <c r="H226" s="402"/>
      <c r="I226" s="403"/>
      <c r="J226" s="402" t="s">
        <v>540</v>
      </c>
      <c r="K226" s="403"/>
      <c r="L226" s="402" t="s">
        <v>1783</v>
      </c>
      <c r="M226" s="403"/>
      <c r="N226" s="402" t="s">
        <v>816</v>
      </c>
      <c r="O226" s="403"/>
      <c r="P226" s="402">
        <v>0.44</v>
      </c>
      <c r="Q226" s="403"/>
      <c r="R226" s="402">
        <v>0.17</v>
      </c>
      <c r="S226" s="403"/>
      <c r="T226" s="408" t="s">
        <v>1838</v>
      </c>
    </row>
    <row r="227" spans="1:20" ht="15" customHeight="1">
      <c r="A227" s="411"/>
      <c r="B227" s="404"/>
      <c r="C227" s="405"/>
      <c r="D227" s="404"/>
      <c r="E227" s="405"/>
      <c r="F227" s="404" t="s">
        <v>1854</v>
      </c>
      <c r="G227" s="405"/>
      <c r="H227" s="404"/>
      <c r="I227" s="405"/>
      <c r="J227" s="404"/>
      <c r="K227" s="405"/>
      <c r="L227" s="404"/>
      <c r="M227" s="405"/>
      <c r="N227" s="404"/>
      <c r="O227" s="405"/>
      <c r="P227" s="404"/>
      <c r="Q227" s="405"/>
      <c r="R227" s="404"/>
      <c r="S227" s="405"/>
      <c r="T227" s="409"/>
    </row>
    <row r="228" spans="1:20" ht="30" customHeight="1" thickBot="1">
      <c r="A228" s="411"/>
      <c r="B228" s="412"/>
      <c r="C228" s="413"/>
      <c r="D228" s="412"/>
      <c r="E228" s="413"/>
      <c r="F228" s="412"/>
      <c r="G228" s="413"/>
      <c r="H228" s="412" t="s">
        <v>1855</v>
      </c>
      <c r="I228" s="413"/>
      <c r="J228" s="412"/>
      <c r="K228" s="413"/>
      <c r="L228" s="412"/>
      <c r="M228" s="413"/>
      <c r="N228" s="412"/>
      <c r="O228" s="413"/>
      <c r="P228" s="412"/>
      <c r="Q228" s="413"/>
      <c r="R228" s="412"/>
      <c r="S228" s="413"/>
      <c r="T228" s="414"/>
    </row>
    <row r="229" spans="1:20" ht="44.25" customHeight="1">
      <c r="A229" s="411"/>
      <c r="B229" s="402">
        <v>59</v>
      </c>
      <c r="C229" s="403"/>
      <c r="D229" s="402" t="s">
        <v>1771</v>
      </c>
      <c r="E229" s="403"/>
      <c r="F229" s="402"/>
      <c r="G229" s="403"/>
      <c r="H229" s="402"/>
      <c r="I229" s="403"/>
      <c r="J229" s="402" t="s">
        <v>540</v>
      </c>
      <c r="K229" s="403"/>
      <c r="L229" s="402" t="s">
        <v>1783</v>
      </c>
      <c r="M229" s="403"/>
      <c r="N229" s="402" t="s">
        <v>816</v>
      </c>
      <c r="O229" s="403"/>
      <c r="P229" s="402">
        <v>0.8</v>
      </c>
      <c r="Q229" s="403"/>
      <c r="R229" s="402">
        <v>0.4</v>
      </c>
      <c r="S229" s="403"/>
      <c r="T229" s="408" t="s">
        <v>1651</v>
      </c>
    </row>
    <row r="230" spans="1:20" ht="15" customHeight="1">
      <c r="A230" s="411"/>
      <c r="B230" s="404"/>
      <c r="C230" s="405"/>
      <c r="D230" s="404"/>
      <c r="E230" s="405"/>
      <c r="F230" s="404" t="s">
        <v>1856</v>
      </c>
      <c r="G230" s="405"/>
      <c r="H230" s="404" t="s">
        <v>1857</v>
      </c>
      <c r="I230" s="405"/>
      <c r="J230" s="404"/>
      <c r="K230" s="405"/>
      <c r="L230" s="404"/>
      <c r="M230" s="405"/>
      <c r="N230" s="404"/>
      <c r="O230" s="405"/>
      <c r="P230" s="404"/>
      <c r="Q230" s="405"/>
      <c r="R230" s="404"/>
      <c r="S230" s="405"/>
      <c r="T230" s="409"/>
    </row>
    <row r="231" spans="1:20">
      <c r="A231" s="411"/>
      <c r="B231" s="404"/>
      <c r="C231" s="405"/>
      <c r="D231" s="404"/>
      <c r="E231" s="405"/>
      <c r="F231" s="404"/>
      <c r="G231" s="405"/>
      <c r="H231" s="404"/>
      <c r="I231" s="405"/>
      <c r="J231" s="404"/>
      <c r="K231" s="405"/>
      <c r="L231" s="404"/>
      <c r="M231" s="405"/>
      <c r="N231" s="404"/>
      <c r="O231" s="405"/>
      <c r="P231" s="404"/>
      <c r="Q231" s="405"/>
      <c r="R231" s="404"/>
      <c r="S231" s="405"/>
      <c r="T231" s="409"/>
    </row>
    <row r="232" spans="1:20" ht="15.75" thickBot="1">
      <c r="A232" s="411"/>
      <c r="B232" s="412"/>
      <c r="C232" s="413"/>
      <c r="D232" s="412"/>
      <c r="E232" s="413"/>
      <c r="F232" s="412"/>
      <c r="G232" s="413"/>
      <c r="H232" s="412"/>
      <c r="I232" s="413"/>
      <c r="J232" s="412"/>
      <c r="K232" s="413"/>
      <c r="L232" s="412"/>
      <c r="M232" s="413"/>
      <c r="N232" s="412"/>
      <c r="O232" s="413"/>
      <c r="P232" s="412"/>
      <c r="Q232" s="413"/>
      <c r="R232" s="412"/>
      <c r="S232" s="413"/>
      <c r="T232" s="414"/>
    </row>
    <row r="233" spans="1:20" ht="59.25" customHeight="1">
      <c r="A233" s="411"/>
      <c r="B233" s="402">
        <v>59</v>
      </c>
      <c r="C233" s="403"/>
      <c r="D233" s="402" t="s">
        <v>1771</v>
      </c>
      <c r="E233" s="403"/>
      <c r="F233" s="402"/>
      <c r="G233" s="403"/>
      <c r="H233" s="402"/>
      <c r="I233" s="403"/>
      <c r="J233" s="402" t="s">
        <v>540</v>
      </c>
      <c r="K233" s="403"/>
      <c r="L233" s="402" t="s">
        <v>1783</v>
      </c>
      <c r="M233" s="403"/>
      <c r="N233" s="402" t="s">
        <v>816</v>
      </c>
      <c r="O233" s="403"/>
      <c r="P233" s="402">
        <v>0.6</v>
      </c>
      <c r="Q233" s="403"/>
      <c r="R233" s="402">
        <v>0.3</v>
      </c>
      <c r="S233" s="403"/>
      <c r="T233" s="408" t="s">
        <v>1651</v>
      </c>
    </row>
    <row r="234" spans="1:20" ht="15" customHeight="1">
      <c r="A234" s="411"/>
      <c r="B234" s="404"/>
      <c r="C234" s="405"/>
      <c r="D234" s="404"/>
      <c r="E234" s="405"/>
      <c r="F234" s="404" t="s">
        <v>1856</v>
      </c>
      <c r="G234" s="405"/>
      <c r="H234" s="404" t="s">
        <v>1858</v>
      </c>
      <c r="I234" s="405"/>
      <c r="J234" s="404"/>
      <c r="K234" s="405"/>
      <c r="L234" s="404"/>
      <c r="M234" s="405"/>
      <c r="N234" s="404"/>
      <c r="O234" s="405"/>
      <c r="P234" s="404"/>
      <c r="Q234" s="405"/>
      <c r="R234" s="404"/>
      <c r="S234" s="405"/>
      <c r="T234" s="409"/>
    </row>
    <row r="235" spans="1:20" ht="15.75" thickBot="1">
      <c r="A235" s="411"/>
      <c r="B235" s="406"/>
      <c r="C235" s="407"/>
      <c r="D235" s="406"/>
      <c r="E235" s="407"/>
      <c r="F235" s="406"/>
      <c r="G235" s="407"/>
      <c r="H235" s="406"/>
      <c r="I235" s="407"/>
      <c r="J235" s="406"/>
      <c r="K235" s="407"/>
      <c r="L235" s="406"/>
      <c r="M235" s="407"/>
      <c r="N235" s="406"/>
      <c r="O235" s="407"/>
      <c r="P235" s="406"/>
      <c r="Q235" s="407"/>
      <c r="R235" s="406"/>
      <c r="S235" s="407"/>
      <c r="T235" s="410"/>
    </row>
  </sheetData>
  <mergeCells count="685">
    <mergeCell ref="S108:T109"/>
    <mergeCell ref="A106:B107"/>
    <mergeCell ref="C106:D107"/>
    <mergeCell ref="E106:F107"/>
    <mergeCell ref="G106:H107"/>
    <mergeCell ref="S105:T107"/>
    <mergeCell ref="I106:J106"/>
    <mergeCell ref="I107:J107"/>
    <mergeCell ref="A108:B109"/>
    <mergeCell ref="C108:D109"/>
    <mergeCell ref="E108:F109"/>
    <mergeCell ref="G108:H109"/>
    <mergeCell ref="I108:J109"/>
    <mergeCell ref="K108:L109"/>
    <mergeCell ref="A105:B105"/>
    <mergeCell ref="C105:D105"/>
    <mergeCell ref="E105:F105"/>
    <mergeCell ref="G105:H105"/>
    <mergeCell ref="I105:J105"/>
    <mergeCell ref="K105:L105"/>
    <mergeCell ref="M105:N105"/>
    <mergeCell ref="O105:P105"/>
    <mergeCell ref="Q105:R105"/>
    <mergeCell ref="S116:T118"/>
    <mergeCell ref="I119:J120"/>
    <mergeCell ref="K119:L120"/>
    <mergeCell ref="M119:N120"/>
    <mergeCell ref="A116:B118"/>
    <mergeCell ref="C116:D118"/>
    <mergeCell ref="E116:F118"/>
    <mergeCell ref="M114:N115"/>
    <mergeCell ref="O114:P115"/>
    <mergeCell ref="Q114:R115"/>
    <mergeCell ref="S114:T115"/>
    <mergeCell ref="G116:H118"/>
    <mergeCell ref="I116:J118"/>
    <mergeCell ref="K116:L118"/>
    <mergeCell ref="M116:N118"/>
    <mergeCell ref="O116:P118"/>
    <mergeCell ref="Q116:R118"/>
    <mergeCell ref="O119:P120"/>
    <mergeCell ref="Q119:R120"/>
    <mergeCell ref="S119:T120"/>
    <mergeCell ref="A119:B120"/>
    <mergeCell ref="C119:D120"/>
    <mergeCell ref="E119:F120"/>
    <mergeCell ref="G119:H120"/>
    <mergeCell ref="D5:I5"/>
    <mergeCell ref="D6:D7"/>
    <mergeCell ref="E6:E7"/>
    <mergeCell ref="G6:G7"/>
    <mergeCell ref="J6:J7"/>
    <mergeCell ref="J10:J11"/>
    <mergeCell ref="A1:J1"/>
    <mergeCell ref="A2:I2"/>
    <mergeCell ref="A3:I3"/>
    <mergeCell ref="A4:I4"/>
    <mergeCell ref="A5:A7"/>
    <mergeCell ref="B5:B7"/>
    <mergeCell ref="C5:C7"/>
    <mergeCell ref="A94:T94"/>
    <mergeCell ref="A95:P95"/>
    <mergeCell ref="A96:P96"/>
    <mergeCell ref="A97:P97"/>
    <mergeCell ref="A98:P98"/>
    <mergeCell ref="A99:P99"/>
    <mergeCell ref="Q95:T95"/>
    <mergeCell ref="Q96:T96"/>
    <mergeCell ref="Q97:T97"/>
    <mergeCell ref="Q98:T98"/>
    <mergeCell ref="Q99:T99"/>
    <mergeCell ref="A100:B102"/>
    <mergeCell ref="C100:D102"/>
    <mergeCell ref="E100:F102"/>
    <mergeCell ref="G100:P100"/>
    <mergeCell ref="Q100:T100"/>
    <mergeCell ref="K101:L101"/>
    <mergeCell ref="K102:L102"/>
    <mergeCell ref="O101:P101"/>
    <mergeCell ref="O102:P102"/>
    <mergeCell ref="M101:N102"/>
    <mergeCell ref="S101:T102"/>
    <mergeCell ref="G101:H102"/>
    <mergeCell ref="I101:J102"/>
    <mergeCell ref="Q101:R101"/>
    <mergeCell ref="Q102:R102"/>
    <mergeCell ref="S103:T103"/>
    <mergeCell ref="S104:T104"/>
    <mergeCell ref="A104:B104"/>
    <mergeCell ref="C104:D104"/>
    <mergeCell ref="E104:F104"/>
    <mergeCell ref="G104:H104"/>
    <mergeCell ref="I104:J104"/>
    <mergeCell ref="K104:L104"/>
    <mergeCell ref="M104:N104"/>
    <mergeCell ref="O104:P104"/>
    <mergeCell ref="Q104:R104"/>
    <mergeCell ref="A103:B103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I110:J111"/>
    <mergeCell ref="K110:L111"/>
    <mergeCell ref="M110:N111"/>
    <mergeCell ref="O110:P111"/>
    <mergeCell ref="Q110:R111"/>
    <mergeCell ref="G110:H111"/>
    <mergeCell ref="M108:N109"/>
    <mergeCell ref="O108:P109"/>
    <mergeCell ref="Q108:R109"/>
    <mergeCell ref="S110:T111"/>
    <mergeCell ref="K106:L107"/>
    <mergeCell ref="M106:N107"/>
    <mergeCell ref="O106:P107"/>
    <mergeCell ref="Q106:R107"/>
    <mergeCell ref="S112:T113"/>
    <mergeCell ref="A114:B115"/>
    <mergeCell ref="C114:D115"/>
    <mergeCell ref="E114:F115"/>
    <mergeCell ref="G114:H115"/>
    <mergeCell ref="I114:J115"/>
    <mergeCell ref="K114:L115"/>
    <mergeCell ref="A112:B113"/>
    <mergeCell ref="C112:D113"/>
    <mergeCell ref="E112:F113"/>
    <mergeCell ref="G112:H113"/>
    <mergeCell ref="I112:J113"/>
    <mergeCell ref="K112:L113"/>
    <mergeCell ref="M112:N113"/>
    <mergeCell ref="O112:P113"/>
    <mergeCell ref="Q112:R113"/>
    <mergeCell ref="A110:B111"/>
    <mergeCell ref="C110:D111"/>
    <mergeCell ref="E110:F111"/>
    <mergeCell ref="O121:P122"/>
    <mergeCell ref="Q121:R122"/>
    <mergeCell ref="S121:T122"/>
    <mergeCell ref="A123:B124"/>
    <mergeCell ref="C123:D124"/>
    <mergeCell ref="E123:F124"/>
    <mergeCell ref="G123:H124"/>
    <mergeCell ref="I123:J124"/>
    <mergeCell ref="K123:L124"/>
    <mergeCell ref="M123:N124"/>
    <mergeCell ref="O123:P124"/>
    <mergeCell ref="Q123:R124"/>
    <mergeCell ref="S123:T124"/>
    <mergeCell ref="A121:B122"/>
    <mergeCell ref="C121:D122"/>
    <mergeCell ref="E121:F122"/>
    <mergeCell ref="G121:H122"/>
    <mergeCell ref="I121:J122"/>
    <mergeCell ref="K121:L122"/>
    <mergeCell ref="M121:N122"/>
    <mergeCell ref="K125:L126"/>
    <mergeCell ref="M125:N126"/>
    <mergeCell ref="O125:P126"/>
    <mergeCell ref="Q125:R126"/>
    <mergeCell ref="S125:T126"/>
    <mergeCell ref="A127:B128"/>
    <mergeCell ref="C127:D128"/>
    <mergeCell ref="E127:F128"/>
    <mergeCell ref="G127:H128"/>
    <mergeCell ref="I127:J128"/>
    <mergeCell ref="A125:B126"/>
    <mergeCell ref="C125:D126"/>
    <mergeCell ref="E125:F126"/>
    <mergeCell ref="G125:H126"/>
    <mergeCell ref="I125:J126"/>
    <mergeCell ref="K127:L128"/>
    <mergeCell ref="M127:N128"/>
    <mergeCell ref="O127:P128"/>
    <mergeCell ref="Q127:R128"/>
    <mergeCell ref="S127:T128"/>
    <mergeCell ref="S129:T130"/>
    <mergeCell ref="A131:B132"/>
    <mergeCell ref="C131:D132"/>
    <mergeCell ref="E131:F132"/>
    <mergeCell ref="G131:H132"/>
    <mergeCell ref="I131:J132"/>
    <mergeCell ref="K131:L132"/>
    <mergeCell ref="M131:N132"/>
    <mergeCell ref="O131:P132"/>
    <mergeCell ref="Q131:R132"/>
    <mergeCell ref="S131:T132"/>
    <mergeCell ref="A129:B130"/>
    <mergeCell ref="C129:D130"/>
    <mergeCell ref="E129:F130"/>
    <mergeCell ref="G129:H130"/>
    <mergeCell ref="I129:J130"/>
    <mergeCell ref="K129:L130"/>
    <mergeCell ref="M129:N130"/>
    <mergeCell ref="O129:P130"/>
    <mergeCell ref="Q129:R130"/>
    <mergeCell ref="Q137:R138"/>
    <mergeCell ref="S133:T134"/>
    <mergeCell ref="A135:B136"/>
    <mergeCell ref="C135:D136"/>
    <mergeCell ref="E135:F136"/>
    <mergeCell ref="G135:H136"/>
    <mergeCell ref="I135:J136"/>
    <mergeCell ref="K135:L136"/>
    <mergeCell ref="M135:N136"/>
    <mergeCell ref="O135:P136"/>
    <mergeCell ref="Q135:R136"/>
    <mergeCell ref="S135:T136"/>
    <mergeCell ref="A133:B134"/>
    <mergeCell ref="C133:D134"/>
    <mergeCell ref="E133:F134"/>
    <mergeCell ref="G133:H134"/>
    <mergeCell ref="I133:J134"/>
    <mergeCell ref="K133:L134"/>
    <mergeCell ref="M133:N134"/>
    <mergeCell ref="O133:P134"/>
    <mergeCell ref="Q133:R134"/>
    <mergeCell ref="I141:J142"/>
    <mergeCell ref="K141:L142"/>
    <mergeCell ref="M141:N142"/>
    <mergeCell ref="O141:P142"/>
    <mergeCell ref="Q141:R142"/>
    <mergeCell ref="S137:T138"/>
    <mergeCell ref="A139:B140"/>
    <mergeCell ref="C139:D140"/>
    <mergeCell ref="E139:F140"/>
    <mergeCell ref="G139:H140"/>
    <mergeCell ref="I139:J140"/>
    <mergeCell ref="K139:L140"/>
    <mergeCell ref="M139:N140"/>
    <mergeCell ref="O139:P140"/>
    <mergeCell ref="Q139:R140"/>
    <mergeCell ref="S139:T140"/>
    <mergeCell ref="A137:B138"/>
    <mergeCell ref="C137:D138"/>
    <mergeCell ref="E137:F138"/>
    <mergeCell ref="G137:H138"/>
    <mergeCell ref="I137:J138"/>
    <mergeCell ref="K137:L138"/>
    <mergeCell ref="M137:N138"/>
    <mergeCell ref="O137:P138"/>
    <mergeCell ref="A149:B150"/>
    <mergeCell ref="C149:D150"/>
    <mergeCell ref="E149:F150"/>
    <mergeCell ref="G149:H150"/>
    <mergeCell ref="I149:J150"/>
    <mergeCell ref="K149:L150"/>
    <mergeCell ref="M149:N150"/>
    <mergeCell ref="S141:T141"/>
    <mergeCell ref="S142:T142"/>
    <mergeCell ref="A143:B144"/>
    <mergeCell ref="C143:D144"/>
    <mergeCell ref="E143:F144"/>
    <mergeCell ref="G143:H144"/>
    <mergeCell ref="I143:J144"/>
    <mergeCell ref="K143:L144"/>
    <mergeCell ref="M143:N144"/>
    <mergeCell ref="O143:P144"/>
    <mergeCell ref="Q143:R144"/>
    <mergeCell ref="S143:T143"/>
    <mergeCell ref="S144:T144"/>
    <mergeCell ref="A141:B142"/>
    <mergeCell ref="C141:D142"/>
    <mergeCell ref="E141:F142"/>
    <mergeCell ref="G141:H142"/>
    <mergeCell ref="O145:P146"/>
    <mergeCell ref="Q145:R146"/>
    <mergeCell ref="S145:T145"/>
    <mergeCell ref="S146:T146"/>
    <mergeCell ref="A147:B148"/>
    <mergeCell ref="C147:D148"/>
    <mergeCell ref="E147:F148"/>
    <mergeCell ref="G147:H148"/>
    <mergeCell ref="I147:J148"/>
    <mergeCell ref="K147:L148"/>
    <mergeCell ref="A145:B146"/>
    <mergeCell ref="C145:D146"/>
    <mergeCell ref="E145:F146"/>
    <mergeCell ref="G145:H146"/>
    <mergeCell ref="I145:J146"/>
    <mergeCell ref="K145:L146"/>
    <mergeCell ref="M145:N146"/>
    <mergeCell ref="O149:P150"/>
    <mergeCell ref="Q149:R150"/>
    <mergeCell ref="S149:T149"/>
    <mergeCell ref="S150:T150"/>
    <mergeCell ref="M147:N148"/>
    <mergeCell ref="O147:P148"/>
    <mergeCell ref="Q147:R148"/>
    <mergeCell ref="S147:T147"/>
    <mergeCell ref="S148:T148"/>
    <mergeCell ref="M151:N152"/>
    <mergeCell ref="O151:P152"/>
    <mergeCell ref="Q151:R152"/>
    <mergeCell ref="S151:T151"/>
    <mergeCell ref="S152:T152"/>
    <mergeCell ref="A153:B154"/>
    <mergeCell ref="C153:D154"/>
    <mergeCell ref="E153:F154"/>
    <mergeCell ref="G153:H154"/>
    <mergeCell ref="I153:J154"/>
    <mergeCell ref="A151:B152"/>
    <mergeCell ref="C151:D152"/>
    <mergeCell ref="E151:F152"/>
    <mergeCell ref="G151:H152"/>
    <mergeCell ref="I151:J152"/>
    <mergeCell ref="K151:L152"/>
    <mergeCell ref="K153:L154"/>
    <mergeCell ref="M153:N154"/>
    <mergeCell ref="O153:P154"/>
    <mergeCell ref="Q153:R154"/>
    <mergeCell ref="S153:T154"/>
    <mergeCell ref="S155:T156"/>
    <mergeCell ref="A157:B158"/>
    <mergeCell ref="C157:D158"/>
    <mergeCell ref="E157:F158"/>
    <mergeCell ref="G157:H158"/>
    <mergeCell ref="I157:J158"/>
    <mergeCell ref="K157:L158"/>
    <mergeCell ref="M157:N158"/>
    <mergeCell ref="O157:P158"/>
    <mergeCell ref="Q157:R158"/>
    <mergeCell ref="S157:T158"/>
    <mergeCell ref="A155:B156"/>
    <mergeCell ref="C155:D156"/>
    <mergeCell ref="E155:F156"/>
    <mergeCell ref="G155:H156"/>
    <mergeCell ref="I155:J156"/>
    <mergeCell ref="K155:L156"/>
    <mergeCell ref="M155:N156"/>
    <mergeCell ref="O155:P156"/>
    <mergeCell ref="Q155:R156"/>
    <mergeCell ref="S159:T160"/>
    <mergeCell ref="A161:B163"/>
    <mergeCell ref="C161:D163"/>
    <mergeCell ref="E161:F163"/>
    <mergeCell ref="G161:H163"/>
    <mergeCell ref="I161:J163"/>
    <mergeCell ref="K161:L163"/>
    <mergeCell ref="M161:N163"/>
    <mergeCell ref="O161:P163"/>
    <mergeCell ref="Q161:R163"/>
    <mergeCell ref="S161:T163"/>
    <mergeCell ref="A159:B160"/>
    <mergeCell ref="C159:D160"/>
    <mergeCell ref="E159:F160"/>
    <mergeCell ref="G159:H160"/>
    <mergeCell ref="I159:J160"/>
    <mergeCell ref="K159:L160"/>
    <mergeCell ref="M159:N160"/>
    <mergeCell ref="O159:P160"/>
    <mergeCell ref="Q159:R160"/>
    <mergeCell ref="S164:T165"/>
    <mergeCell ref="A166:B167"/>
    <mergeCell ref="C166:D167"/>
    <mergeCell ref="E166:F167"/>
    <mergeCell ref="G166:H167"/>
    <mergeCell ref="I166:J167"/>
    <mergeCell ref="K166:L167"/>
    <mergeCell ref="M166:N167"/>
    <mergeCell ref="O166:P167"/>
    <mergeCell ref="Q166:R167"/>
    <mergeCell ref="S166:T167"/>
    <mergeCell ref="A164:B165"/>
    <mergeCell ref="C164:D165"/>
    <mergeCell ref="E164:F165"/>
    <mergeCell ref="G164:H165"/>
    <mergeCell ref="I164:J165"/>
    <mergeCell ref="K164:L165"/>
    <mergeCell ref="M164:N165"/>
    <mergeCell ref="O164:P165"/>
    <mergeCell ref="Q164:R165"/>
    <mergeCell ref="S168:T169"/>
    <mergeCell ref="A170:B171"/>
    <mergeCell ref="C170:D171"/>
    <mergeCell ref="E170:F171"/>
    <mergeCell ref="G170:H171"/>
    <mergeCell ref="I170:J171"/>
    <mergeCell ref="K170:L171"/>
    <mergeCell ref="M170:N171"/>
    <mergeCell ref="O170:P171"/>
    <mergeCell ref="Q170:R171"/>
    <mergeCell ref="S170:T171"/>
    <mergeCell ref="A168:B169"/>
    <mergeCell ref="C168:D169"/>
    <mergeCell ref="E168:F169"/>
    <mergeCell ref="G168:H169"/>
    <mergeCell ref="I168:J169"/>
    <mergeCell ref="K168:L169"/>
    <mergeCell ref="M168:N169"/>
    <mergeCell ref="O168:P169"/>
    <mergeCell ref="Q168:R169"/>
    <mergeCell ref="M176:N177"/>
    <mergeCell ref="O176:P177"/>
    <mergeCell ref="Q176:R177"/>
    <mergeCell ref="S172:T173"/>
    <mergeCell ref="A174:B175"/>
    <mergeCell ref="C174:D175"/>
    <mergeCell ref="E174:F175"/>
    <mergeCell ref="G174:H175"/>
    <mergeCell ref="I174:J175"/>
    <mergeCell ref="K174:L175"/>
    <mergeCell ref="M174:N175"/>
    <mergeCell ref="O174:P175"/>
    <mergeCell ref="Q174:R175"/>
    <mergeCell ref="S174:T175"/>
    <mergeCell ref="A172:B173"/>
    <mergeCell ref="C172:D173"/>
    <mergeCell ref="E172:F173"/>
    <mergeCell ref="G172:H173"/>
    <mergeCell ref="I172:J173"/>
    <mergeCell ref="K172:L173"/>
    <mergeCell ref="M172:N173"/>
    <mergeCell ref="O172:P173"/>
    <mergeCell ref="Q172:R173"/>
    <mergeCell ref="E180:F181"/>
    <mergeCell ref="G180:H181"/>
    <mergeCell ref="I180:J181"/>
    <mergeCell ref="K180:L181"/>
    <mergeCell ref="M180:N181"/>
    <mergeCell ref="O180:P181"/>
    <mergeCell ref="Q180:R181"/>
    <mergeCell ref="S176:T177"/>
    <mergeCell ref="A178:B179"/>
    <mergeCell ref="C178:D179"/>
    <mergeCell ref="E178:F179"/>
    <mergeCell ref="G178:H179"/>
    <mergeCell ref="I178:J179"/>
    <mergeCell ref="K178:L179"/>
    <mergeCell ref="M178:N179"/>
    <mergeCell ref="O178:P179"/>
    <mergeCell ref="Q178:R179"/>
    <mergeCell ref="S178:T179"/>
    <mergeCell ref="A176:B177"/>
    <mergeCell ref="C176:D177"/>
    <mergeCell ref="E176:F177"/>
    <mergeCell ref="G176:H177"/>
    <mergeCell ref="I176:J177"/>
    <mergeCell ref="K176:L177"/>
    <mergeCell ref="S180:T181"/>
    <mergeCell ref="A182:B183"/>
    <mergeCell ref="C182:D183"/>
    <mergeCell ref="E182:F183"/>
    <mergeCell ref="G182:H183"/>
    <mergeCell ref="I182:J183"/>
    <mergeCell ref="S184:T185"/>
    <mergeCell ref="A186:B187"/>
    <mergeCell ref="C186:D187"/>
    <mergeCell ref="E186:F187"/>
    <mergeCell ref="G186:H187"/>
    <mergeCell ref="I186:J187"/>
    <mergeCell ref="K182:L183"/>
    <mergeCell ref="M182:N183"/>
    <mergeCell ref="O182:P183"/>
    <mergeCell ref="Q182:R183"/>
    <mergeCell ref="S182:T183"/>
    <mergeCell ref="A184:B185"/>
    <mergeCell ref="C184:D185"/>
    <mergeCell ref="E184:F185"/>
    <mergeCell ref="G184:H185"/>
    <mergeCell ref="I184:J185"/>
    <mergeCell ref="A180:B181"/>
    <mergeCell ref="C180:D181"/>
    <mergeCell ref="K184:L185"/>
    <mergeCell ref="M184:N185"/>
    <mergeCell ref="O184:P185"/>
    <mergeCell ref="Q184:R185"/>
    <mergeCell ref="I188:J189"/>
    <mergeCell ref="K188:L189"/>
    <mergeCell ref="M188:N189"/>
    <mergeCell ref="O188:P189"/>
    <mergeCell ref="Q188:R189"/>
    <mergeCell ref="A190:B191"/>
    <mergeCell ref="C190:D191"/>
    <mergeCell ref="E190:F191"/>
    <mergeCell ref="G190:H191"/>
    <mergeCell ref="I190:J191"/>
    <mergeCell ref="K190:L191"/>
    <mergeCell ref="S188:T189"/>
    <mergeCell ref="K186:L187"/>
    <mergeCell ref="M186:N187"/>
    <mergeCell ref="O186:P187"/>
    <mergeCell ref="Q186:R187"/>
    <mergeCell ref="S186:T187"/>
    <mergeCell ref="M190:N191"/>
    <mergeCell ref="O190:P191"/>
    <mergeCell ref="Q190:R191"/>
    <mergeCell ref="S190:T191"/>
    <mergeCell ref="A188:B189"/>
    <mergeCell ref="C188:D189"/>
    <mergeCell ref="E188:F189"/>
    <mergeCell ref="G188:H188"/>
    <mergeCell ref="G189:H189"/>
    <mergeCell ref="O194:P195"/>
    <mergeCell ref="Q194:R195"/>
    <mergeCell ref="S194:T195"/>
    <mergeCell ref="A192:B193"/>
    <mergeCell ref="C192:D193"/>
    <mergeCell ref="E192:F193"/>
    <mergeCell ref="G192:H193"/>
    <mergeCell ref="I192:J193"/>
    <mergeCell ref="K192:L193"/>
    <mergeCell ref="A200:A201"/>
    <mergeCell ref="B200:C201"/>
    <mergeCell ref="D200:E201"/>
    <mergeCell ref="F200:G201"/>
    <mergeCell ref="H200:I201"/>
    <mergeCell ref="J200:K201"/>
    <mergeCell ref="L200:M201"/>
    <mergeCell ref="M192:N193"/>
    <mergeCell ref="O192:P193"/>
    <mergeCell ref="M196:N197"/>
    <mergeCell ref="O196:P197"/>
    <mergeCell ref="N200:O201"/>
    <mergeCell ref="P200:Q201"/>
    <mergeCell ref="Q192:R193"/>
    <mergeCell ref="Q196:R197"/>
    <mergeCell ref="R200:S201"/>
    <mergeCell ref="S192:T193"/>
    <mergeCell ref="A194:B195"/>
    <mergeCell ref="C194:D195"/>
    <mergeCell ref="E194:F195"/>
    <mergeCell ref="G194:H195"/>
    <mergeCell ref="I194:J195"/>
    <mergeCell ref="K194:L195"/>
    <mergeCell ref="M194:N195"/>
    <mergeCell ref="S196:T197"/>
    <mergeCell ref="A198:A199"/>
    <mergeCell ref="B198:C199"/>
    <mergeCell ref="D198:E199"/>
    <mergeCell ref="F198:G199"/>
    <mergeCell ref="H198:I199"/>
    <mergeCell ref="J198:K199"/>
    <mergeCell ref="A196:B197"/>
    <mergeCell ref="C196:D197"/>
    <mergeCell ref="E196:F197"/>
    <mergeCell ref="G196:H197"/>
    <mergeCell ref="I196:J197"/>
    <mergeCell ref="K196:L197"/>
    <mergeCell ref="T200:T201"/>
    <mergeCell ref="L198:M199"/>
    <mergeCell ref="N198:O199"/>
    <mergeCell ref="P198:Q199"/>
    <mergeCell ref="R198:S199"/>
    <mergeCell ref="T198:T199"/>
    <mergeCell ref="A204:A206"/>
    <mergeCell ref="B204:C206"/>
    <mergeCell ref="D204:E206"/>
    <mergeCell ref="F204:G206"/>
    <mergeCell ref="H204:I206"/>
    <mergeCell ref="A202:A203"/>
    <mergeCell ref="B202:C203"/>
    <mergeCell ref="D202:E203"/>
    <mergeCell ref="F202:G203"/>
    <mergeCell ref="H202:I203"/>
    <mergeCell ref="J204:K206"/>
    <mergeCell ref="L204:M206"/>
    <mergeCell ref="N204:O206"/>
    <mergeCell ref="P204:Q206"/>
    <mergeCell ref="R204:S206"/>
    <mergeCell ref="T204:T206"/>
    <mergeCell ref="L202:M203"/>
    <mergeCell ref="N202:O203"/>
    <mergeCell ref="P202:Q203"/>
    <mergeCell ref="R202:S203"/>
    <mergeCell ref="T202:T203"/>
    <mergeCell ref="J202:K203"/>
    <mergeCell ref="T207:T209"/>
    <mergeCell ref="A210:A212"/>
    <mergeCell ref="B210:C212"/>
    <mergeCell ref="D210:E212"/>
    <mergeCell ref="F210:G212"/>
    <mergeCell ref="H210:I210"/>
    <mergeCell ref="A207:A209"/>
    <mergeCell ref="B207:C209"/>
    <mergeCell ref="D207:E209"/>
    <mergeCell ref="F207:G209"/>
    <mergeCell ref="H207:I209"/>
    <mergeCell ref="J207:K209"/>
    <mergeCell ref="R210:S212"/>
    <mergeCell ref="T210:T212"/>
    <mergeCell ref="P210:Q212"/>
    <mergeCell ref="H211:I211"/>
    <mergeCell ref="H212:I212"/>
    <mergeCell ref="J210:K212"/>
    <mergeCell ref="L210:M212"/>
    <mergeCell ref="N210:O212"/>
    <mergeCell ref="L207:M209"/>
    <mergeCell ref="N207:O209"/>
    <mergeCell ref="P207:Q209"/>
    <mergeCell ref="R207:S209"/>
    <mergeCell ref="P213:Q215"/>
    <mergeCell ref="R213:S215"/>
    <mergeCell ref="T213:T215"/>
    <mergeCell ref="A216:A218"/>
    <mergeCell ref="B216:C218"/>
    <mergeCell ref="D216:E218"/>
    <mergeCell ref="F216:G218"/>
    <mergeCell ref="H216:I218"/>
    <mergeCell ref="J216:K218"/>
    <mergeCell ref="L216:M218"/>
    <mergeCell ref="A213:A215"/>
    <mergeCell ref="B213:C215"/>
    <mergeCell ref="D213:E215"/>
    <mergeCell ref="F213:G215"/>
    <mergeCell ref="H213:I215"/>
    <mergeCell ref="J213:K215"/>
    <mergeCell ref="L213:M215"/>
    <mergeCell ref="N213:O215"/>
    <mergeCell ref="T216:T218"/>
    <mergeCell ref="P216:Q218"/>
    <mergeCell ref="R216:S218"/>
    <mergeCell ref="L233:M235"/>
    <mergeCell ref="R219:S221"/>
    <mergeCell ref="T219:T221"/>
    <mergeCell ref="P226:Q228"/>
    <mergeCell ref="R226:S228"/>
    <mergeCell ref="T226:T228"/>
    <mergeCell ref="L226:M228"/>
    <mergeCell ref="N226:O228"/>
    <mergeCell ref="N233:O235"/>
    <mergeCell ref="N229:O232"/>
    <mergeCell ref="P229:Q232"/>
    <mergeCell ref="R229:S232"/>
    <mergeCell ref="T229:T232"/>
    <mergeCell ref="P222:Q225"/>
    <mergeCell ref="R222:S225"/>
    <mergeCell ref="T222:T225"/>
    <mergeCell ref="L219:M221"/>
    <mergeCell ref="N219:O221"/>
    <mergeCell ref="P219:Q221"/>
    <mergeCell ref="L222:M225"/>
    <mergeCell ref="N222:O225"/>
    <mergeCell ref="H226:I226"/>
    <mergeCell ref="H227:I227"/>
    <mergeCell ref="H228:I228"/>
    <mergeCell ref="A226:A228"/>
    <mergeCell ref="B226:C228"/>
    <mergeCell ref="D226:E228"/>
    <mergeCell ref="F226:G226"/>
    <mergeCell ref="F227:G227"/>
    <mergeCell ref="N216:O218"/>
    <mergeCell ref="F228:G228"/>
    <mergeCell ref="A222:A225"/>
    <mergeCell ref="B222:C225"/>
    <mergeCell ref="D222:E225"/>
    <mergeCell ref="F222:G225"/>
    <mergeCell ref="H222:I225"/>
    <mergeCell ref="J226:K228"/>
    <mergeCell ref="A219:A221"/>
    <mergeCell ref="B219:C221"/>
    <mergeCell ref="D219:E221"/>
    <mergeCell ref="F219:G221"/>
    <mergeCell ref="H219:I221"/>
    <mergeCell ref="J219:K221"/>
    <mergeCell ref="J222:K225"/>
    <mergeCell ref="A233:A235"/>
    <mergeCell ref="B233:C235"/>
    <mergeCell ref="D233:E235"/>
    <mergeCell ref="F233:G233"/>
    <mergeCell ref="F234:G234"/>
    <mergeCell ref="F235:G235"/>
    <mergeCell ref="H229:I229"/>
    <mergeCell ref="H230:I230"/>
    <mergeCell ref="H231:I231"/>
    <mergeCell ref="H232:I232"/>
    <mergeCell ref="A229:A232"/>
    <mergeCell ref="B229:C232"/>
    <mergeCell ref="D229:E232"/>
    <mergeCell ref="F229:G229"/>
    <mergeCell ref="F230:G230"/>
    <mergeCell ref="F231:G231"/>
    <mergeCell ref="F232:G232"/>
    <mergeCell ref="J229:K232"/>
    <mergeCell ref="L229:M232"/>
    <mergeCell ref="P233:Q235"/>
    <mergeCell ref="R233:S235"/>
    <mergeCell ref="T233:T235"/>
    <mergeCell ref="H233:I233"/>
    <mergeCell ref="H234:I234"/>
    <mergeCell ref="H235:I235"/>
    <mergeCell ref="J233:K235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0000"/>
  </sheetPr>
  <dimension ref="A1:J66"/>
  <sheetViews>
    <sheetView topLeftCell="A48" workbookViewId="0">
      <selection activeCell="J65" sqref="J65"/>
    </sheetView>
  </sheetViews>
  <sheetFormatPr defaultRowHeight="15"/>
  <cols>
    <col min="1" max="1" width="6" customWidth="1"/>
    <col min="2" max="2" width="12.28515625" customWidth="1"/>
    <col min="3" max="3" width="16.7109375" customWidth="1"/>
    <col min="4" max="4" width="25.140625" customWidth="1"/>
    <col min="5" max="5" width="18" customWidth="1"/>
    <col min="10" max="10" width="20.5703125" customWidth="1"/>
  </cols>
  <sheetData>
    <row r="1" spans="1:10" ht="22.5" customHeight="1">
      <c r="A1" s="493" t="s">
        <v>1424</v>
      </c>
      <c r="B1" s="493"/>
      <c r="C1" s="493"/>
      <c r="D1" s="493"/>
      <c r="E1" s="493"/>
      <c r="F1" s="493"/>
      <c r="G1" s="493"/>
      <c r="H1" s="493"/>
      <c r="I1" s="493"/>
      <c r="J1" s="493"/>
    </row>
    <row r="2" spans="1:10" ht="40.5" customHeight="1">
      <c r="A2" s="467" t="s">
        <v>1653</v>
      </c>
      <c r="B2" s="467"/>
      <c r="C2" s="467"/>
      <c r="D2" s="467"/>
      <c r="E2" s="467"/>
      <c r="F2" s="467"/>
      <c r="G2" s="467"/>
      <c r="H2" s="467"/>
      <c r="I2" s="467"/>
      <c r="J2" s="467"/>
    </row>
    <row r="3" spans="1:10">
      <c r="A3" s="503" t="s">
        <v>1654</v>
      </c>
      <c r="B3" s="503" t="s">
        <v>3</v>
      </c>
      <c r="C3" s="505" t="s">
        <v>1428</v>
      </c>
      <c r="D3" s="506"/>
      <c r="E3" s="506"/>
      <c r="F3" s="506"/>
      <c r="G3" s="506"/>
      <c r="H3" s="506"/>
      <c r="I3" s="507"/>
      <c r="J3" s="363"/>
    </row>
    <row r="4" spans="1:10" ht="45">
      <c r="A4" s="504"/>
      <c r="B4" s="504"/>
      <c r="C4" s="362" t="s">
        <v>1655</v>
      </c>
      <c r="D4" s="362" t="s">
        <v>1656</v>
      </c>
      <c r="E4" s="362" t="s">
        <v>1433</v>
      </c>
      <c r="F4" s="152" t="s">
        <v>1434</v>
      </c>
      <c r="G4" s="152" t="s">
        <v>1435</v>
      </c>
      <c r="H4" s="152" t="s">
        <v>812</v>
      </c>
      <c r="I4" s="152" t="s">
        <v>813</v>
      </c>
      <c r="J4" s="152" t="s">
        <v>1436</v>
      </c>
    </row>
    <row r="5" spans="1:10" s="377" customFormat="1" ht="30" customHeight="1">
      <c r="A5" s="229">
        <v>1</v>
      </c>
      <c r="B5" s="492" t="s">
        <v>1657</v>
      </c>
      <c r="C5" s="523" t="s">
        <v>1658</v>
      </c>
      <c r="D5" s="229" t="s">
        <v>1659</v>
      </c>
      <c r="E5" s="229" t="s">
        <v>1093</v>
      </c>
      <c r="F5" s="367" t="s">
        <v>14</v>
      </c>
      <c r="G5" s="361" t="s">
        <v>615</v>
      </c>
      <c r="H5" s="361" t="s">
        <v>1660</v>
      </c>
      <c r="I5" s="361">
        <v>0.16</v>
      </c>
      <c r="J5" s="495" t="s">
        <v>1661</v>
      </c>
    </row>
    <row r="6" spans="1:10" s="377" customFormat="1" ht="30" customHeight="1">
      <c r="A6" s="229">
        <v>2</v>
      </c>
      <c r="B6" s="492"/>
      <c r="C6" s="501"/>
      <c r="D6" s="229" t="s">
        <v>1662</v>
      </c>
      <c r="E6" s="229" t="s">
        <v>1093</v>
      </c>
      <c r="F6" s="367" t="s">
        <v>620</v>
      </c>
      <c r="G6" s="361" t="s">
        <v>541</v>
      </c>
      <c r="H6" s="361" t="s">
        <v>1660</v>
      </c>
      <c r="I6" s="361">
        <v>0.16</v>
      </c>
      <c r="J6" s="497"/>
    </row>
    <row r="7" spans="1:10" s="377" customFormat="1">
      <c r="A7" s="229">
        <v>3</v>
      </c>
      <c r="B7" s="492"/>
      <c r="C7" s="466" t="s">
        <v>1663</v>
      </c>
      <c r="D7" s="229" t="s">
        <v>1663</v>
      </c>
      <c r="E7" s="229" t="s">
        <v>1093</v>
      </c>
      <c r="F7" s="367" t="s">
        <v>14</v>
      </c>
      <c r="G7" s="361" t="s">
        <v>615</v>
      </c>
      <c r="H7" s="361" t="s">
        <v>1664</v>
      </c>
      <c r="I7" s="361">
        <v>0.04</v>
      </c>
      <c r="J7" s="525" t="s">
        <v>1665</v>
      </c>
    </row>
    <row r="8" spans="1:10" s="377" customFormat="1">
      <c r="A8" s="229">
        <v>4</v>
      </c>
      <c r="B8" s="492"/>
      <c r="C8" s="466"/>
      <c r="D8" s="229" t="s">
        <v>1666</v>
      </c>
      <c r="E8" s="229" t="s">
        <v>1093</v>
      </c>
      <c r="F8" s="367" t="s">
        <v>14</v>
      </c>
      <c r="G8" s="367" t="s">
        <v>615</v>
      </c>
      <c r="H8" s="361" t="s">
        <v>1664</v>
      </c>
      <c r="I8" s="361">
        <v>0.04</v>
      </c>
      <c r="J8" s="526"/>
    </row>
    <row r="9" spans="1:10" s="377" customFormat="1">
      <c r="A9" s="229">
        <v>5</v>
      </c>
      <c r="B9" s="492"/>
      <c r="C9" s="466"/>
      <c r="D9" s="229" t="s">
        <v>1667</v>
      </c>
      <c r="E9" s="229" t="s">
        <v>1093</v>
      </c>
      <c r="F9" s="367" t="s">
        <v>14</v>
      </c>
      <c r="G9" s="361" t="s">
        <v>615</v>
      </c>
      <c r="H9" s="361" t="s">
        <v>1668</v>
      </c>
      <c r="I9" s="361">
        <v>3.2000000000000001E-2</v>
      </c>
      <c r="J9" s="526"/>
    </row>
    <row r="10" spans="1:10" s="377" customFormat="1">
      <c r="A10" s="229">
        <v>6</v>
      </c>
      <c r="B10" s="492"/>
      <c r="C10" s="466"/>
      <c r="D10" s="229" t="s">
        <v>1669</v>
      </c>
      <c r="E10" s="229" t="s">
        <v>1093</v>
      </c>
      <c r="F10" s="367" t="s">
        <v>14</v>
      </c>
      <c r="G10" s="361" t="s">
        <v>615</v>
      </c>
      <c r="H10" s="361" t="s">
        <v>1670</v>
      </c>
      <c r="I10" s="361">
        <v>4.8000000000000001E-2</v>
      </c>
      <c r="J10" s="526"/>
    </row>
    <row r="11" spans="1:10" s="377" customFormat="1" ht="30">
      <c r="A11" s="229">
        <v>7</v>
      </c>
      <c r="B11" s="492"/>
      <c r="C11" s="466"/>
      <c r="D11" s="229" t="s">
        <v>1671</v>
      </c>
      <c r="E11" s="229" t="s">
        <v>1093</v>
      </c>
      <c r="F11" s="367" t="s">
        <v>14</v>
      </c>
      <c r="G11" s="367" t="s">
        <v>615</v>
      </c>
      <c r="H11" s="361" t="s">
        <v>1672</v>
      </c>
      <c r="I11" s="361">
        <v>2.4E-2</v>
      </c>
      <c r="J11" s="526"/>
    </row>
    <row r="12" spans="1:10" s="377" customFormat="1">
      <c r="A12" s="229">
        <v>8</v>
      </c>
      <c r="B12" s="492"/>
      <c r="C12" s="466"/>
      <c r="D12" s="229" t="s">
        <v>1673</v>
      </c>
      <c r="E12" s="229" t="s">
        <v>1093</v>
      </c>
      <c r="F12" s="367" t="s">
        <v>14</v>
      </c>
      <c r="G12" s="367" t="s">
        <v>615</v>
      </c>
      <c r="H12" s="361" t="s">
        <v>1670</v>
      </c>
      <c r="I12" s="361">
        <v>3.2000000000000001E-2</v>
      </c>
      <c r="J12" s="526"/>
    </row>
    <row r="13" spans="1:10" s="377" customFormat="1">
      <c r="A13" s="229">
        <v>9</v>
      </c>
      <c r="B13" s="492"/>
      <c r="C13" s="466"/>
      <c r="D13" s="229" t="s">
        <v>1674</v>
      </c>
      <c r="E13" s="229" t="s">
        <v>1093</v>
      </c>
      <c r="F13" s="367" t="s">
        <v>14</v>
      </c>
      <c r="G13" s="367" t="s">
        <v>615</v>
      </c>
      <c r="H13" s="361" t="s">
        <v>1672</v>
      </c>
      <c r="I13" s="361">
        <v>2.4E-2</v>
      </c>
      <c r="J13" s="526"/>
    </row>
    <row r="14" spans="1:10" s="377" customFormat="1">
      <c r="A14" s="229">
        <v>10</v>
      </c>
      <c r="B14" s="492"/>
      <c r="C14" s="466" t="s">
        <v>1675</v>
      </c>
      <c r="D14" s="229" t="s">
        <v>1676</v>
      </c>
      <c r="E14" s="229" t="s">
        <v>1093</v>
      </c>
      <c r="F14" s="367" t="s">
        <v>14</v>
      </c>
      <c r="G14" s="367" t="s">
        <v>541</v>
      </c>
      <c r="H14" s="361" t="s">
        <v>1677</v>
      </c>
      <c r="I14" s="361">
        <v>0.24959999999999999</v>
      </c>
      <c r="J14" s="525"/>
    </row>
    <row r="15" spans="1:10" s="377" customFormat="1">
      <c r="A15" s="229">
        <v>11</v>
      </c>
      <c r="B15" s="492"/>
      <c r="C15" s="466"/>
      <c r="D15" s="229" t="s">
        <v>1678</v>
      </c>
      <c r="E15" s="229" t="s">
        <v>1093</v>
      </c>
      <c r="F15" s="367" t="s">
        <v>620</v>
      </c>
      <c r="G15" s="367" t="s">
        <v>541</v>
      </c>
      <c r="H15" s="361" t="s">
        <v>1679</v>
      </c>
      <c r="I15" s="361">
        <v>0.55200000000000005</v>
      </c>
      <c r="J15" s="526"/>
    </row>
    <row r="16" spans="1:10" s="377" customFormat="1">
      <c r="A16" s="229">
        <v>12</v>
      </c>
      <c r="B16" s="492"/>
      <c r="C16" s="466"/>
      <c r="D16" s="229" t="s">
        <v>1680</v>
      </c>
      <c r="E16" s="229" t="s">
        <v>1093</v>
      </c>
      <c r="F16" s="367" t="s">
        <v>620</v>
      </c>
      <c r="G16" s="367" t="s">
        <v>541</v>
      </c>
      <c r="H16" s="361" t="s">
        <v>1677</v>
      </c>
      <c r="I16" s="361">
        <v>0.24959999999999999</v>
      </c>
      <c r="J16" s="526"/>
    </row>
    <row r="17" spans="1:10" s="377" customFormat="1">
      <c r="A17" s="229">
        <v>13</v>
      </c>
      <c r="B17" s="492"/>
      <c r="C17" s="466"/>
      <c r="D17" s="229" t="s">
        <v>1681</v>
      </c>
      <c r="E17" s="229" t="s">
        <v>1093</v>
      </c>
      <c r="F17" s="367" t="s">
        <v>620</v>
      </c>
      <c r="G17" s="367" t="s">
        <v>541</v>
      </c>
      <c r="H17" s="361" t="s">
        <v>1682</v>
      </c>
      <c r="I17" s="361">
        <v>0.09</v>
      </c>
      <c r="J17" s="526"/>
    </row>
    <row r="18" spans="1:10" s="377" customFormat="1" ht="30">
      <c r="A18" s="229">
        <v>14</v>
      </c>
      <c r="B18" s="492"/>
      <c r="C18" s="466"/>
      <c r="D18" s="229" t="s">
        <v>1683</v>
      </c>
      <c r="E18" s="229" t="s">
        <v>1093</v>
      </c>
      <c r="F18" s="367" t="s">
        <v>620</v>
      </c>
      <c r="G18" s="367" t="s">
        <v>541</v>
      </c>
      <c r="H18" s="361" t="s">
        <v>1684</v>
      </c>
      <c r="I18" s="361">
        <v>0.26</v>
      </c>
      <c r="J18" s="527"/>
    </row>
    <row r="19" spans="1:10" s="377" customFormat="1">
      <c r="A19" s="229">
        <v>15</v>
      </c>
      <c r="B19" s="492"/>
      <c r="C19" s="523" t="s">
        <v>1685</v>
      </c>
      <c r="D19" s="229" t="s">
        <v>1686</v>
      </c>
      <c r="E19" s="229" t="s">
        <v>1093</v>
      </c>
      <c r="F19" s="367" t="s">
        <v>620</v>
      </c>
      <c r="G19" s="367" t="s">
        <v>541</v>
      </c>
      <c r="H19" s="361" t="s">
        <v>1687</v>
      </c>
      <c r="I19" s="361">
        <v>0.28000000000000003</v>
      </c>
      <c r="J19" s="523"/>
    </row>
    <row r="20" spans="1:10" s="377" customFormat="1">
      <c r="A20" s="229">
        <v>16</v>
      </c>
      <c r="B20" s="492"/>
      <c r="C20" s="500"/>
      <c r="D20" s="229" t="s">
        <v>607</v>
      </c>
      <c r="E20" s="229" t="s">
        <v>1093</v>
      </c>
      <c r="F20" s="367" t="s">
        <v>620</v>
      </c>
      <c r="G20" s="367" t="s">
        <v>541</v>
      </c>
      <c r="H20" s="361" t="s">
        <v>1688</v>
      </c>
      <c r="I20" s="361">
        <v>5.6000000000000001E-2</v>
      </c>
      <c r="J20" s="500"/>
    </row>
    <row r="21" spans="1:10" s="377" customFormat="1">
      <c r="A21" s="229">
        <v>17</v>
      </c>
      <c r="B21" s="492"/>
      <c r="C21" s="500"/>
      <c r="D21" s="229" t="s">
        <v>605</v>
      </c>
      <c r="E21" s="229" t="s">
        <v>1093</v>
      </c>
      <c r="F21" s="367" t="s">
        <v>620</v>
      </c>
      <c r="G21" s="367" t="s">
        <v>541</v>
      </c>
      <c r="H21" s="361" t="s">
        <v>1670</v>
      </c>
      <c r="I21" s="361">
        <v>4.8000000000000001E-2</v>
      </c>
      <c r="J21" s="500"/>
    </row>
    <row r="22" spans="1:10" s="377" customFormat="1" ht="30">
      <c r="A22" s="229">
        <v>18</v>
      </c>
      <c r="B22" s="492"/>
      <c r="C22" s="500"/>
      <c r="D22" s="229" t="s">
        <v>1689</v>
      </c>
      <c r="E22" s="229" t="s">
        <v>1093</v>
      </c>
      <c r="F22" s="367" t="s">
        <v>620</v>
      </c>
      <c r="G22" s="367" t="s">
        <v>541</v>
      </c>
      <c r="H22" s="361" t="s">
        <v>1670</v>
      </c>
      <c r="I22" s="361">
        <v>4.8000000000000001E-2</v>
      </c>
      <c r="J22" s="500"/>
    </row>
    <row r="23" spans="1:10" s="377" customFormat="1" ht="30">
      <c r="A23" s="229">
        <v>19</v>
      </c>
      <c r="B23" s="492"/>
      <c r="C23" s="501"/>
      <c r="D23" s="229" t="s">
        <v>1690</v>
      </c>
      <c r="E23" s="229" t="s">
        <v>1093</v>
      </c>
      <c r="F23" s="367" t="s">
        <v>620</v>
      </c>
      <c r="G23" s="367" t="s">
        <v>541</v>
      </c>
      <c r="H23" s="361" t="s">
        <v>1688</v>
      </c>
      <c r="I23" s="361">
        <v>5.6000000000000001E-2</v>
      </c>
      <c r="J23" s="501"/>
    </row>
    <row r="24" spans="1:10" s="377" customFormat="1" ht="30">
      <c r="A24" s="229">
        <v>20</v>
      </c>
      <c r="B24" s="492"/>
      <c r="C24" s="523" t="s">
        <v>1691</v>
      </c>
      <c r="D24" s="229" t="s">
        <v>1692</v>
      </c>
      <c r="E24" s="229" t="s">
        <v>1093</v>
      </c>
      <c r="F24" s="367" t="s">
        <v>620</v>
      </c>
      <c r="G24" s="367" t="s">
        <v>541</v>
      </c>
      <c r="H24" s="361" t="s">
        <v>1693</v>
      </c>
      <c r="I24" s="361">
        <v>0.19400000000000001</v>
      </c>
      <c r="J24" s="495"/>
    </row>
    <row r="25" spans="1:10" s="377" customFormat="1" ht="15" customHeight="1">
      <c r="A25" s="229">
        <v>21</v>
      </c>
      <c r="B25" s="492"/>
      <c r="C25" s="500"/>
      <c r="D25" s="361" t="s">
        <v>1694</v>
      </c>
      <c r="E25" s="229" t="s">
        <v>1093</v>
      </c>
      <c r="F25" s="367" t="s">
        <v>620</v>
      </c>
      <c r="G25" s="367" t="s">
        <v>541</v>
      </c>
      <c r="H25" s="361" t="s">
        <v>1695</v>
      </c>
      <c r="I25" s="361">
        <v>0.158</v>
      </c>
      <c r="J25" s="496"/>
    </row>
    <row r="26" spans="1:10" s="377" customFormat="1">
      <c r="A26" s="229">
        <v>22</v>
      </c>
      <c r="B26" s="492"/>
      <c r="C26" s="500"/>
      <c r="D26" s="361" t="s">
        <v>1696</v>
      </c>
      <c r="E26" s="229" t="s">
        <v>1093</v>
      </c>
      <c r="F26" s="367" t="s">
        <v>620</v>
      </c>
      <c r="G26" s="367" t="s">
        <v>541</v>
      </c>
      <c r="H26" s="361" t="s">
        <v>1697</v>
      </c>
      <c r="I26" s="361">
        <v>0.14799999999999999</v>
      </c>
      <c r="J26" s="496"/>
    </row>
    <row r="27" spans="1:10" s="377" customFormat="1">
      <c r="A27" s="229">
        <v>23</v>
      </c>
      <c r="B27" s="492"/>
      <c r="C27" s="500"/>
      <c r="D27" s="229" t="s">
        <v>1698</v>
      </c>
      <c r="E27" s="229" t="s">
        <v>1093</v>
      </c>
      <c r="F27" s="367" t="s">
        <v>620</v>
      </c>
      <c r="G27" s="367" t="s">
        <v>541</v>
      </c>
      <c r="H27" s="361" t="s">
        <v>1699</v>
      </c>
      <c r="I27" s="361">
        <v>0.05</v>
      </c>
      <c r="J27" s="496"/>
    </row>
    <row r="28" spans="1:10" s="377" customFormat="1">
      <c r="A28" s="229">
        <v>24</v>
      </c>
      <c r="B28" s="492"/>
      <c r="C28" s="500"/>
      <c r="D28" s="229" t="s">
        <v>605</v>
      </c>
      <c r="E28" s="229" t="s">
        <v>1093</v>
      </c>
      <c r="F28" s="367" t="s">
        <v>620</v>
      </c>
      <c r="G28" s="367" t="s">
        <v>541</v>
      </c>
      <c r="H28" s="361" t="s">
        <v>1700</v>
      </c>
      <c r="I28" s="361">
        <v>0.505</v>
      </c>
      <c r="J28" s="496"/>
    </row>
    <row r="29" spans="1:10" s="377" customFormat="1">
      <c r="A29" s="229">
        <v>25</v>
      </c>
      <c r="B29" s="492"/>
      <c r="C29" s="500"/>
      <c r="D29" s="229" t="s">
        <v>1701</v>
      </c>
      <c r="E29" s="229" t="s">
        <v>1093</v>
      </c>
      <c r="F29" s="367" t="s">
        <v>620</v>
      </c>
      <c r="G29" s="367" t="s">
        <v>541</v>
      </c>
      <c r="H29" s="361" t="s">
        <v>1702</v>
      </c>
      <c r="I29" s="361">
        <v>0.46600000000000003</v>
      </c>
      <c r="J29" s="496"/>
    </row>
    <row r="30" spans="1:10" s="377" customFormat="1">
      <c r="A30" s="229">
        <v>26</v>
      </c>
      <c r="B30" s="492"/>
      <c r="C30" s="501"/>
      <c r="D30" s="229" t="s">
        <v>1703</v>
      </c>
      <c r="E30" s="229" t="s">
        <v>1093</v>
      </c>
      <c r="F30" s="367" t="s">
        <v>620</v>
      </c>
      <c r="G30" s="367" t="s">
        <v>541</v>
      </c>
      <c r="H30" s="361" t="s">
        <v>1704</v>
      </c>
      <c r="I30" s="361">
        <v>0.14000000000000001</v>
      </c>
      <c r="J30" s="497"/>
    </row>
    <row r="31" spans="1:10" s="377" customFormat="1">
      <c r="A31" s="229">
        <v>27</v>
      </c>
      <c r="B31" s="492"/>
      <c r="C31" s="495" t="s">
        <v>1705</v>
      </c>
      <c r="D31" s="229" t="s">
        <v>61</v>
      </c>
      <c r="E31" s="229" t="s">
        <v>1093</v>
      </c>
      <c r="F31" s="367" t="s">
        <v>620</v>
      </c>
      <c r="G31" s="367" t="s">
        <v>541</v>
      </c>
      <c r="H31" s="361" t="s">
        <v>1706</v>
      </c>
      <c r="I31" s="361">
        <v>3.5999999999999997E-2</v>
      </c>
      <c r="J31" s="495"/>
    </row>
    <row r="32" spans="1:10" s="377" customFormat="1" ht="30">
      <c r="A32" s="229">
        <v>28</v>
      </c>
      <c r="B32" s="492"/>
      <c r="C32" s="496"/>
      <c r="D32" s="229" t="s">
        <v>1707</v>
      </c>
      <c r="E32" s="229" t="s">
        <v>1093</v>
      </c>
      <c r="F32" s="367" t="s">
        <v>620</v>
      </c>
      <c r="G32" s="367" t="s">
        <v>541</v>
      </c>
      <c r="H32" s="361" t="s">
        <v>1708</v>
      </c>
      <c r="I32" s="361">
        <v>0.28000000000000003</v>
      </c>
      <c r="J32" s="496"/>
    </row>
    <row r="33" spans="1:10" s="377" customFormat="1" ht="30">
      <c r="A33" s="229">
        <v>29</v>
      </c>
      <c r="B33" s="492"/>
      <c r="C33" s="497"/>
      <c r="D33" s="229" t="s">
        <v>1709</v>
      </c>
      <c r="E33" s="229" t="s">
        <v>1093</v>
      </c>
      <c r="F33" s="367" t="s">
        <v>620</v>
      </c>
      <c r="G33" s="367" t="s">
        <v>541</v>
      </c>
      <c r="H33" s="361" t="s">
        <v>1710</v>
      </c>
      <c r="I33" s="361">
        <v>3.7999999999999999E-2</v>
      </c>
      <c r="J33" s="497"/>
    </row>
    <row r="34" spans="1:10" s="377" customFormat="1" ht="30">
      <c r="A34" s="229">
        <v>30</v>
      </c>
      <c r="B34" s="492"/>
      <c r="C34" s="378" t="s">
        <v>1711</v>
      </c>
      <c r="D34" s="229" t="s">
        <v>1712</v>
      </c>
      <c r="E34" s="229" t="s">
        <v>1093</v>
      </c>
      <c r="F34" s="367" t="s">
        <v>620</v>
      </c>
      <c r="G34" s="367" t="s">
        <v>541</v>
      </c>
      <c r="H34" s="361" t="s">
        <v>1713</v>
      </c>
      <c r="I34" s="361">
        <v>0.51200000000000001</v>
      </c>
      <c r="J34" s="5"/>
    </row>
    <row r="35" spans="1:10" s="377" customFormat="1" ht="30">
      <c r="A35" s="229">
        <v>31</v>
      </c>
      <c r="B35" s="492"/>
      <c r="C35" s="495" t="s">
        <v>1714</v>
      </c>
      <c r="D35" s="229" t="s">
        <v>1715</v>
      </c>
      <c r="E35" s="229" t="s">
        <v>1093</v>
      </c>
      <c r="F35" s="367" t="s">
        <v>620</v>
      </c>
      <c r="G35" s="367" t="s">
        <v>541</v>
      </c>
      <c r="H35" s="361" t="s">
        <v>1716</v>
      </c>
      <c r="I35" s="361">
        <v>8.7999999999999995E-2</v>
      </c>
      <c r="J35" s="495"/>
    </row>
    <row r="36" spans="1:10" s="377" customFormat="1">
      <c r="A36" s="229">
        <v>32</v>
      </c>
      <c r="B36" s="492"/>
      <c r="C36" s="496"/>
      <c r="D36" s="229" t="s">
        <v>1717</v>
      </c>
      <c r="E36" s="229" t="s">
        <v>1093</v>
      </c>
      <c r="F36" s="367" t="s">
        <v>620</v>
      </c>
      <c r="G36" s="367" t="s">
        <v>541</v>
      </c>
      <c r="H36" s="361" t="s">
        <v>671</v>
      </c>
      <c r="I36" s="361">
        <v>0.104</v>
      </c>
      <c r="J36" s="496"/>
    </row>
    <row r="37" spans="1:10" s="377" customFormat="1">
      <c r="A37" s="229">
        <v>33</v>
      </c>
      <c r="B37" s="492"/>
      <c r="C37" s="496"/>
      <c r="D37" s="229" t="s">
        <v>1718</v>
      </c>
      <c r="E37" s="229" t="s">
        <v>1093</v>
      </c>
      <c r="F37" s="367" t="s">
        <v>620</v>
      </c>
      <c r="G37" s="367" t="s">
        <v>541</v>
      </c>
      <c r="H37" s="361" t="s">
        <v>1719</v>
      </c>
      <c r="I37" s="361">
        <v>0.33300000000000002</v>
      </c>
      <c r="J37" s="496"/>
    </row>
    <row r="38" spans="1:10" s="377" customFormat="1">
      <c r="A38" s="229">
        <v>34</v>
      </c>
      <c r="B38" s="492"/>
      <c r="C38" s="496"/>
      <c r="D38" s="229" t="s">
        <v>1720</v>
      </c>
      <c r="E38" s="229" t="s">
        <v>1093</v>
      </c>
      <c r="F38" s="367" t="s">
        <v>620</v>
      </c>
      <c r="G38" s="367" t="s">
        <v>541</v>
      </c>
      <c r="H38" s="361" t="s">
        <v>1721</v>
      </c>
      <c r="I38" s="361">
        <v>5.3999999999999999E-2</v>
      </c>
      <c r="J38" s="496"/>
    </row>
    <row r="39" spans="1:10" s="377" customFormat="1" ht="30" customHeight="1">
      <c r="A39" s="229">
        <v>35</v>
      </c>
      <c r="B39" s="492"/>
      <c r="C39" s="497"/>
      <c r="D39" s="229" t="s">
        <v>594</v>
      </c>
      <c r="E39" s="229" t="s">
        <v>1093</v>
      </c>
      <c r="F39" s="367" t="s">
        <v>620</v>
      </c>
      <c r="G39" s="367" t="s">
        <v>541</v>
      </c>
      <c r="H39" s="361" t="s">
        <v>1722</v>
      </c>
      <c r="I39" s="361">
        <v>1.6E-2</v>
      </c>
      <c r="J39" s="497"/>
    </row>
    <row r="40" spans="1:10" s="377" customFormat="1">
      <c r="A40" s="229">
        <v>36</v>
      </c>
      <c r="B40" s="492"/>
      <c r="C40" s="523" t="s">
        <v>1723</v>
      </c>
      <c r="D40" s="229" t="s">
        <v>1724</v>
      </c>
      <c r="E40" s="229" t="s">
        <v>1093</v>
      </c>
      <c r="F40" s="367" t="s">
        <v>620</v>
      </c>
      <c r="G40" s="367" t="s">
        <v>541</v>
      </c>
      <c r="H40" s="361" t="s">
        <v>1725</v>
      </c>
      <c r="I40" s="361">
        <v>7.1999999999999995E-2</v>
      </c>
      <c r="J40" s="495"/>
    </row>
    <row r="41" spans="1:10" s="377" customFormat="1">
      <c r="A41" s="229">
        <v>37</v>
      </c>
      <c r="B41" s="492"/>
      <c r="C41" s="500"/>
      <c r="D41" s="229" t="s">
        <v>1726</v>
      </c>
      <c r="E41" s="229" t="s">
        <v>1093</v>
      </c>
      <c r="F41" s="367" t="s">
        <v>620</v>
      </c>
      <c r="G41" s="367" t="s">
        <v>541</v>
      </c>
      <c r="H41" s="361" t="s">
        <v>1727</v>
      </c>
      <c r="I41" s="361">
        <v>0.08</v>
      </c>
      <c r="J41" s="496"/>
    </row>
    <row r="42" spans="1:10" s="377" customFormat="1">
      <c r="A42" s="229">
        <v>38</v>
      </c>
      <c r="B42" s="492"/>
      <c r="C42" s="501"/>
      <c r="D42" s="229" t="s">
        <v>1010</v>
      </c>
      <c r="E42" s="229" t="s">
        <v>1093</v>
      </c>
      <c r="F42" s="367" t="s">
        <v>620</v>
      </c>
      <c r="G42" s="367" t="s">
        <v>541</v>
      </c>
      <c r="H42" s="361" t="s">
        <v>1672</v>
      </c>
      <c r="I42" s="361">
        <v>2.4E-2</v>
      </c>
      <c r="J42" s="497"/>
    </row>
    <row r="43" spans="1:10" s="377" customFormat="1" ht="30">
      <c r="A43" s="229">
        <v>39</v>
      </c>
      <c r="B43" s="492"/>
      <c r="C43" s="523" t="s">
        <v>1728</v>
      </c>
      <c r="D43" s="229" t="s">
        <v>1729</v>
      </c>
      <c r="E43" s="229" t="s">
        <v>1093</v>
      </c>
      <c r="F43" s="367" t="s">
        <v>620</v>
      </c>
      <c r="G43" s="367" t="s">
        <v>541</v>
      </c>
      <c r="H43" s="361" t="s">
        <v>1727</v>
      </c>
      <c r="I43" s="361">
        <v>0.08</v>
      </c>
      <c r="J43" s="495"/>
    </row>
    <row r="44" spans="1:10" s="377" customFormat="1">
      <c r="A44" s="229">
        <v>40</v>
      </c>
      <c r="B44" s="492"/>
      <c r="C44" s="501"/>
      <c r="D44" s="229" t="s">
        <v>1730</v>
      </c>
      <c r="E44" s="229" t="s">
        <v>1093</v>
      </c>
      <c r="F44" s="367" t="s">
        <v>620</v>
      </c>
      <c r="G44" s="367" t="s">
        <v>541</v>
      </c>
      <c r="H44" s="361" t="s">
        <v>1727</v>
      </c>
      <c r="I44" s="361">
        <v>0.08</v>
      </c>
      <c r="J44" s="497"/>
    </row>
    <row r="45" spans="1:10" s="377" customFormat="1" ht="30">
      <c r="A45" s="229">
        <v>41</v>
      </c>
      <c r="B45" s="492"/>
      <c r="C45" s="523" t="s">
        <v>1731</v>
      </c>
      <c r="D45" s="229" t="s">
        <v>1732</v>
      </c>
      <c r="E45" s="229" t="s">
        <v>1093</v>
      </c>
      <c r="F45" s="367" t="s">
        <v>620</v>
      </c>
      <c r="G45" s="367" t="s">
        <v>541</v>
      </c>
      <c r="H45" s="361" t="s">
        <v>1733</v>
      </c>
      <c r="I45" s="361">
        <v>9.6000000000000002E-2</v>
      </c>
      <c r="J45" s="495"/>
    </row>
    <row r="46" spans="1:10" s="377" customFormat="1" ht="30">
      <c r="A46" s="229">
        <v>42</v>
      </c>
      <c r="B46" s="492"/>
      <c r="C46" s="501"/>
      <c r="D46" s="229" t="s">
        <v>1734</v>
      </c>
      <c r="E46" s="229" t="s">
        <v>1093</v>
      </c>
      <c r="F46" s="367" t="s">
        <v>620</v>
      </c>
      <c r="G46" s="367" t="s">
        <v>541</v>
      </c>
      <c r="H46" s="361" t="s">
        <v>1735</v>
      </c>
      <c r="I46" s="361">
        <v>6.4000000000000001E-2</v>
      </c>
      <c r="J46" s="497"/>
    </row>
    <row r="47" spans="1:10" s="377" customFormat="1">
      <c r="A47" s="229">
        <v>43</v>
      </c>
      <c r="B47" s="492"/>
      <c r="C47" s="523" t="s">
        <v>1736</v>
      </c>
      <c r="D47" s="229" t="s">
        <v>1737</v>
      </c>
      <c r="E47" s="229" t="s">
        <v>1093</v>
      </c>
      <c r="F47" s="367" t="s">
        <v>620</v>
      </c>
      <c r="G47" s="367" t="s">
        <v>541</v>
      </c>
      <c r="H47" s="361" t="s">
        <v>1738</v>
      </c>
      <c r="I47" s="361">
        <v>4.0000000000000001E-3</v>
      </c>
      <c r="J47" s="495"/>
    </row>
    <row r="48" spans="1:10" s="377" customFormat="1">
      <c r="A48" s="229">
        <v>44</v>
      </c>
      <c r="B48" s="492"/>
      <c r="C48" s="501"/>
      <c r="D48" s="229" t="s">
        <v>1739</v>
      </c>
      <c r="E48" s="229" t="s">
        <v>1093</v>
      </c>
      <c r="F48" s="367" t="s">
        <v>620</v>
      </c>
      <c r="G48" s="367" t="s">
        <v>541</v>
      </c>
      <c r="H48" s="361" t="s">
        <v>1672</v>
      </c>
      <c r="I48" s="361">
        <v>2.4E-2</v>
      </c>
      <c r="J48" s="497"/>
    </row>
    <row r="49" spans="1:10" s="377" customFormat="1">
      <c r="A49" s="229">
        <v>45</v>
      </c>
      <c r="B49" s="492"/>
      <c r="C49" s="378" t="s">
        <v>1740</v>
      </c>
      <c r="D49" s="361" t="s">
        <v>81</v>
      </c>
      <c r="E49" s="229" t="s">
        <v>1093</v>
      </c>
      <c r="F49" s="367" t="s">
        <v>620</v>
      </c>
      <c r="G49" s="367" t="s">
        <v>541</v>
      </c>
      <c r="H49" s="361" t="s">
        <v>1741</v>
      </c>
      <c r="I49" s="361">
        <v>0.06</v>
      </c>
      <c r="J49" s="5"/>
    </row>
    <row r="50" spans="1:10" s="377" customFormat="1">
      <c r="A50" s="229">
        <v>46</v>
      </c>
      <c r="B50" s="492"/>
      <c r="C50" s="523" t="s">
        <v>1742</v>
      </c>
      <c r="D50" s="361" t="s">
        <v>1743</v>
      </c>
      <c r="E50" s="229" t="s">
        <v>1093</v>
      </c>
      <c r="F50" s="367" t="s">
        <v>620</v>
      </c>
      <c r="G50" s="367" t="s">
        <v>541</v>
      </c>
      <c r="H50" s="361" t="s">
        <v>1744</v>
      </c>
      <c r="I50" s="361">
        <v>4.2999999999999997E-2</v>
      </c>
      <c r="J50" s="495"/>
    </row>
    <row r="51" spans="1:10" s="377" customFormat="1">
      <c r="A51" s="229">
        <v>47</v>
      </c>
      <c r="B51" s="492"/>
      <c r="C51" s="500"/>
      <c r="D51" s="361" t="s">
        <v>594</v>
      </c>
      <c r="E51" s="229" t="s">
        <v>1093</v>
      </c>
      <c r="F51" s="367" t="s">
        <v>620</v>
      </c>
      <c r="G51" s="367" t="s">
        <v>541</v>
      </c>
      <c r="H51" s="361" t="s">
        <v>1745</v>
      </c>
      <c r="I51" s="361">
        <v>2.7E-2</v>
      </c>
      <c r="J51" s="496"/>
    </row>
    <row r="52" spans="1:10" s="377" customFormat="1">
      <c r="A52" s="229">
        <v>48</v>
      </c>
      <c r="B52" s="492"/>
      <c r="C52" s="500"/>
      <c r="D52" s="361" t="s">
        <v>1746</v>
      </c>
      <c r="E52" s="229" t="s">
        <v>1093</v>
      </c>
      <c r="F52" s="367" t="s">
        <v>620</v>
      </c>
      <c r="G52" s="367" t="s">
        <v>541</v>
      </c>
      <c r="H52" s="361" t="s">
        <v>1745</v>
      </c>
      <c r="I52" s="361">
        <v>2.7E-2</v>
      </c>
      <c r="J52" s="496"/>
    </row>
    <row r="53" spans="1:10" s="377" customFormat="1">
      <c r="A53" s="229">
        <v>49</v>
      </c>
      <c r="B53" s="492"/>
      <c r="C53" s="500"/>
      <c r="D53" s="361" t="s">
        <v>118</v>
      </c>
      <c r="E53" s="229" t="s">
        <v>1093</v>
      </c>
      <c r="F53" s="367" t="s">
        <v>620</v>
      </c>
      <c r="G53" s="367" t="s">
        <v>541</v>
      </c>
      <c r="H53" s="361" t="s">
        <v>1672</v>
      </c>
      <c r="I53" s="361">
        <v>2.4E-2</v>
      </c>
      <c r="J53" s="496"/>
    </row>
    <row r="54" spans="1:10" s="377" customFormat="1">
      <c r="A54" s="229">
        <v>50</v>
      </c>
      <c r="B54" s="492"/>
      <c r="C54" s="501"/>
      <c r="D54" s="361" t="s">
        <v>1747</v>
      </c>
      <c r="E54" s="229" t="s">
        <v>1093</v>
      </c>
      <c r="F54" s="367" t="s">
        <v>620</v>
      </c>
      <c r="G54" s="367" t="s">
        <v>541</v>
      </c>
      <c r="H54" s="361" t="s">
        <v>1748</v>
      </c>
      <c r="I54" s="361">
        <v>7.4999999999999997E-2</v>
      </c>
      <c r="J54" s="497"/>
    </row>
    <row r="55" spans="1:10" s="377" customFormat="1">
      <c r="A55" s="229">
        <v>51</v>
      </c>
      <c r="B55" s="492"/>
      <c r="C55" s="523" t="s">
        <v>1749</v>
      </c>
      <c r="D55" s="361" t="s">
        <v>61</v>
      </c>
      <c r="E55" s="229" t="s">
        <v>1093</v>
      </c>
      <c r="F55" s="367" t="s">
        <v>620</v>
      </c>
      <c r="G55" s="367" t="s">
        <v>541</v>
      </c>
      <c r="H55" s="361" t="s">
        <v>1750</v>
      </c>
      <c r="I55" s="361">
        <v>0.24</v>
      </c>
      <c r="J55" s="495"/>
    </row>
    <row r="56" spans="1:10" s="377" customFormat="1" ht="49.5" customHeight="1">
      <c r="A56" s="229">
        <v>52</v>
      </c>
      <c r="B56" s="492"/>
      <c r="C56" s="500"/>
      <c r="D56" s="229" t="s">
        <v>1751</v>
      </c>
      <c r="E56" s="229" t="s">
        <v>1093</v>
      </c>
      <c r="F56" s="367" t="s">
        <v>620</v>
      </c>
      <c r="G56" s="367" t="s">
        <v>541</v>
      </c>
      <c r="H56" s="361" t="s">
        <v>1722</v>
      </c>
      <c r="I56" s="361">
        <v>1.6E-2</v>
      </c>
      <c r="J56" s="496"/>
    </row>
    <row r="57" spans="1:10" s="377" customFormat="1">
      <c r="A57" s="229">
        <v>53</v>
      </c>
      <c r="B57" s="492"/>
      <c r="C57" s="501"/>
      <c r="D57" s="229" t="s">
        <v>1743</v>
      </c>
      <c r="E57" s="229" t="s">
        <v>1093</v>
      </c>
      <c r="F57" s="367" t="s">
        <v>620</v>
      </c>
      <c r="G57" s="367" t="s">
        <v>541</v>
      </c>
      <c r="H57" s="361" t="s">
        <v>1722</v>
      </c>
      <c r="I57" s="361">
        <v>1.6E-2</v>
      </c>
      <c r="J57" s="497"/>
    </row>
    <row r="58" spans="1:10" s="377" customFormat="1">
      <c r="A58" s="229">
        <v>54</v>
      </c>
      <c r="B58" s="492"/>
      <c r="C58" s="523" t="s">
        <v>1752</v>
      </c>
      <c r="D58" s="229" t="s">
        <v>1753</v>
      </c>
      <c r="E58" s="229" t="s">
        <v>1093</v>
      </c>
      <c r="F58" s="367" t="s">
        <v>620</v>
      </c>
      <c r="G58" s="367" t="s">
        <v>541</v>
      </c>
      <c r="H58" s="361" t="s">
        <v>1754</v>
      </c>
      <c r="I58" s="361">
        <v>8.7999999999999995E-2</v>
      </c>
      <c r="J58" s="495">
        <v>8331867776</v>
      </c>
    </row>
    <row r="59" spans="1:10" s="377" customFormat="1">
      <c r="A59" s="229">
        <v>55</v>
      </c>
      <c r="B59" s="492"/>
      <c r="C59" s="501"/>
      <c r="D59" s="229" t="s">
        <v>606</v>
      </c>
      <c r="E59" s="229" t="s">
        <v>1093</v>
      </c>
      <c r="F59" s="367" t="s">
        <v>620</v>
      </c>
      <c r="G59" s="367" t="s">
        <v>541</v>
      </c>
      <c r="H59" s="361" t="s">
        <v>1688</v>
      </c>
      <c r="I59" s="361">
        <v>5.6000000000000001E-2</v>
      </c>
      <c r="J59" s="497"/>
    </row>
    <row r="60" spans="1:10" s="377" customFormat="1">
      <c r="A60" s="229">
        <v>56</v>
      </c>
      <c r="B60" s="492"/>
      <c r="C60" s="523" t="s">
        <v>1755</v>
      </c>
      <c r="D60" s="229" t="s">
        <v>1756</v>
      </c>
      <c r="E60" s="229" t="s">
        <v>1093</v>
      </c>
      <c r="F60" s="367" t="s">
        <v>620</v>
      </c>
      <c r="G60" s="367" t="s">
        <v>541</v>
      </c>
      <c r="H60" s="361" t="s">
        <v>1757</v>
      </c>
      <c r="I60" s="361">
        <v>0.30099999999999999</v>
      </c>
      <c r="J60" s="495"/>
    </row>
    <row r="61" spans="1:10" s="377" customFormat="1">
      <c r="A61" s="229">
        <v>57</v>
      </c>
      <c r="B61" s="492"/>
      <c r="C61" s="500"/>
      <c r="D61" s="229" t="s">
        <v>1758</v>
      </c>
      <c r="E61" s="229" t="s">
        <v>1093</v>
      </c>
      <c r="F61" s="367" t="s">
        <v>620</v>
      </c>
      <c r="G61" s="367" t="s">
        <v>541</v>
      </c>
      <c r="H61" s="361" t="s">
        <v>1759</v>
      </c>
      <c r="I61" s="361">
        <v>0.16</v>
      </c>
      <c r="J61" s="496"/>
    </row>
    <row r="62" spans="1:10" s="377" customFormat="1">
      <c r="A62" s="229">
        <v>58</v>
      </c>
      <c r="B62" s="492"/>
      <c r="C62" s="501"/>
      <c r="D62" s="229" t="s">
        <v>1760</v>
      </c>
      <c r="E62" s="229" t="s">
        <v>1093</v>
      </c>
      <c r="F62" s="367" t="s">
        <v>620</v>
      </c>
      <c r="G62" s="367" t="s">
        <v>541</v>
      </c>
      <c r="H62" s="361" t="s">
        <v>1761</v>
      </c>
      <c r="I62" s="361">
        <v>0.14399999999999999</v>
      </c>
      <c r="J62" s="497"/>
    </row>
    <row r="64" spans="1:10">
      <c r="E64" s="494" t="s">
        <v>1762</v>
      </c>
      <c r="F64" s="524"/>
      <c r="G64" s="524"/>
      <c r="H64" s="524"/>
      <c r="I64" s="524"/>
    </row>
    <row r="65" spans="5:9">
      <c r="E65" s="524"/>
      <c r="F65" s="524"/>
      <c r="G65" s="524"/>
      <c r="H65" s="524"/>
      <c r="I65" s="524"/>
    </row>
    <row r="66" spans="5:9">
      <c r="E66" s="524"/>
      <c r="F66" s="524"/>
      <c r="G66" s="524"/>
      <c r="H66" s="524"/>
      <c r="I66" s="524"/>
    </row>
  </sheetData>
  <mergeCells count="37">
    <mergeCell ref="B5:B62"/>
    <mergeCell ref="C5:C6"/>
    <mergeCell ref="J5:J6"/>
    <mergeCell ref="C7:C13"/>
    <mergeCell ref="J7:J13"/>
    <mergeCell ref="C31:C33"/>
    <mergeCell ref="J31:J33"/>
    <mergeCell ref="C35:C39"/>
    <mergeCell ref="J35:J39"/>
    <mergeCell ref="C14:C18"/>
    <mergeCell ref="J14:J18"/>
    <mergeCell ref="C19:C23"/>
    <mergeCell ref="J19:J23"/>
    <mergeCell ref="C24:C30"/>
    <mergeCell ref="J24:J30"/>
    <mergeCell ref="C40:C42"/>
    <mergeCell ref="A1:J1"/>
    <mergeCell ref="A2:J2"/>
    <mergeCell ref="A3:A4"/>
    <mergeCell ref="B3:B4"/>
    <mergeCell ref="C3:I3"/>
    <mergeCell ref="J40:J42"/>
    <mergeCell ref="C43:C44"/>
    <mergeCell ref="J43:J44"/>
    <mergeCell ref="C45:C46"/>
    <mergeCell ref="J45:J46"/>
    <mergeCell ref="C47:C48"/>
    <mergeCell ref="J47:J48"/>
    <mergeCell ref="C50:C54"/>
    <mergeCell ref="J50:J54"/>
    <mergeCell ref="C55:C57"/>
    <mergeCell ref="J55:J57"/>
    <mergeCell ref="C58:C59"/>
    <mergeCell ref="J58:J59"/>
    <mergeCell ref="C60:C62"/>
    <mergeCell ref="J60:J62"/>
    <mergeCell ref="E64:I6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3"/>
  <sheetViews>
    <sheetView topLeftCell="D63" workbookViewId="0">
      <selection activeCell="A5" sqref="A5:J76"/>
    </sheetView>
  </sheetViews>
  <sheetFormatPr defaultColWidth="9.28515625" defaultRowHeight="15"/>
  <cols>
    <col min="1" max="1" width="4" style="16" customWidth="1"/>
    <col min="2" max="2" width="14" style="16" customWidth="1"/>
    <col min="3" max="3" width="23" style="16" customWidth="1"/>
    <col min="4" max="4" width="33.140625" bestFit="1" customWidth="1"/>
    <col min="5" max="5" width="14.85546875" style="16" bestFit="1" customWidth="1"/>
    <col min="6" max="6" width="10.7109375" style="16" customWidth="1"/>
    <col min="7" max="7" width="15.140625" style="16" customWidth="1"/>
    <col min="8" max="8" width="9.85546875" customWidth="1"/>
    <col min="9" max="9" width="9.5703125" customWidth="1"/>
    <col min="10" max="10" width="25.7109375" customWidth="1"/>
  </cols>
  <sheetData>
    <row r="1" spans="1:10" ht="23.25" customHeight="1">
      <c r="A1" s="438" t="s">
        <v>0</v>
      </c>
      <c r="B1" s="438"/>
      <c r="C1" s="438"/>
      <c r="D1" s="438"/>
      <c r="E1" s="438"/>
      <c r="F1" s="438"/>
      <c r="G1" s="438"/>
      <c r="H1" s="438"/>
      <c r="I1" s="438"/>
      <c r="J1" s="438"/>
    </row>
    <row r="2" spans="1:10" ht="21" customHeight="1">
      <c r="A2" s="438" t="s">
        <v>1176</v>
      </c>
      <c r="B2" s="438"/>
      <c r="C2" s="438"/>
      <c r="D2" s="438"/>
      <c r="E2" s="438"/>
      <c r="F2" s="438"/>
      <c r="G2" s="438"/>
      <c r="H2" s="438"/>
      <c r="I2" s="438"/>
      <c r="J2" s="438"/>
    </row>
    <row r="3" spans="1:10">
      <c r="A3" s="437" t="s">
        <v>1</v>
      </c>
      <c r="B3" s="439"/>
      <c r="C3" s="439"/>
      <c r="D3" s="439" t="s">
        <v>2</v>
      </c>
      <c r="E3" s="439"/>
      <c r="F3" s="439"/>
      <c r="G3" s="439"/>
      <c r="H3" s="439"/>
      <c r="I3" s="439"/>
      <c r="J3" s="439"/>
    </row>
    <row r="4" spans="1:10" ht="75">
      <c r="A4" s="437"/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86" t="s">
        <v>812</v>
      </c>
      <c r="I4" s="86" t="s">
        <v>813</v>
      </c>
      <c r="J4" s="2" t="s">
        <v>10</v>
      </c>
    </row>
    <row r="5" spans="1:10" ht="15" customHeight="1">
      <c r="A5" s="18" t="s">
        <v>105</v>
      </c>
      <c r="B5" s="19" t="s">
        <v>106</v>
      </c>
      <c r="C5" s="19" t="s">
        <v>107</v>
      </c>
      <c r="D5" s="19" t="s">
        <v>108</v>
      </c>
      <c r="E5" s="19" t="s">
        <v>13</v>
      </c>
      <c r="F5" s="6" t="s">
        <v>14</v>
      </c>
      <c r="G5" s="6" t="s">
        <v>15</v>
      </c>
      <c r="H5" s="7">
        <v>0.39</v>
      </c>
      <c r="I5" s="7">
        <v>0.23400000000000001</v>
      </c>
      <c r="J5" s="437" t="s">
        <v>109</v>
      </c>
    </row>
    <row r="6" spans="1:10">
      <c r="A6" s="18" t="s">
        <v>110</v>
      </c>
      <c r="B6" s="19" t="s">
        <v>106</v>
      </c>
      <c r="C6" s="19" t="s">
        <v>107</v>
      </c>
      <c r="D6" s="19" t="s">
        <v>111</v>
      </c>
      <c r="E6" s="19" t="s">
        <v>13</v>
      </c>
      <c r="F6" s="6" t="s">
        <v>14</v>
      </c>
      <c r="G6" s="6" t="s">
        <v>15</v>
      </c>
      <c r="H6" s="8">
        <v>0.36</v>
      </c>
      <c r="I6" s="8">
        <v>0.21599999999999997</v>
      </c>
      <c r="J6" s="437"/>
    </row>
    <row r="7" spans="1:10">
      <c r="A7" s="18" t="s">
        <v>112</v>
      </c>
      <c r="B7" s="19" t="s">
        <v>106</v>
      </c>
      <c r="C7" s="19" t="s">
        <v>107</v>
      </c>
      <c r="D7" s="19" t="s">
        <v>113</v>
      </c>
      <c r="E7" s="19" t="s">
        <v>13</v>
      </c>
      <c r="F7" s="6" t="s">
        <v>14</v>
      </c>
      <c r="G7" s="6" t="s">
        <v>15</v>
      </c>
      <c r="H7" s="8">
        <v>0.28000000000000003</v>
      </c>
      <c r="I7" s="8">
        <v>0.16800000000000001</v>
      </c>
      <c r="J7" s="437"/>
    </row>
    <row r="8" spans="1:10">
      <c r="A8" s="18" t="s">
        <v>114</v>
      </c>
      <c r="B8" s="19" t="s">
        <v>106</v>
      </c>
      <c r="C8" s="19" t="s">
        <v>115</v>
      </c>
      <c r="D8" s="19" t="s">
        <v>116</v>
      </c>
      <c r="E8" s="19" t="s">
        <v>13</v>
      </c>
      <c r="F8" s="6" t="s">
        <v>14</v>
      </c>
      <c r="G8" s="6" t="s">
        <v>15</v>
      </c>
      <c r="H8" s="8">
        <v>0.22</v>
      </c>
      <c r="I8" s="8">
        <v>0.13200000000000001</v>
      </c>
      <c r="J8" s="437"/>
    </row>
    <row r="9" spans="1:10">
      <c r="A9" s="18" t="s">
        <v>117</v>
      </c>
      <c r="B9" s="19" t="s">
        <v>106</v>
      </c>
      <c r="C9" s="19" t="s">
        <v>115</v>
      </c>
      <c r="D9" s="19" t="s">
        <v>118</v>
      </c>
      <c r="E9" s="19" t="s">
        <v>13</v>
      </c>
      <c r="F9" s="6" t="s">
        <v>14</v>
      </c>
      <c r="G9" s="6" t="s">
        <v>15</v>
      </c>
      <c r="H9" s="8">
        <v>0.09</v>
      </c>
      <c r="I9" s="8">
        <v>5.3999999999999992E-2</v>
      </c>
      <c r="J9" s="437"/>
    </row>
    <row r="10" spans="1:10">
      <c r="A10" s="18" t="s">
        <v>119</v>
      </c>
      <c r="B10" s="19" t="s">
        <v>106</v>
      </c>
      <c r="C10" s="19" t="s">
        <v>115</v>
      </c>
      <c r="D10" s="19" t="s">
        <v>120</v>
      </c>
      <c r="E10" s="19" t="s">
        <v>13</v>
      </c>
      <c r="F10" s="6" t="s">
        <v>14</v>
      </c>
      <c r="G10" s="6" t="s">
        <v>15</v>
      </c>
      <c r="H10" s="8">
        <v>0.16</v>
      </c>
      <c r="I10" s="8">
        <v>9.6000000000000002E-2</v>
      </c>
      <c r="J10" s="437"/>
    </row>
    <row r="11" spans="1:10">
      <c r="A11" s="18" t="s">
        <v>121</v>
      </c>
      <c r="B11" s="19" t="s">
        <v>106</v>
      </c>
      <c r="C11" s="19" t="s">
        <v>115</v>
      </c>
      <c r="D11" s="19" t="s">
        <v>122</v>
      </c>
      <c r="E11" s="19" t="s">
        <v>13</v>
      </c>
      <c r="F11" s="6" t="s">
        <v>14</v>
      </c>
      <c r="G11" s="6" t="s">
        <v>15</v>
      </c>
      <c r="H11" s="8">
        <v>0.09</v>
      </c>
      <c r="I11" s="8">
        <v>5.3999999999999992E-2</v>
      </c>
      <c r="J11" s="437"/>
    </row>
    <row r="12" spans="1:10">
      <c r="A12" s="18" t="s">
        <v>123</v>
      </c>
      <c r="B12" s="19" t="s">
        <v>106</v>
      </c>
      <c r="C12" s="19" t="s">
        <v>115</v>
      </c>
      <c r="D12" s="19" t="s">
        <v>124</v>
      </c>
      <c r="E12" s="19" t="s">
        <v>13</v>
      </c>
      <c r="F12" s="6" t="s">
        <v>14</v>
      </c>
      <c r="G12" s="6" t="s">
        <v>15</v>
      </c>
      <c r="H12" s="8">
        <v>0.28999999999999998</v>
      </c>
      <c r="I12" s="8">
        <v>0.17399999999999999</v>
      </c>
      <c r="J12" s="437"/>
    </row>
    <row r="13" spans="1:10">
      <c r="A13" s="18" t="s">
        <v>125</v>
      </c>
      <c r="B13" s="19" t="s">
        <v>106</v>
      </c>
      <c r="C13" s="19" t="s">
        <v>126</v>
      </c>
      <c r="D13" s="19" t="s">
        <v>127</v>
      </c>
      <c r="E13" s="19" t="s">
        <v>13</v>
      </c>
      <c r="F13" s="6" t="s">
        <v>14</v>
      </c>
      <c r="G13" s="6" t="s">
        <v>15</v>
      </c>
      <c r="H13" s="8">
        <v>0.96</v>
      </c>
      <c r="I13" s="8">
        <v>0.57599999999999996</v>
      </c>
      <c r="J13" s="437" t="s">
        <v>128</v>
      </c>
    </row>
    <row r="14" spans="1:10">
      <c r="A14" s="18" t="s">
        <v>129</v>
      </c>
      <c r="B14" s="19" t="s">
        <v>106</v>
      </c>
      <c r="C14" s="19" t="s">
        <v>130</v>
      </c>
      <c r="D14" s="19" t="s">
        <v>131</v>
      </c>
      <c r="E14" s="19" t="s">
        <v>13</v>
      </c>
      <c r="F14" s="6" t="s">
        <v>14</v>
      </c>
      <c r="G14" s="6" t="s">
        <v>15</v>
      </c>
      <c r="H14" s="8">
        <v>0.48</v>
      </c>
      <c r="I14" s="8">
        <v>0.28799999999999998</v>
      </c>
      <c r="J14" s="437"/>
    </row>
    <row r="15" spans="1:10">
      <c r="A15" s="18" t="s">
        <v>132</v>
      </c>
      <c r="B15" s="19" t="s">
        <v>106</v>
      </c>
      <c r="C15" s="19" t="s">
        <v>130</v>
      </c>
      <c r="D15" s="19" t="s">
        <v>133</v>
      </c>
      <c r="E15" s="19" t="s">
        <v>13</v>
      </c>
      <c r="F15" s="6" t="s">
        <v>14</v>
      </c>
      <c r="G15" s="6" t="s">
        <v>15</v>
      </c>
      <c r="H15" s="8">
        <v>0.32</v>
      </c>
      <c r="I15" s="8">
        <v>0.192</v>
      </c>
      <c r="J15" s="437"/>
    </row>
    <row r="16" spans="1:10">
      <c r="A16" s="18" t="s">
        <v>134</v>
      </c>
      <c r="B16" s="19" t="s">
        <v>106</v>
      </c>
      <c r="C16" s="19" t="s">
        <v>130</v>
      </c>
      <c r="D16" s="19" t="s">
        <v>135</v>
      </c>
      <c r="E16" s="19" t="s">
        <v>13</v>
      </c>
      <c r="F16" s="6" t="s">
        <v>14</v>
      </c>
      <c r="G16" s="6" t="s">
        <v>15</v>
      </c>
      <c r="H16" s="8">
        <v>0.08</v>
      </c>
      <c r="I16" s="8">
        <v>4.8000000000000001E-2</v>
      </c>
      <c r="J16" s="437"/>
    </row>
    <row r="17" spans="1:10">
      <c r="A17" s="18" t="s">
        <v>136</v>
      </c>
      <c r="B17" s="19" t="s">
        <v>106</v>
      </c>
      <c r="C17" s="19" t="s">
        <v>126</v>
      </c>
      <c r="D17" s="19" t="s">
        <v>137</v>
      </c>
      <c r="E17" s="19" t="s">
        <v>13</v>
      </c>
      <c r="F17" s="6" t="s">
        <v>14</v>
      </c>
      <c r="G17" s="6" t="s">
        <v>15</v>
      </c>
      <c r="H17" s="8">
        <v>0.96</v>
      </c>
      <c r="I17" s="8">
        <v>0.57599999999999996</v>
      </c>
      <c r="J17" s="437"/>
    </row>
    <row r="18" spans="1:10">
      <c r="A18" s="18" t="s">
        <v>138</v>
      </c>
      <c r="B18" s="19" t="s">
        <v>106</v>
      </c>
      <c r="C18" s="19" t="s">
        <v>126</v>
      </c>
      <c r="D18" s="19" t="s">
        <v>139</v>
      </c>
      <c r="E18" s="19" t="s">
        <v>13</v>
      </c>
      <c r="F18" s="6" t="s">
        <v>14</v>
      </c>
      <c r="G18" s="6" t="s">
        <v>15</v>
      </c>
      <c r="H18" s="8">
        <v>2.42</v>
      </c>
      <c r="I18" s="8">
        <v>1.452</v>
      </c>
      <c r="J18" s="437"/>
    </row>
    <row r="19" spans="1:10">
      <c r="A19" s="18" t="s">
        <v>140</v>
      </c>
      <c r="B19" s="19" t="s">
        <v>106</v>
      </c>
      <c r="C19" s="20" t="s">
        <v>141</v>
      </c>
      <c r="D19" s="19" t="s">
        <v>142</v>
      </c>
      <c r="E19" s="19" t="s">
        <v>13</v>
      </c>
      <c r="F19" s="6" t="s">
        <v>14</v>
      </c>
      <c r="G19" s="6" t="s">
        <v>15</v>
      </c>
      <c r="H19" s="8">
        <v>1.1000000000000001</v>
      </c>
      <c r="I19" s="8">
        <v>0.66</v>
      </c>
      <c r="J19" s="437" t="s">
        <v>143</v>
      </c>
    </row>
    <row r="20" spans="1:10">
      <c r="A20" s="18" t="s">
        <v>144</v>
      </c>
      <c r="B20" s="19" t="s">
        <v>106</v>
      </c>
      <c r="C20" s="20" t="s">
        <v>141</v>
      </c>
      <c r="D20" s="19" t="s">
        <v>145</v>
      </c>
      <c r="E20" s="19" t="s">
        <v>13</v>
      </c>
      <c r="F20" s="6" t="s">
        <v>14</v>
      </c>
      <c r="G20" s="6" t="s">
        <v>15</v>
      </c>
      <c r="H20" s="8">
        <v>0.5</v>
      </c>
      <c r="I20" s="8">
        <v>0.3</v>
      </c>
      <c r="J20" s="437"/>
    </row>
    <row r="21" spans="1:10">
      <c r="A21" s="18" t="s">
        <v>146</v>
      </c>
      <c r="B21" s="19" t="s">
        <v>106</v>
      </c>
      <c r="C21" s="20" t="s">
        <v>147</v>
      </c>
      <c r="D21" s="19" t="s">
        <v>148</v>
      </c>
      <c r="E21" s="19" t="s">
        <v>13</v>
      </c>
      <c r="F21" s="6" t="s">
        <v>14</v>
      </c>
      <c r="G21" s="6" t="s">
        <v>15</v>
      </c>
      <c r="H21" s="8">
        <v>1.37</v>
      </c>
      <c r="I21" s="8">
        <v>0.82200000000000006</v>
      </c>
      <c r="J21" s="437"/>
    </row>
    <row r="22" spans="1:10">
      <c r="A22" s="18" t="s">
        <v>149</v>
      </c>
      <c r="B22" s="19" t="s">
        <v>106</v>
      </c>
      <c r="C22" s="20" t="s">
        <v>150</v>
      </c>
      <c r="D22" s="19" t="s">
        <v>151</v>
      </c>
      <c r="E22" s="19" t="s">
        <v>13</v>
      </c>
      <c r="F22" s="6" t="s">
        <v>14</v>
      </c>
      <c r="G22" s="6" t="s">
        <v>15</v>
      </c>
      <c r="H22" s="8">
        <v>0.19</v>
      </c>
      <c r="I22" s="8">
        <v>0.114</v>
      </c>
      <c r="J22" s="437" t="s">
        <v>152</v>
      </c>
    </row>
    <row r="23" spans="1:10">
      <c r="A23" s="18" t="s">
        <v>153</v>
      </c>
      <c r="B23" s="19" t="s">
        <v>106</v>
      </c>
      <c r="C23" s="20" t="s">
        <v>150</v>
      </c>
      <c r="D23" s="19" t="s">
        <v>154</v>
      </c>
      <c r="E23" s="19" t="s">
        <v>13</v>
      </c>
      <c r="F23" s="6" t="s">
        <v>14</v>
      </c>
      <c r="G23" s="6" t="s">
        <v>15</v>
      </c>
      <c r="H23" s="8">
        <v>0.9</v>
      </c>
      <c r="I23" s="8">
        <v>0.54</v>
      </c>
      <c r="J23" s="437"/>
    </row>
    <row r="24" spans="1:10">
      <c r="A24" s="18" t="s">
        <v>155</v>
      </c>
      <c r="B24" s="19" t="s">
        <v>106</v>
      </c>
      <c r="C24" s="20" t="s">
        <v>150</v>
      </c>
      <c r="D24" s="19" t="s">
        <v>156</v>
      </c>
      <c r="E24" s="19" t="s">
        <v>13</v>
      </c>
      <c r="F24" s="6" t="s">
        <v>14</v>
      </c>
      <c r="G24" s="6" t="s">
        <v>15</v>
      </c>
      <c r="H24" s="8">
        <v>0.22</v>
      </c>
      <c r="I24" s="8">
        <v>0.13200000000000001</v>
      </c>
      <c r="J24" s="437"/>
    </row>
    <row r="25" spans="1:10">
      <c r="A25" s="18" t="s">
        <v>157</v>
      </c>
      <c r="B25" s="19" t="s">
        <v>106</v>
      </c>
      <c r="C25" s="20" t="s">
        <v>150</v>
      </c>
      <c r="D25" s="20" t="s">
        <v>158</v>
      </c>
      <c r="E25" s="19" t="s">
        <v>13</v>
      </c>
      <c r="F25" s="6" t="s">
        <v>14</v>
      </c>
      <c r="G25" s="6" t="s">
        <v>15</v>
      </c>
      <c r="H25" s="8">
        <v>0.32</v>
      </c>
      <c r="I25" s="8">
        <v>0.192</v>
      </c>
      <c r="J25" s="437"/>
    </row>
    <row r="26" spans="1:10">
      <c r="A26" s="18" t="s">
        <v>159</v>
      </c>
      <c r="B26" s="19" t="s">
        <v>106</v>
      </c>
      <c r="C26" s="20" t="s">
        <v>150</v>
      </c>
      <c r="D26" s="20" t="s">
        <v>160</v>
      </c>
      <c r="E26" s="19" t="s">
        <v>13</v>
      </c>
      <c r="F26" s="6" t="s">
        <v>14</v>
      </c>
      <c r="G26" s="6" t="s">
        <v>15</v>
      </c>
      <c r="H26" s="8">
        <v>0.48</v>
      </c>
      <c r="I26" s="8">
        <v>0.28799999999999998</v>
      </c>
      <c r="J26" s="437"/>
    </row>
    <row r="27" spans="1:10">
      <c r="A27" s="18" t="s">
        <v>161</v>
      </c>
      <c r="B27" s="19" t="s">
        <v>106</v>
      </c>
      <c r="C27" s="20" t="s">
        <v>150</v>
      </c>
      <c r="D27" s="20" t="s">
        <v>162</v>
      </c>
      <c r="E27" s="19" t="s">
        <v>13</v>
      </c>
      <c r="F27" s="6" t="s">
        <v>14</v>
      </c>
      <c r="G27" s="6" t="s">
        <v>15</v>
      </c>
      <c r="H27" s="8">
        <v>0.22</v>
      </c>
      <c r="I27" s="8">
        <v>0.13200000000000001</v>
      </c>
      <c r="J27" s="437"/>
    </row>
    <row r="28" spans="1:10">
      <c r="A28" s="18" t="s">
        <v>163</v>
      </c>
      <c r="B28" s="19" t="s">
        <v>106</v>
      </c>
      <c r="C28" s="20" t="s">
        <v>164</v>
      </c>
      <c r="D28" s="20" t="s">
        <v>165</v>
      </c>
      <c r="E28" s="19" t="s">
        <v>13</v>
      </c>
      <c r="F28" s="6" t="s">
        <v>14</v>
      </c>
      <c r="G28" s="6" t="s">
        <v>15</v>
      </c>
      <c r="H28" s="8">
        <v>0.45</v>
      </c>
      <c r="I28" s="8">
        <v>0.27</v>
      </c>
      <c r="J28" s="437" t="s">
        <v>166</v>
      </c>
    </row>
    <row r="29" spans="1:10">
      <c r="A29" s="18" t="s">
        <v>167</v>
      </c>
      <c r="B29" s="19" t="s">
        <v>106</v>
      </c>
      <c r="C29" s="20" t="s">
        <v>164</v>
      </c>
      <c r="D29" s="20" t="s">
        <v>168</v>
      </c>
      <c r="E29" s="19" t="s">
        <v>13</v>
      </c>
      <c r="F29" s="6" t="s">
        <v>14</v>
      </c>
      <c r="G29" s="6" t="s">
        <v>15</v>
      </c>
      <c r="H29" s="8">
        <v>0.31</v>
      </c>
      <c r="I29" s="8">
        <v>0.18600000000000003</v>
      </c>
      <c r="J29" s="437"/>
    </row>
    <row r="30" spans="1:10" ht="15" customHeight="1">
      <c r="A30" s="18" t="s">
        <v>169</v>
      </c>
      <c r="B30" s="19" t="s">
        <v>106</v>
      </c>
      <c r="C30" s="20" t="s">
        <v>164</v>
      </c>
      <c r="D30" s="20" t="s">
        <v>170</v>
      </c>
      <c r="E30" s="19" t="s">
        <v>13</v>
      </c>
      <c r="F30" s="6" t="s">
        <v>14</v>
      </c>
      <c r="G30" s="6" t="s">
        <v>15</v>
      </c>
      <c r="H30" s="8">
        <v>0.55000000000000004</v>
      </c>
      <c r="I30" s="8">
        <v>0.33</v>
      </c>
      <c r="J30" s="437"/>
    </row>
    <row r="31" spans="1:10">
      <c r="A31" s="18" t="s">
        <v>171</v>
      </c>
      <c r="B31" s="19" t="s">
        <v>106</v>
      </c>
      <c r="C31" s="20" t="s">
        <v>164</v>
      </c>
      <c r="D31" s="20" t="s">
        <v>131</v>
      </c>
      <c r="E31" s="19" t="s">
        <v>13</v>
      </c>
      <c r="F31" s="6" t="s">
        <v>14</v>
      </c>
      <c r="G31" s="6" t="s">
        <v>15</v>
      </c>
      <c r="H31" s="8">
        <v>0.17</v>
      </c>
      <c r="I31" s="8">
        <v>0.10200000000000001</v>
      </c>
      <c r="J31" s="437"/>
    </row>
    <row r="32" spans="1:10">
      <c r="A32" s="18" t="s">
        <v>172</v>
      </c>
      <c r="B32" s="19" t="s">
        <v>106</v>
      </c>
      <c r="C32" s="20" t="s">
        <v>173</v>
      </c>
      <c r="D32" s="20" t="s">
        <v>174</v>
      </c>
      <c r="E32" s="19" t="s">
        <v>13</v>
      </c>
      <c r="F32" s="6" t="s">
        <v>14</v>
      </c>
      <c r="G32" s="6" t="s">
        <v>15</v>
      </c>
      <c r="H32" s="8">
        <v>0.35</v>
      </c>
      <c r="I32" s="8">
        <v>0.21</v>
      </c>
      <c r="J32" s="437" t="s">
        <v>175</v>
      </c>
    </row>
    <row r="33" spans="1:10">
      <c r="A33" s="18" t="s">
        <v>176</v>
      </c>
      <c r="B33" s="19" t="s">
        <v>106</v>
      </c>
      <c r="C33" s="20" t="s">
        <v>173</v>
      </c>
      <c r="D33" s="20" t="s">
        <v>131</v>
      </c>
      <c r="E33" s="19" t="s">
        <v>13</v>
      </c>
      <c r="F33" s="6" t="s">
        <v>14</v>
      </c>
      <c r="G33" s="6" t="s">
        <v>15</v>
      </c>
      <c r="H33" s="8">
        <v>0.94</v>
      </c>
      <c r="I33" s="8">
        <v>0.56399999999999995</v>
      </c>
      <c r="J33" s="437"/>
    </row>
    <row r="34" spans="1:10" ht="15" customHeight="1">
      <c r="A34" s="18" t="s">
        <v>177</v>
      </c>
      <c r="B34" s="19" t="s">
        <v>106</v>
      </c>
      <c r="C34" s="20" t="s">
        <v>173</v>
      </c>
      <c r="D34" s="20" t="s">
        <v>178</v>
      </c>
      <c r="E34" s="19" t="s">
        <v>13</v>
      </c>
      <c r="F34" s="6" t="s">
        <v>14</v>
      </c>
      <c r="G34" s="6" t="s">
        <v>15</v>
      </c>
      <c r="H34" s="8">
        <v>0.59</v>
      </c>
      <c r="I34" s="8">
        <v>0.35399999999999998</v>
      </c>
      <c r="J34" s="437"/>
    </row>
    <row r="35" spans="1:10">
      <c r="A35" s="18" t="s">
        <v>179</v>
      </c>
      <c r="B35" s="19" t="s">
        <v>106</v>
      </c>
      <c r="C35" s="20" t="s">
        <v>107</v>
      </c>
      <c r="D35" s="20" t="s">
        <v>180</v>
      </c>
      <c r="E35" s="19" t="s">
        <v>13</v>
      </c>
      <c r="F35" s="6" t="s">
        <v>14</v>
      </c>
      <c r="G35" s="6" t="s">
        <v>15</v>
      </c>
      <c r="H35" s="8">
        <v>0.32</v>
      </c>
      <c r="I35" s="8">
        <v>0.192</v>
      </c>
      <c r="J35" s="437" t="s">
        <v>181</v>
      </c>
    </row>
    <row r="36" spans="1:10">
      <c r="A36" s="18" t="s">
        <v>182</v>
      </c>
      <c r="B36" s="19" t="s">
        <v>106</v>
      </c>
      <c r="C36" s="20" t="s">
        <v>107</v>
      </c>
      <c r="D36" s="20" t="s">
        <v>183</v>
      </c>
      <c r="E36" s="19" t="s">
        <v>13</v>
      </c>
      <c r="F36" s="6" t="s">
        <v>14</v>
      </c>
      <c r="G36" s="6" t="s">
        <v>15</v>
      </c>
      <c r="H36" s="8">
        <v>0.24</v>
      </c>
      <c r="I36" s="8">
        <v>0.14399999999999999</v>
      </c>
      <c r="J36" s="437"/>
    </row>
    <row r="37" spans="1:10">
      <c r="A37" s="18" t="s">
        <v>184</v>
      </c>
      <c r="B37" s="19" t="s">
        <v>106</v>
      </c>
      <c r="C37" s="20" t="s">
        <v>107</v>
      </c>
      <c r="D37" s="20" t="s">
        <v>185</v>
      </c>
      <c r="E37" s="19" t="s">
        <v>13</v>
      </c>
      <c r="F37" s="6" t="s">
        <v>14</v>
      </c>
      <c r="G37" s="6" t="s">
        <v>15</v>
      </c>
      <c r="H37" s="8">
        <v>0.32</v>
      </c>
      <c r="I37" s="8">
        <v>0.192</v>
      </c>
      <c r="J37" s="437"/>
    </row>
    <row r="38" spans="1:10">
      <c r="A38" s="18" t="s">
        <v>186</v>
      </c>
      <c r="B38" s="19" t="s">
        <v>106</v>
      </c>
      <c r="C38" s="20" t="s">
        <v>107</v>
      </c>
      <c r="D38" s="20" t="s">
        <v>187</v>
      </c>
      <c r="E38" s="19" t="s">
        <v>13</v>
      </c>
      <c r="F38" s="6" t="s">
        <v>14</v>
      </c>
      <c r="G38" s="6" t="s">
        <v>15</v>
      </c>
      <c r="H38" s="8">
        <v>0.25</v>
      </c>
      <c r="I38" s="8">
        <v>0.15</v>
      </c>
      <c r="J38" s="437"/>
    </row>
    <row r="39" spans="1:10">
      <c r="A39" s="18" t="s">
        <v>188</v>
      </c>
      <c r="B39" s="19" t="s">
        <v>106</v>
      </c>
      <c r="C39" s="20" t="s">
        <v>189</v>
      </c>
      <c r="D39" s="20" t="s">
        <v>190</v>
      </c>
      <c r="E39" s="19" t="s">
        <v>13</v>
      </c>
      <c r="F39" s="6" t="s">
        <v>14</v>
      </c>
      <c r="G39" s="6" t="s">
        <v>15</v>
      </c>
      <c r="H39" s="8">
        <v>0.64</v>
      </c>
      <c r="I39" s="8">
        <v>0.38400000000000001</v>
      </c>
      <c r="J39" s="437" t="s">
        <v>152</v>
      </c>
    </row>
    <row r="40" spans="1:10">
      <c r="A40" s="18" t="s">
        <v>191</v>
      </c>
      <c r="B40" s="19" t="s">
        <v>106</v>
      </c>
      <c r="C40" s="20" t="s">
        <v>189</v>
      </c>
      <c r="D40" s="20" t="s">
        <v>192</v>
      </c>
      <c r="E40" s="19" t="s">
        <v>13</v>
      </c>
      <c r="F40" s="6" t="s">
        <v>14</v>
      </c>
      <c r="G40" s="6" t="s">
        <v>15</v>
      </c>
      <c r="H40" s="8">
        <v>0.97</v>
      </c>
      <c r="I40" s="8">
        <v>0.58199999999999996</v>
      </c>
      <c r="J40" s="437"/>
    </row>
    <row r="41" spans="1:10" ht="15" customHeight="1">
      <c r="A41" s="18" t="s">
        <v>193</v>
      </c>
      <c r="B41" s="19" t="s">
        <v>106</v>
      </c>
      <c r="C41" s="20" t="s">
        <v>189</v>
      </c>
      <c r="D41" s="20" t="s">
        <v>194</v>
      </c>
      <c r="E41" s="19" t="s">
        <v>13</v>
      </c>
      <c r="F41" s="6" t="s">
        <v>14</v>
      </c>
      <c r="G41" s="6" t="s">
        <v>15</v>
      </c>
      <c r="H41" s="8">
        <v>1.94</v>
      </c>
      <c r="I41" s="8">
        <v>1.1639999999999999</v>
      </c>
      <c r="J41" s="437"/>
    </row>
    <row r="42" spans="1:10">
      <c r="A42" s="18" t="s">
        <v>195</v>
      </c>
      <c r="B42" s="19" t="s">
        <v>106</v>
      </c>
      <c r="C42" s="20" t="s">
        <v>189</v>
      </c>
      <c r="D42" s="20" t="s">
        <v>196</v>
      </c>
      <c r="E42" s="19" t="s">
        <v>13</v>
      </c>
      <c r="F42" s="6" t="s">
        <v>14</v>
      </c>
      <c r="G42" s="6" t="s">
        <v>15</v>
      </c>
      <c r="H42" s="8">
        <v>1.29</v>
      </c>
      <c r="I42" s="8">
        <v>0.77400000000000002</v>
      </c>
      <c r="J42" s="437"/>
    </row>
    <row r="43" spans="1:10" ht="15" customHeight="1">
      <c r="A43" s="18" t="s">
        <v>197</v>
      </c>
      <c r="B43" s="19" t="s">
        <v>106</v>
      </c>
      <c r="C43" s="20" t="s">
        <v>189</v>
      </c>
      <c r="D43" s="20" t="s">
        <v>198</v>
      </c>
      <c r="E43" s="19" t="s">
        <v>13</v>
      </c>
      <c r="F43" s="6" t="s">
        <v>14</v>
      </c>
      <c r="G43" s="6" t="s">
        <v>15</v>
      </c>
      <c r="H43" s="8">
        <v>0.4</v>
      </c>
      <c r="I43" s="8">
        <v>0.24</v>
      </c>
      <c r="J43" s="437"/>
    </row>
    <row r="44" spans="1:10">
      <c r="A44" s="18" t="s">
        <v>199</v>
      </c>
      <c r="B44" s="19" t="s">
        <v>106</v>
      </c>
      <c r="C44" s="20" t="s">
        <v>189</v>
      </c>
      <c r="D44" s="20" t="s">
        <v>200</v>
      </c>
      <c r="E44" s="19" t="s">
        <v>13</v>
      </c>
      <c r="F44" s="6" t="s">
        <v>14</v>
      </c>
      <c r="G44" s="6" t="s">
        <v>15</v>
      </c>
      <c r="H44" s="8">
        <v>1.29</v>
      </c>
      <c r="I44" s="8">
        <v>0.77400000000000002</v>
      </c>
      <c r="J44" s="437"/>
    </row>
    <row r="45" spans="1:10" ht="45" customHeight="1">
      <c r="A45" s="18" t="s">
        <v>201</v>
      </c>
      <c r="B45" s="19" t="s">
        <v>106</v>
      </c>
      <c r="C45" s="20" t="s">
        <v>130</v>
      </c>
      <c r="D45" s="20" t="s">
        <v>202</v>
      </c>
      <c r="E45" s="19" t="s">
        <v>13</v>
      </c>
      <c r="F45" s="3" t="s">
        <v>14</v>
      </c>
      <c r="G45" s="3" t="s">
        <v>15</v>
      </c>
      <c r="H45" s="21">
        <v>0.97</v>
      </c>
      <c r="I45" s="21">
        <v>0.58199999999999996</v>
      </c>
      <c r="J45" s="1" t="s">
        <v>128</v>
      </c>
    </row>
    <row r="46" spans="1:10" ht="45">
      <c r="A46" s="18" t="s">
        <v>203</v>
      </c>
      <c r="B46" s="19" t="s">
        <v>106</v>
      </c>
      <c r="C46" s="20" t="s">
        <v>204</v>
      </c>
      <c r="D46" s="20" t="s">
        <v>165</v>
      </c>
      <c r="E46" s="19" t="s">
        <v>13</v>
      </c>
      <c r="F46" s="3" t="s">
        <v>14</v>
      </c>
      <c r="G46" s="3" t="s">
        <v>15</v>
      </c>
      <c r="H46" s="21">
        <v>0.46</v>
      </c>
      <c r="I46" s="21">
        <v>0.27600000000000002</v>
      </c>
      <c r="J46" s="1" t="s">
        <v>205</v>
      </c>
    </row>
    <row r="47" spans="1:10" ht="30">
      <c r="A47" s="18" t="s">
        <v>206</v>
      </c>
      <c r="B47" s="19" t="s">
        <v>106</v>
      </c>
      <c r="C47" s="20" t="s">
        <v>207</v>
      </c>
      <c r="D47" s="20" t="s">
        <v>208</v>
      </c>
      <c r="E47" s="19" t="s">
        <v>13</v>
      </c>
      <c r="F47" s="3" t="s">
        <v>14</v>
      </c>
      <c r="G47" s="3" t="s">
        <v>15</v>
      </c>
      <c r="H47" s="21">
        <v>0.97</v>
      </c>
      <c r="I47" s="21">
        <v>0.58199999999999996</v>
      </c>
      <c r="J47" s="1" t="s">
        <v>143</v>
      </c>
    </row>
    <row r="48" spans="1:10">
      <c r="A48" s="18" t="s">
        <v>209</v>
      </c>
      <c r="B48" s="19" t="s">
        <v>106</v>
      </c>
      <c r="C48" s="20" t="s">
        <v>210</v>
      </c>
      <c r="D48" s="20" t="s">
        <v>211</v>
      </c>
      <c r="E48" s="19" t="s">
        <v>13</v>
      </c>
      <c r="F48" s="6" t="s">
        <v>14</v>
      </c>
      <c r="G48" s="6" t="s">
        <v>15</v>
      </c>
      <c r="H48" s="8">
        <v>0.17</v>
      </c>
      <c r="I48" s="8">
        <v>0.10200000000000001</v>
      </c>
      <c r="J48" s="437" t="s">
        <v>212</v>
      </c>
    </row>
    <row r="49" spans="1:10">
      <c r="A49" s="18" t="s">
        <v>213</v>
      </c>
      <c r="B49" s="19" t="s">
        <v>106</v>
      </c>
      <c r="C49" s="20" t="s">
        <v>210</v>
      </c>
      <c r="D49" s="20" t="s">
        <v>118</v>
      </c>
      <c r="E49" s="19" t="s">
        <v>13</v>
      </c>
      <c r="F49" s="6" t="s">
        <v>14</v>
      </c>
      <c r="G49" s="6" t="s">
        <v>15</v>
      </c>
      <c r="H49" s="8">
        <v>0.17</v>
      </c>
      <c r="I49" s="8">
        <v>0.10200000000000001</v>
      </c>
      <c r="J49" s="437"/>
    </row>
    <row r="50" spans="1:10">
      <c r="A50" s="18" t="s">
        <v>214</v>
      </c>
      <c r="B50" s="19" t="s">
        <v>106</v>
      </c>
      <c r="C50" s="20" t="s">
        <v>210</v>
      </c>
      <c r="D50" s="20" t="s">
        <v>215</v>
      </c>
      <c r="E50" s="19" t="s">
        <v>13</v>
      </c>
      <c r="F50" s="6" t="s">
        <v>14</v>
      </c>
      <c r="G50" s="6" t="s">
        <v>15</v>
      </c>
      <c r="H50" s="8">
        <v>0</v>
      </c>
      <c r="I50" s="8">
        <v>0</v>
      </c>
      <c r="J50" s="437"/>
    </row>
    <row r="51" spans="1:10">
      <c r="A51" s="18" t="s">
        <v>216</v>
      </c>
      <c r="B51" s="19" t="s">
        <v>106</v>
      </c>
      <c r="C51" s="20" t="s">
        <v>210</v>
      </c>
      <c r="D51" s="20" t="s">
        <v>217</v>
      </c>
      <c r="E51" s="19" t="s">
        <v>13</v>
      </c>
      <c r="F51" s="6" t="s">
        <v>14</v>
      </c>
      <c r="G51" s="6" t="s">
        <v>15</v>
      </c>
      <c r="H51" s="8">
        <v>0.97</v>
      </c>
      <c r="I51" s="8">
        <v>0.58199999999999996</v>
      </c>
      <c r="J51" s="437"/>
    </row>
    <row r="52" spans="1:10">
      <c r="A52" s="18" t="s">
        <v>218</v>
      </c>
      <c r="B52" s="19" t="s">
        <v>106</v>
      </c>
      <c r="C52" s="20" t="s">
        <v>210</v>
      </c>
      <c r="D52" s="20" t="s">
        <v>219</v>
      </c>
      <c r="E52" s="19" t="s">
        <v>13</v>
      </c>
      <c r="F52" s="6" t="s">
        <v>14</v>
      </c>
      <c r="G52" s="6" t="s">
        <v>15</v>
      </c>
      <c r="H52" s="8">
        <v>0.45</v>
      </c>
      <c r="I52" s="8">
        <v>0.27</v>
      </c>
      <c r="J52" s="437"/>
    </row>
    <row r="53" spans="1:10">
      <c r="A53" s="18" t="s">
        <v>220</v>
      </c>
      <c r="B53" s="19" t="s">
        <v>106</v>
      </c>
      <c r="C53" s="20" t="s">
        <v>210</v>
      </c>
      <c r="D53" s="20" t="s">
        <v>221</v>
      </c>
      <c r="E53" s="19" t="s">
        <v>13</v>
      </c>
      <c r="F53" s="6" t="s">
        <v>14</v>
      </c>
      <c r="G53" s="6" t="s">
        <v>15</v>
      </c>
      <c r="H53" s="8">
        <v>0.77</v>
      </c>
      <c r="I53" s="8">
        <v>0.46200000000000002</v>
      </c>
      <c r="J53" s="437"/>
    </row>
    <row r="54" spans="1:10">
      <c r="A54" s="18" t="s">
        <v>222</v>
      </c>
      <c r="B54" s="19" t="s">
        <v>106</v>
      </c>
      <c r="C54" s="20" t="s">
        <v>210</v>
      </c>
      <c r="D54" s="20" t="s">
        <v>223</v>
      </c>
      <c r="E54" s="19" t="s">
        <v>13</v>
      </c>
      <c r="F54" s="6" t="s">
        <v>14</v>
      </c>
      <c r="G54" s="6" t="s">
        <v>15</v>
      </c>
      <c r="H54" s="8">
        <v>0.16</v>
      </c>
      <c r="I54" s="8">
        <v>9.6000000000000002E-2</v>
      </c>
      <c r="J54" s="437"/>
    </row>
    <row r="55" spans="1:10">
      <c r="A55" s="18" t="s">
        <v>224</v>
      </c>
      <c r="B55" s="19" t="s">
        <v>106</v>
      </c>
      <c r="C55" s="20" t="s">
        <v>225</v>
      </c>
      <c r="D55" s="20" t="s">
        <v>226</v>
      </c>
      <c r="E55" s="19" t="s">
        <v>13</v>
      </c>
      <c r="F55" s="6" t="s">
        <v>14</v>
      </c>
      <c r="G55" s="6" t="s">
        <v>15</v>
      </c>
      <c r="H55" s="8">
        <v>1.59</v>
      </c>
      <c r="I55" s="8">
        <v>0.95400000000000007</v>
      </c>
      <c r="J55" s="437" t="s">
        <v>128</v>
      </c>
    </row>
    <row r="56" spans="1:10" ht="15" customHeight="1">
      <c r="A56" s="18" t="s">
        <v>227</v>
      </c>
      <c r="B56" s="19" t="s">
        <v>106</v>
      </c>
      <c r="C56" s="20" t="s">
        <v>130</v>
      </c>
      <c r="D56" s="20" t="s">
        <v>228</v>
      </c>
      <c r="E56" s="19" t="s">
        <v>13</v>
      </c>
      <c r="F56" s="6" t="s">
        <v>14</v>
      </c>
      <c r="G56" s="6" t="s">
        <v>15</v>
      </c>
      <c r="H56" s="8">
        <v>0.22</v>
      </c>
      <c r="I56" s="8">
        <v>0.13200000000000001</v>
      </c>
      <c r="J56" s="437"/>
    </row>
    <row r="57" spans="1:10">
      <c r="A57" s="18" t="s">
        <v>229</v>
      </c>
      <c r="B57" s="19" t="s">
        <v>106</v>
      </c>
      <c r="C57" s="20" t="s">
        <v>130</v>
      </c>
      <c r="D57" s="20" t="s">
        <v>230</v>
      </c>
      <c r="E57" s="19" t="s">
        <v>13</v>
      </c>
      <c r="F57" s="6" t="s">
        <v>14</v>
      </c>
      <c r="G57" s="6" t="s">
        <v>15</v>
      </c>
      <c r="H57" s="8">
        <v>0.32</v>
      </c>
      <c r="I57" s="8">
        <v>0.192</v>
      </c>
      <c r="J57" s="437"/>
    </row>
    <row r="58" spans="1:10">
      <c r="A58" s="18" t="s">
        <v>231</v>
      </c>
      <c r="B58" s="19" t="s">
        <v>106</v>
      </c>
      <c r="C58" s="20" t="s">
        <v>130</v>
      </c>
      <c r="D58" s="20" t="s">
        <v>232</v>
      </c>
      <c r="E58" s="19" t="s">
        <v>13</v>
      </c>
      <c r="F58" s="6" t="s">
        <v>14</v>
      </c>
      <c r="G58" s="6" t="s">
        <v>15</v>
      </c>
      <c r="H58" s="8">
        <v>0.48</v>
      </c>
      <c r="I58" s="8">
        <v>0.28799999999999998</v>
      </c>
      <c r="J58" s="437"/>
    </row>
    <row r="59" spans="1:10">
      <c r="A59" s="18" t="s">
        <v>233</v>
      </c>
      <c r="B59" s="19" t="s">
        <v>106</v>
      </c>
      <c r="C59" s="20" t="s">
        <v>130</v>
      </c>
      <c r="D59" s="20" t="s">
        <v>234</v>
      </c>
      <c r="E59" s="19" t="s">
        <v>13</v>
      </c>
      <c r="F59" s="6" t="s">
        <v>14</v>
      </c>
      <c r="G59" s="6" t="s">
        <v>15</v>
      </c>
      <c r="H59" s="8">
        <v>0.22</v>
      </c>
      <c r="I59" s="8">
        <v>0.13200000000000001</v>
      </c>
      <c r="J59" s="437"/>
    </row>
    <row r="60" spans="1:10" ht="15" customHeight="1">
      <c r="A60" s="18" t="s">
        <v>235</v>
      </c>
      <c r="B60" s="19" t="s">
        <v>106</v>
      </c>
      <c r="C60" s="20" t="s">
        <v>236</v>
      </c>
      <c r="D60" s="20" t="s">
        <v>237</v>
      </c>
      <c r="E60" s="19" t="s">
        <v>13</v>
      </c>
      <c r="F60" s="6" t="s">
        <v>14</v>
      </c>
      <c r="G60" s="6" t="s">
        <v>15</v>
      </c>
      <c r="H60" s="8">
        <v>0.97</v>
      </c>
      <c r="I60" s="8">
        <v>0.58199999999999996</v>
      </c>
      <c r="J60" s="437" t="s">
        <v>212</v>
      </c>
    </row>
    <row r="61" spans="1:10" ht="15" customHeight="1">
      <c r="A61" s="18" t="s">
        <v>238</v>
      </c>
      <c r="B61" s="19" t="s">
        <v>106</v>
      </c>
      <c r="C61" s="20" t="s">
        <v>236</v>
      </c>
      <c r="D61" s="20" t="s">
        <v>239</v>
      </c>
      <c r="E61" s="19" t="s">
        <v>13</v>
      </c>
      <c r="F61" s="6" t="s">
        <v>14</v>
      </c>
      <c r="G61" s="6" t="s">
        <v>15</v>
      </c>
      <c r="H61" s="8">
        <v>0.12</v>
      </c>
      <c r="I61" s="8">
        <v>7.1999999999999995E-2</v>
      </c>
      <c r="J61" s="437"/>
    </row>
    <row r="62" spans="1:10" ht="15" customHeight="1">
      <c r="A62" s="18" t="s">
        <v>240</v>
      </c>
      <c r="B62" s="19" t="s">
        <v>106</v>
      </c>
      <c r="C62" s="20" t="s">
        <v>236</v>
      </c>
      <c r="D62" s="20" t="s">
        <v>241</v>
      </c>
      <c r="E62" s="19" t="s">
        <v>13</v>
      </c>
      <c r="F62" s="6" t="s">
        <v>14</v>
      </c>
      <c r="G62" s="6" t="s">
        <v>15</v>
      </c>
      <c r="H62" s="8">
        <v>0.25</v>
      </c>
      <c r="I62" s="8">
        <v>0.15</v>
      </c>
      <c r="J62" s="437"/>
    </row>
    <row r="63" spans="1:10" ht="15" customHeight="1">
      <c r="A63" s="18" t="s">
        <v>242</v>
      </c>
      <c r="B63" s="19" t="s">
        <v>106</v>
      </c>
      <c r="C63" s="20" t="s">
        <v>236</v>
      </c>
      <c r="D63" s="20" t="s">
        <v>243</v>
      </c>
      <c r="E63" s="19" t="s">
        <v>13</v>
      </c>
      <c r="F63" s="6" t="s">
        <v>14</v>
      </c>
      <c r="G63" s="6" t="s">
        <v>15</v>
      </c>
      <c r="H63" s="8">
        <v>0.12</v>
      </c>
      <c r="I63" s="8">
        <v>7.1999999999999995E-2</v>
      </c>
      <c r="J63" s="437"/>
    </row>
    <row r="64" spans="1:10" ht="15" customHeight="1">
      <c r="A64" s="18" t="s">
        <v>244</v>
      </c>
      <c r="B64" s="19" t="s">
        <v>106</v>
      </c>
      <c r="C64" s="20" t="s">
        <v>236</v>
      </c>
      <c r="D64" s="20" t="s">
        <v>118</v>
      </c>
      <c r="E64" s="19" t="s">
        <v>13</v>
      </c>
      <c r="F64" s="6" t="s">
        <v>14</v>
      </c>
      <c r="G64" s="6" t="s">
        <v>15</v>
      </c>
      <c r="H64" s="8">
        <v>0.51</v>
      </c>
      <c r="I64" s="8">
        <v>0.30599999999999999</v>
      </c>
      <c r="J64" s="437"/>
    </row>
    <row r="65" spans="1:10" ht="15" customHeight="1">
      <c r="A65" s="18" t="s">
        <v>245</v>
      </c>
      <c r="B65" s="19" t="s">
        <v>106</v>
      </c>
      <c r="C65" s="20" t="s">
        <v>236</v>
      </c>
      <c r="D65" s="20" t="s">
        <v>246</v>
      </c>
      <c r="E65" s="19" t="s">
        <v>13</v>
      </c>
      <c r="F65" s="6" t="s">
        <v>14</v>
      </c>
      <c r="G65" s="6" t="s">
        <v>15</v>
      </c>
      <c r="H65" s="8">
        <v>0.09</v>
      </c>
      <c r="I65" s="8">
        <v>5.3999999999999992E-2</v>
      </c>
      <c r="J65" s="437"/>
    </row>
    <row r="66" spans="1:10" ht="15" customHeight="1">
      <c r="A66" s="18" t="s">
        <v>247</v>
      </c>
      <c r="B66" s="19" t="s">
        <v>106</v>
      </c>
      <c r="C66" s="20" t="s">
        <v>236</v>
      </c>
      <c r="D66" s="20" t="s">
        <v>246</v>
      </c>
      <c r="E66" s="19" t="s">
        <v>13</v>
      </c>
      <c r="F66" s="6" t="s">
        <v>14</v>
      </c>
      <c r="G66" s="6" t="s">
        <v>15</v>
      </c>
      <c r="H66" s="8">
        <v>0.25</v>
      </c>
      <c r="I66" s="8">
        <v>0.15</v>
      </c>
      <c r="J66" s="437"/>
    </row>
    <row r="67" spans="1:10" ht="15" customHeight="1">
      <c r="A67" s="18" t="s">
        <v>248</v>
      </c>
      <c r="B67" s="19" t="s">
        <v>106</v>
      </c>
      <c r="C67" s="20" t="s">
        <v>236</v>
      </c>
      <c r="D67" s="20" t="s">
        <v>249</v>
      </c>
      <c r="E67" s="19" t="s">
        <v>13</v>
      </c>
      <c r="F67" s="6" t="s">
        <v>14</v>
      </c>
      <c r="G67" s="6" t="s">
        <v>15</v>
      </c>
      <c r="H67" s="8">
        <v>0.64</v>
      </c>
      <c r="I67" s="8">
        <v>0.38400000000000001</v>
      </c>
      <c r="J67" s="437"/>
    </row>
    <row r="68" spans="1:10" ht="30">
      <c r="A68" s="18" t="s">
        <v>250</v>
      </c>
      <c r="B68" s="19" t="s">
        <v>106</v>
      </c>
      <c r="C68" s="20" t="s">
        <v>251</v>
      </c>
      <c r="D68" s="20" t="s">
        <v>165</v>
      </c>
      <c r="E68" s="19" t="s">
        <v>13</v>
      </c>
      <c r="F68" s="3" t="s">
        <v>14</v>
      </c>
      <c r="G68" s="3" t="s">
        <v>15</v>
      </c>
      <c r="H68" s="21">
        <v>0.16</v>
      </c>
      <c r="I68" s="21">
        <v>9.6000000000000002E-2</v>
      </c>
      <c r="J68" s="5" t="s">
        <v>175</v>
      </c>
    </row>
    <row r="69" spans="1:10">
      <c r="A69" s="18" t="s">
        <v>252</v>
      </c>
      <c r="B69" s="19" t="s">
        <v>106</v>
      </c>
      <c r="C69" s="20" t="s">
        <v>204</v>
      </c>
      <c r="D69" s="20" t="s">
        <v>253</v>
      </c>
      <c r="E69" s="19" t="s">
        <v>13</v>
      </c>
      <c r="F69" s="6" t="s">
        <v>14</v>
      </c>
      <c r="G69" s="6" t="s">
        <v>15</v>
      </c>
      <c r="H69" s="8">
        <v>0.09</v>
      </c>
      <c r="I69" s="8">
        <v>5.3999999999999992E-2</v>
      </c>
      <c r="J69" s="437" t="s">
        <v>205</v>
      </c>
    </row>
    <row r="70" spans="1:10">
      <c r="A70" s="18" t="s">
        <v>254</v>
      </c>
      <c r="B70" s="19" t="s">
        <v>106</v>
      </c>
      <c r="C70" s="20" t="s">
        <v>204</v>
      </c>
      <c r="D70" s="20" t="s">
        <v>255</v>
      </c>
      <c r="E70" s="19" t="s">
        <v>13</v>
      </c>
      <c r="F70" s="6" t="s">
        <v>14</v>
      </c>
      <c r="G70" s="6" t="s">
        <v>15</v>
      </c>
      <c r="H70" s="8">
        <v>0.09</v>
      </c>
      <c r="I70" s="8">
        <v>5.3999999999999992E-2</v>
      </c>
      <c r="J70" s="437"/>
    </row>
    <row r="71" spans="1:10" ht="15" customHeight="1">
      <c r="A71" s="18" t="s">
        <v>256</v>
      </c>
      <c r="B71" s="19" t="s">
        <v>106</v>
      </c>
      <c r="C71" s="20" t="s">
        <v>204</v>
      </c>
      <c r="D71" s="20" t="s">
        <v>131</v>
      </c>
      <c r="E71" s="19" t="s">
        <v>13</v>
      </c>
      <c r="F71" s="6" t="s">
        <v>14</v>
      </c>
      <c r="G71" s="6" t="s">
        <v>15</v>
      </c>
      <c r="H71" s="8">
        <v>0.16</v>
      </c>
      <c r="I71" s="8">
        <v>9.6000000000000002E-2</v>
      </c>
      <c r="J71" s="437"/>
    </row>
    <row r="72" spans="1:10">
      <c r="A72" s="18" t="s">
        <v>257</v>
      </c>
      <c r="B72" s="19" t="s">
        <v>106</v>
      </c>
      <c r="C72" s="19" t="s">
        <v>204</v>
      </c>
      <c r="D72" s="19" t="s">
        <v>258</v>
      </c>
      <c r="E72" s="19" t="s">
        <v>13</v>
      </c>
      <c r="F72" s="6" t="s">
        <v>14</v>
      </c>
      <c r="G72" s="6" t="s">
        <v>15</v>
      </c>
      <c r="H72" s="8">
        <v>0.19</v>
      </c>
      <c r="I72" s="8">
        <v>0.114</v>
      </c>
      <c r="J72" s="437"/>
    </row>
    <row r="73" spans="1:10">
      <c r="A73" s="18" t="s">
        <v>259</v>
      </c>
      <c r="B73" s="19" t="s">
        <v>106</v>
      </c>
      <c r="C73" s="19" t="s">
        <v>204</v>
      </c>
      <c r="D73" s="19" t="s">
        <v>118</v>
      </c>
      <c r="E73" s="19" t="s">
        <v>13</v>
      </c>
      <c r="F73" s="6" t="s">
        <v>14</v>
      </c>
      <c r="G73" s="6" t="s">
        <v>15</v>
      </c>
      <c r="H73" s="8">
        <v>0.33</v>
      </c>
      <c r="I73" s="8">
        <v>0.19800000000000001</v>
      </c>
      <c r="J73" s="437"/>
    </row>
    <row r="74" spans="1:10">
      <c r="A74" s="18" t="s">
        <v>260</v>
      </c>
      <c r="B74" s="19" t="s">
        <v>106</v>
      </c>
      <c r="C74" s="19" t="s">
        <v>204</v>
      </c>
      <c r="D74" s="19" t="s">
        <v>261</v>
      </c>
      <c r="E74" s="19" t="s">
        <v>13</v>
      </c>
      <c r="F74" s="6" t="s">
        <v>14</v>
      </c>
      <c r="G74" s="6" t="s">
        <v>15</v>
      </c>
      <c r="H74" s="8">
        <v>0.8</v>
      </c>
      <c r="I74" s="8">
        <v>0.48</v>
      </c>
      <c r="J74" s="437"/>
    </row>
    <row r="75" spans="1:10" s="22" customFormat="1" ht="45" customHeight="1">
      <c r="A75" s="18" t="s">
        <v>262</v>
      </c>
      <c r="B75" s="19" t="s">
        <v>106</v>
      </c>
      <c r="C75" s="19" t="s">
        <v>115</v>
      </c>
      <c r="D75" s="19" t="s">
        <v>263</v>
      </c>
      <c r="E75" s="19" t="s">
        <v>13</v>
      </c>
      <c r="F75" s="3" t="s">
        <v>14</v>
      </c>
      <c r="G75" s="3" t="s">
        <v>15</v>
      </c>
      <c r="H75" s="21">
        <v>0.18</v>
      </c>
      <c r="I75" s="21">
        <v>0.10799999999999998</v>
      </c>
      <c r="J75" s="1" t="s">
        <v>109</v>
      </c>
    </row>
    <row r="76" spans="1:10" s="22" customFormat="1" ht="30">
      <c r="A76" s="18" t="s">
        <v>264</v>
      </c>
      <c r="B76" s="19" t="s">
        <v>106</v>
      </c>
      <c r="C76" s="19" t="s">
        <v>251</v>
      </c>
      <c r="D76" s="19" t="s">
        <v>165</v>
      </c>
      <c r="E76" s="19" t="s">
        <v>13</v>
      </c>
      <c r="F76" s="3" t="s">
        <v>14</v>
      </c>
      <c r="G76" s="3" t="s">
        <v>15</v>
      </c>
      <c r="H76" s="21">
        <v>0.4</v>
      </c>
      <c r="I76" s="21">
        <v>0.24</v>
      </c>
      <c r="J76" s="1" t="s">
        <v>175</v>
      </c>
    </row>
    <row r="77" spans="1:10">
      <c r="A77" s="23"/>
      <c r="B77" s="24"/>
      <c r="C77" s="24"/>
      <c r="D77" s="24"/>
      <c r="E77" s="24" t="s">
        <v>102</v>
      </c>
      <c r="F77" s="6"/>
      <c r="G77" s="6"/>
      <c r="H77" s="25" t="s">
        <v>265</v>
      </c>
      <c r="I77" s="25">
        <v>22.013999999999996</v>
      </c>
      <c r="J77" s="5"/>
    </row>
    <row r="78" spans="1:10">
      <c r="J78" s="26"/>
    </row>
    <row r="79" spans="1:10">
      <c r="J79" s="26"/>
    </row>
    <row r="80" spans="1:10">
      <c r="J80" s="26"/>
    </row>
    <row r="81" spans="7:10">
      <c r="G81" s="16" t="s">
        <v>266</v>
      </c>
      <c r="J81" s="26"/>
    </row>
    <row r="82" spans="7:10">
      <c r="G82" s="16" t="s">
        <v>104</v>
      </c>
      <c r="J82" s="26"/>
    </row>
    <row r="83" spans="7:10">
      <c r="G83" s="16" t="s">
        <v>106</v>
      </c>
    </row>
  </sheetData>
  <mergeCells count="17">
    <mergeCell ref="J35:J38"/>
    <mergeCell ref="A1:J1"/>
    <mergeCell ref="A2:J2"/>
    <mergeCell ref="A3:A4"/>
    <mergeCell ref="B3:C3"/>
    <mergeCell ref="D3:J3"/>
    <mergeCell ref="J5:J12"/>
    <mergeCell ref="J13:J18"/>
    <mergeCell ref="J19:J21"/>
    <mergeCell ref="J22:J27"/>
    <mergeCell ref="J28:J31"/>
    <mergeCell ref="J32:J34"/>
    <mergeCell ref="J39:J44"/>
    <mergeCell ref="J48:J54"/>
    <mergeCell ref="J55:J59"/>
    <mergeCell ref="J60:J67"/>
    <mergeCell ref="J69:J74"/>
  </mergeCells>
  <printOptions horizontalCentered="1"/>
  <pageMargins left="0.70866141732283472" right="0.70866141732283472" top="0.33" bottom="0.26" header="0.31496062992125984" footer="0.31496062992125984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9"/>
  <sheetViews>
    <sheetView topLeftCell="A67" workbookViewId="0">
      <selection activeCell="L4" sqref="L4"/>
    </sheetView>
  </sheetViews>
  <sheetFormatPr defaultRowHeight="15"/>
  <cols>
    <col min="1" max="1" width="6" customWidth="1"/>
    <col min="2" max="2" width="18.7109375" customWidth="1"/>
    <col min="3" max="3" width="16.85546875" customWidth="1"/>
    <col min="4" max="4" width="21" customWidth="1"/>
    <col min="5" max="5" width="16.5703125" customWidth="1"/>
    <col min="6" max="6" width="12.7109375" customWidth="1"/>
    <col min="7" max="7" width="14.7109375" customWidth="1"/>
    <col min="8" max="8" width="10" customWidth="1"/>
    <col min="10" max="10" width="24.7109375" customWidth="1"/>
    <col min="11" max="11" width="11" bestFit="1" customWidth="1"/>
  </cols>
  <sheetData>
    <row r="1" spans="1:10" ht="18.75">
      <c r="A1" s="440" t="s">
        <v>267</v>
      </c>
      <c r="B1" s="440"/>
      <c r="C1" s="440"/>
      <c r="D1" s="440"/>
      <c r="E1" s="440"/>
      <c r="F1" s="440"/>
      <c r="G1" s="440"/>
      <c r="H1" s="440"/>
      <c r="I1" s="440"/>
      <c r="J1" s="440"/>
    </row>
    <row r="2" spans="1:10" ht="21" customHeight="1">
      <c r="A2" s="438" t="s">
        <v>1177</v>
      </c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8.75">
      <c r="A3" s="440" t="s">
        <v>268</v>
      </c>
      <c r="B3" s="440"/>
      <c r="C3" s="440"/>
      <c r="D3" s="440"/>
      <c r="E3" s="440"/>
      <c r="F3" s="440"/>
      <c r="G3" s="440"/>
      <c r="H3" s="440"/>
      <c r="I3" s="440"/>
      <c r="J3" s="440"/>
    </row>
    <row r="4" spans="1:10" ht="60">
      <c r="A4" s="27" t="s">
        <v>269</v>
      </c>
      <c r="B4" s="27" t="s">
        <v>270</v>
      </c>
      <c r="C4" s="27" t="s">
        <v>271</v>
      </c>
      <c r="D4" s="28" t="s">
        <v>272</v>
      </c>
      <c r="E4" s="29" t="s">
        <v>273</v>
      </c>
      <c r="F4" s="29" t="s">
        <v>274</v>
      </c>
      <c r="G4" s="28" t="s">
        <v>275</v>
      </c>
      <c r="H4" s="30" t="s">
        <v>276</v>
      </c>
      <c r="I4" s="29" t="s">
        <v>813</v>
      </c>
      <c r="J4" s="31" t="s">
        <v>277</v>
      </c>
    </row>
    <row r="5" spans="1:10">
      <c r="A5" s="17">
        <v>1</v>
      </c>
      <c r="B5" s="7" t="s">
        <v>278</v>
      </c>
      <c r="C5" s="7" t="s">
        <v>279</v>
      </c>
      <c r="D5" s="7" t="s">
        <v>280</v>
      </c>
      <c r="E5" s="17" t="s">
        <v>281</v>
      </c>
      <c r="F5" s="17" t="s">
        <v>282</v>
      </c>
      <c r="G5" s="17" t="s">
        <v>283</v>
      </c>
      <c r="H5" s="17">
        <v>23</v>
      </c>
      <c r="I5" s="17">
        <v>15</v>
      </c>
      <c r="J5" s="17">
        <v>9989219589</v>
      </c>
    </row>
    <row r="6" spans="1:10">
      <c r="A6" s="17">
        <v>2</v>
      </c>
      <c r="B6" s="7" t="s">
        <v>278</v>
      </c>
      <c r="C6" s="7" t="s">
        <v>279</v>
      </c>
      <c r="D6" s="7" t="s">
        <v>284</v>
      </c>
      <c r="E6" s="17" t="s">
        <v>281</v>
      </c>
      <c r="F6" s="17" t="s">
        <v>282</v>
      </c>
      <c r="G6" s="17" t="s">
        <v>283</v>
      </c>
      <c r="H6" s="17">
        <v>16</v>
      </c>
      <c r="I6" s="17">
        <v>10</v>
      </c>
      <c r="J6" s="17">
        <v>8978765974</v>
      </c>
    </row>
    <row r="7" spans="1:10">
      <c r="A7" s="17">
        <v>3</v>
      </c>
      <c r="B7" s="7" t="s">
        <v>278</v>
      </c>
      <c r="C7" s="7" t="s">
        <v>279</v>
      </c>
      <c r="D7" s="7" t="s">
        <v>285</v>
      </c>
      <c r="E7" s="17" t="s">
        <v>281</v>
      </c>
      <c r="F7" s="17" t="s">
        <v>282</v>
      </c>
      <c r="G7" s="17" t="s">
        <v>283</v>
      </c>
      <c r="H7" s="17">
        <v>18</v>
      </c>
      <c r="I7" s="84" t="s">
        <v>806</v>
      </c>
      <c r="J7" s="17">
        <v>8978765974</v>
      </c>
    </row>
    <row r="8" spans="1:10">
      <c r="A8" s="17">
        <v>4</v>
      </c>
      <c r="B8" s="7" t="s">
        <v>278</v>
      </c>
      <c r="C8" s="7" t="s">
        <v>286</v>
      </c>
      <c r="D8" s="7" t="s">
        <v>287</v>
      </c>
      <c r="E8" s="17" t="s">
        <v>288</v>
      </c>
      <c r="F8" s="17" t="s">
        <v>282</v>
      </c>
      <c r="G8" s="17" t="s">
        <v>283</v>
      </c>
      <c r="H8" s="17">
        <v>20</v>
      </c>
      <c r="I8" s="17">
        <v>10</v>
      </c>
      <c r="J8" s="17">
        <v>9912757214</v>
      </c>
    </row>
    <row r="9" spans="1:10">
      <c r="A9" s="32">
        <v>5</v>
      </c>
      <c r="B9" s="7" t="s">
        <v>278</v>
      </c>
      <c r="C9" s="7" t="s">
        <v>286</v>
      </c>
      <c r="D9" s="33" t="s">
        <v>289</v>
      </c>
      <c r="E9" s="17" t="s">
        <v>288</v>
      </c>
      <c r="F9" s="32" t="s">
        <v>282</v>
      </c>
      <c r="G9" s="17" t="s">
        <v>283</v>
      </c>
      <c r="H9" s="32">
        <v>14</v>
      </c>
      <c r="I9" s="32">
        <v>7</v>
      </c>
      <c r="J9" s="17">
        <v>9505685847</v>
      </c>
    </row>
    <row r="10" spans="1:10">
      <c r="A10" s="17">
        <v>6</v>
      </c>
      <c r="B10" s="7" t="s">
        <v>278</v>
      </c>
      <c r="C10" s="7" t="s">
        <v>286</v>
      </c>
      <c r="D10" s="33" t="s">
        <v>290</v>
      </c>
      <c r="E10" s="17" t="s">
        <v>288</v>
      </c>
      <c r="F10" s="32" t="s">
        <v>282</v>
      </c>
      <c r="G10" s="17" t="s">
        <v>283</v>
      </c>
      <c r="H10" s="32">
        <v>13</v>
      </c>
      <c r="I10" s="32">
        <v>7</v>
      </c>
      <c r="J10" s="17">
        <v>9912757214</v>
      </c>
    </row>
    <row r="11" spans="1:10">
      <c r="A11" s="17">
        <v>7</v>
      </c>
      <c r="B11" s="7" t="s">
        <v>278</v>
      </c>
      <c r="C11" s="7" t="s">
        <v>286</v>
      </c>
      <c r="D11" s="33" t="s">
        <v>291</v>
      </c>
      <c r="E11" s="17" t="s">
        <v>288</v>
      </c>
      <c r="F11" s="32" t="s">
        <v>282</v>
      </c>
      <c r="G11" s="17" t="s">
        <v>283</v>
      </c>
      <c r="H11" s="32">
        <v>12</v>
      </c>
      <c r="I11" s="32">
        <v>6</v>
      </c>
      <c r="J11" s="17">
        <v>9505685847</v>
      </c>
    </row>
    <row r="12" spans="1:10">
      <c r="A12" s="17">
        <v>8</v>
      </c>
      <c r="B12" s="7" t="s">
        <v>278</v>
      </c>
      <c r="C12" s="7" t="s">
        <v>286</v>
      </c>
      <c r="D12" s="33" t="s">
        <v>292</v>
      </c>
      <c r="E12" s="17" t="s">
        <v>288</v>
      </c>
      <c r="F12" s="32" t="s">
        <v>282</v>
      </c>
      <c r="G12" s="17" t="s">
        <v>283</v>
      </c>
      <c r="H12" s="32">
        <v>7</v>
      </c>
      <c r="I12" s="32">
        <v>4</v>
      </c>
      <c r="J12" s="17">
        <v>9505685847</v>
      </c>
    </row>
    <row r="13" spans="1:10">
      <c r="A13" s="17">
        <v>9</v>
      </c>
      <c r="B13" s="7" t="s">
        <v>278</v>
      </c>
      <c r="C13" s="7" t="s">
        <v>286</v>
      </c>
      <c r="D13" s="33" t="s">
        <v>293</v>
      </c>
      <c r="E13" s="32" t="s">
        <v>281</v>
      </c>
      <c r="F13" s="32" t="s">
        <v>282</v>
      </c>
      <c r="G13" s="17" t="s">
        <v>283</v>
      </c>
      <c r="H13" s="32">
        <v>9</v>
      </c>
      <c r="I13" s="32">
        <v>5</v>
      </c>
      <c r="J13" s="17">
        <v>9505685847</v>
      </c>
    </row>
    <row r="14" spans="1:10">
      <c r="A14" s="32">
        <v>10</v>
      </c>
      <c r="B14" s="7" t="s">
        <v>278</v>
      </c>
      <c r="C14" s="33" t="s">
        <v>294</v>
      </c>
      <c r="D14" s="33" t="s">
        <v>295</v>
      </c>
      <c r="E14" s="32" t="s">
        <v>281</v>
      </c>
      <c r="F14" s="32" t="s">
        <v>282</v>
      </c>
      <c r="G14" s="17" t="s">
        <v>283</v>
      </c>
      <c r="H14" s="32">
        <v>13</v>
      </c>
      <c r="I14" s="32">
        <v>10</v>
      </c>
      <c r="J14" s="17">
        <v>8008517555</v>
      </c>
    </row>
    <row r="15" spans="1:10">
      <c r="A15" s="17">
        <v>11</v>
      </c>
      <c r="B15" s="7" t="s">
        <v>278</v>
      </c>
      <c r="C15" s="33" t="s">
        <v>296</v>
      </c>
      <c r="D15" s="33" t="s">
        <v>297</v>
      </c>
      <c r="E15" s="32" t="s">
        <v>281</v>
      </c>
      <c r="F15" s="32" t="s">
        <v>282</v>
      </c>
      <c r="G15" s="17" t="s">
        <v>283</v>
      </c>
      <c r="H15" s="32">
        <v>15</v>
      </c>
      <c r="I15" s="32">
        <v>10</v>
      </c>
      <c r="J15" s="17">
        <v>9110320766</v>
      </c>
    </row>
    <row r="16" spans="1:10">
      <c r="A16" s="17">
        <v>12</v>
      </c>
      <c r="B16" s="7" t="s">
        <v>278</v>
      </c>
      <c r="C16" s="7" t="s">
        <v>286</v>
      </c>
      <c r="D16" s="33" t="s">
        <v>298</v>
      </c>
      <c r="E16" s="32" t="s">
        <v>281</v>
      </c>
      <c r="F16" s="32" t="s">
        <v>282</v>
      </c>
      <c r="G16" s="17" t="s">
        <v>283</v>
      </c>
      <c r="H16" s="32">
        <v>10</v>
      </c>
      <c r="I16" s="32">
        <v>8</v>
      </c>
      <c r="J16" s="17">
        <v>8125918687</v>
      </c>
    </row>
    <row r="17" spans="1:10">
      <c r="A17" s="17">
        <v>13</v>
      </c>
      <c r="B17" s="33" t="s">
        <v>299</v>
      </c>
      <c r="C17" s="33" t="s">
        <v>300</v>
      </c>
      <c r="D17" s="33" t="s">
        <v>291</v>
      </c>
      <c r="E17" s="32" t="s">
        <v>281</v>
      </c>
      <c r="F17" s="32" t="s">
        <v>282</v>
      </c>
      <c r="G17" s="17" t="s">
        <v>283</v>
      </c>
      <c r="H17" s="32">
        <v>21</v>
      </c>
      <c r="I17" s="32">
        <v>12</v>
      </c>
      <c r="J17" s="17">
        <v>9542956188</v>
      </c>
    </row>
    <row r="18" spans="1:10">
      <c r="A18" s="17">
        <v>14</v>
      </c>
      <c r="B18" s="33" t="s">
        <v>299</v>
      </c>
      <c r="C18" s="33" t="s">
        <v>301</v>
      </c>
      <c r="D18" s="33" t="s">
        <v>302</v>
      </c>
      <c r="E18" s="32" t="s">
        <v>281</v>
      </c>
      <c r="F18" s="32" t="s">
        <v>282</v>
      </c>
      <c r="G18" s="17" t="s">
        <v>283</v>
      </c>
      <c r="H18" s="32">
        <v>21</v>
      </c>
      <c r="I18" s="32">
        <v>12</v>
      </c>
      <c r="J18" s="17">
        <v>9542956188</v>
      </c>
    </row>
    <row r="19" spans="1:10">
      <c r="A19" s="32">
        <v>15</v>
      </c>
      <c r="B19" s="33" t="s">
        <v>303</v>
      </c>
      <c r="C19" s="33" t="s">
        <v>304</v>
      </c>
      <c r="D19" s="33" t="s">
        <v>305</v>
      </c>
      <c r="E19" s="32" t="s">
        <v>281</v>
      </c>
      <c r="F19" s="32" t="s">
        <v>282</v>
      </c>
      <c r="G19" s="17" t="s">
        <v>283</v>
      </c>
      <c r="H19" s="32">
        <v>13</v>
      </c>
      <c r="I19" s="32">
        <v>10</v>
      </c>
      <c r="J19" s="17">
        <v>9866830915</v>
      </c>
    </row>
    <row r="20" spans="1:10">
      <c r="A20" s="32"/>
      <c r="B20" s="33"/>
      <c r="C20" s="33"/>
      <c r="D20" s="33"/>
      <c r="E20" s="32"/>
      <c r="F20" s="441" t="s">
        <v>306</v>
      </c>
      <c r="G20" s="441"/>
      <c r="H20" s="34">
        <f>SUM(H5:H19)</f>
        <v>225</v>
      </c>
      <c r="I20" s="34">
        <f>SUM(I5:I19)</f>
        <v>126</v>
      </c>
      <c r="J20" s="17"/>
    </row>
    <row r="21" spans="1:10">
      <c r="A21" s="32">
        <v>1</v>
      </c>
      <c r="B21" s="33" t="s">
        <v>299</v>
      </c>
      <c r="C21" s="33" t="s">
        <v>301</v>
      </c>
      <c r="D21" s="33" t="s">
        <v>307</v>
      </c>
      <c r="E21" s="32" t="s">
        <v>288</v>
      </c>
      <c r="F21" s="32" t="s">
        <v>14</v>
      </c>
      <c r="G21" s="17" t="s">
        <v>308</v>
      </c>
      <c r="H21" s="33">
        <v>1</v>
      </c>
      <c r="I21" s="33">
        <v>0</v>
      </c>
      <c r="J21" s="17">
        <v>9542956188</v>
      </c>
    </row>
    <row r="22" spans="1:10">
      <c r="A22" s="32">
        <v>2</v>
      </c>
      <c r="B22" s="33" t="s">
        <v>299</v>
      </c>
      <c r="C22" s="33" t="s">
        <v>301</v>
      </c>
      <c r="D22" s="33" t="s">
        <v>309</v>
      </c>
      <c r="E22" s="32" t="s">
        <v>288</v>
      </c>
      <c r="F22" s="32" t="s">
        <v>14</v>
      </c>
      <c r="G22" s="17" t="s">
        <v>308</v>
      </c>
      <c r="H22" s="33">
        <v>2</v>
      </c>
      <c r="I22" s="33">
        <v>0</v>
      </c>
      <c r="J22" s="17">
        <v>9440219001</v>
      </c>
    </row>
    <row r="23" spans="1:10">
      <c r="A23" s="32">
        <v>3</v>
      </c>
      <c r="B23" s="33" t="s">
        <v>299</v>
      </c>
      <c r="C23" s="33" t="s">
        <v>301</v>
      </c>
      <c r="D23" s="33" t="s">
        <v>310</v>
      </c>
      <c r="E23" s="32" t="s">
        <v>288</v>
      </c>
      <c r="F23" s="32" t="s">
        <v>14</v>
      </c>
      <c r="G23" s="17" t="s">
        <v>308</v>
      </c>
      <c r="H23" s="33">
        <v>3</v>
      </c>
      <c r="I23" s="33">
        <v>1</v>
      </c>
      <c r="J23" s="17">
        <v>8106160483</v>
      </c>
    </row>
    <row r="24" spans="1:10">
      <c r="A24" s="32">
        <v>4</v>
      </c>
      <c r="B24" s="33" t="s">
        <v>299</v>
      </c>
      <c r="C24" s="33" t="s">
        <v>301</v>
      </c>
      <c r="D24" s="33" t="s">
        <v>311</v>
      </c>
      <c r="E24" s="32" t="s">
        <v>288</v>
      </c>
      <c r="F24" s="32" t="s">
        <v>14</v>
      </c>
      <c r="G24" s="17" t="s">
        <v>308</v>
      </c>
      <c r="H24" s="33">
        <v>1</v>
      </c>
      <c r="I24" s="33">
        <v>2</v>
      </c>
      <c r="J24" s="17">
        <v>8106160483</v>
      </c>
    </row>
    <row r="25" spans="1:10">
      <c r="A25" s="32">
        <v>5</v>
      </c>
      <c r="B25" s="33" t="s">
        <v>299</v>
      </c>
      <c r="C25" s="33" t="s">
        <v>301</v>
      </c>
      <c r="D25" s="33" t="s">
        <v>312</v>
      </c>
      <c r="E25" s="32" t="s">
        <v>288</v>
      </c>
      <c r="F25" s="32" t="s">
        <v>14</v>
      </c>
      <c r="G25" s="17" t="s">
        <v>308</v>
      </c>
      <c r="H25" s="33">
        <v>1</v>
      </c>
      <c r="I25" s="33">
        <v>0.5</v>
      </c>
      <c r="J25" s="17">
        <v>8106160483</v>
      </c>
    </row>
    <row r="26" spans="1:10">
      <c r="A26" s="32">
        <v>6</v>
      </c>
      <c r="B26" s="33" t="s">
        <v>299</v>
      </c>
      <c r="C26" s="33" t="s">
        <v>301</v>
      </c>
      <c r="D26" s="33" t="s">
        <v>313</v>
      </c>
      <c r="E26" s="32" t="s">
        <v>288</v>
      </c>
      <c r="F26" s="32" t="s">
        <v>14</v>
      </c>
      <c r="G26" s="17" t="s">
        <v>308</v>
      </c>
      <c r="H26" s="33">
        <v>2</v>
      </c>
      <c r="I26" s="33">
        <v>0</v>
      </c>
      <c r="J26" s="17">
        <v>1125394972</v>
      </c>
    </row>
    <row r="27" spans="1:10">
      <c r="A27" s="32">
        <v>7</v>
      </c>
      <c r="B27" s="33" t="s">
        <v>299</v>
      </c>
      <c r="C27" s="33" t="s">
        <v>301</v>
      </c>
      <c r="D27" s="33" t="s">
        <v>314</v>
      </c>
      <c r="E27" s="32" t="s">
        <v>288</v>
      </c>
      <c r="F27" s="32" t="s">
        <v>14</v>
      </c>
      <c r="G27" s="17" t="s">
        <v>308</v>
      </c>
      <c r="H27" s="33">
        <v>2</v>
      </c>
      <c r="I27" s="33">
        <v>0</v>
      </c>
      <c r="J27" s="17">
        <v>1125394972</v>
      </c>
    </row>
    <row r="28" spans="1:10">
      <c r="A28" s="32">
        <v>8</v>
      </c>
      <c r="B28" s="33" t="s">
        <v>299</v>
      </c>
      <c r="C28" s="33" t="s">
        <v>301</v>
      </c>
      <c r="D28" s="33" t="s">
        <v>315</v>
      </c>
      <c r="E28" s="32" t="s">
        <v>288</v>
      </c>
      <c r="F28" s="32" t="s">
        <v>14</v>
      </c>
      <c r="G28" s="17" t="s">
        <v>308</v>
      </c>
      <c r="H28" s="33">
        <v>1</v>
      </c>
      <c r="I28" s="33">
        <v>0.5</v>
      </c>
      <c r="J28" s="17">
        <v>1125394972</v>
      </c>
    </row>
    <row r="29" spans="1:10">
      <c r="A29" s="32">
        <v>9</v>
      </c>
      <c r="B29" s="33" t="s">
        <v>299</v>
      </c>
      <c r="C29" s="33" t="s">
        <v>301</v>
      </c>
      <c r="D29" s="33" t="s">
        <v>316</v>
      </c>
      <c r="E29" s="32" t="s">
        <v>288</v>
      </c>
      <c r="F29" s="32" t="s">
        <v>14</v>
      </c>
      <c r="G29" s="17" t="s">
        <v>308</v>
      </c>
      <c r="H29" s="33">
        <v>1</v>
      </c>
      <c r="I29" s="33">
        <v>0</v>
      </c>
      <c r="J29" s="17">
        <v>1125394972</v>
      </c>
    </row>
    <row r="30" spans="1:10">
      <c r="A30" s="32">
        <v>10</v>
      </c>
      <c r="B30" s="33" t="s">
        <v>299</v>
      </c>
      <c r="C30" s="33" t="s">
        <v>301</v>
      </c>
      <c r="D30" s="33" t="s">
        <v>317</v>
      </c>
      <c r="E30" s="32" t="s">
        <v>288</v>
      </c>
      <c r="F30" s="32" t="s">
        <v>14</v>
      </c>
      <c r="G30" s="17" t="s">
        <v>308</v>
      </c>
      <c r="H30" s="33">
        <v>2</v>
      </c>
      <c r="I30" s="33">
        <v>0</v>
      </c>
      <c r="J30" s="17">
        <v>1125394972</v>
      </c>
    </row>
    <row r="31" spans="1:10">
      <c r="A31" s="32">
        <v>11</v>
      </c>
      <c r="B31" s="33" t="s">
        <v>299</v>
      </c>
      <c r="C31" s="33" t="s">
        <v>301</v>
      </c>
      <c r="D31" s="33" t="s">
        <v>318</v>
      </c>
      <c r="E31" s="32" t="s">
        <v>288</v>
      </c>
      <c r="F31" s="32" t="s">
        <v>14</v>
      </c>
      <c r="G31" s="17" t="s">
        <v>308</v>
      </c>
      <c r="H31" s="33">
        <v>1</v>
      </c>
      <c r="I31" s="33">
        <v>1</v>
      </c>
      <c r="J31" s="17">
        <v>1125394972</v>
      </c>
    </row>
    <row r="32" spans="1:10">
      <c r="A32" s="32">
        <v>12</v>
      </c>
      <c r="B32" s="33" t="s">
        <v>299</v>
      </c>
      <c r="C32" s="33" t="s">
        <v>301</v>
      </c>
      <c r="D32" s="33" t="s">
        <v>319</v>
      </c>
      <c r="E32" s="32" t="s">
        <v>281</v>
      </c>
      <c r="F32" s="32" t="s">
        <v>14</v>
      </c>
      <c r="G32" s="17" t="s">
        <v>308</v>
      </c>
      <c r="H32" s="33">
        <v>1</v>
      </c>
      <c r="I32" s="33">
        <v>0.5</v>
      </c>
      <c r="J32" s="17">
        <v>1125394972</v>
      </c>
    </row>
    <row r="33" spans="1:10">
      <c r="A33" s="32">
        <v>13</v>
      </c>
      <c r="B33" s="33" t="s">
        <v>299</v>
      </c>
      <c r="C33" s="33" t="s">
        <v>301</v>
      </c>
      <c r="D33" s="33" t="s">
        <v>320</v>
      </c>
      <c r="E33" s="32" t="s">
        <v>281</v>
      </c>
      <c r="F33" s="32" t="s">
        <v>14</v>
      </c>
      <c r="G33" s="17" t="s">
        <v>308</v>
      </c>
      <c r="H33" s="33">
        <v>1</v>
      </c>
      <c r="I33" s="33">
        <v>0</v>
      </c>
      <c r="J33" s="17">
        <v>1125394972</v>
      </c>
    </row>
    <row r="34" spans="1:10">
      <c r="A34" s="32">
        <v>14</v>
      </c>
      <c r="B34" s="33" t="s">
        <v>299</v>
      </c>
      <c r="C34" s="33" t="s">
        <v>301</v>
      </c>
      <c r="D34" s="33" t="s">
        <v>321</v>
      </c>
      <c r="E34" s="32" t="s">
        <v>288</v>
      </c>
      <c r="F34" s="32" t="s">
        <v>14</v>
      </c>
      <c r="G34" s="17" t="s">
        <v>308</v>
      </c>
      <c r="H34" s="33">
        <v>1</v>
      </c>
      <c r="I34" s="33">
        <v>0.5</v>
      </c>
      <c r="J34" s="17">
        <v>1125394972</v>
      </c>
    </row>
    <row r="35" spans="1:10">
      <c r="A35" s="32">
        <v>15</v>
      </c>
      <c r="B35" s="33" t="s">
        <v>299</v>
      </c>
      <c r="C35" s="33" t="s">
        <v>301</v>
      </c>
      <c r="D35" s="33" t="s">
        <v>322</v>
      </c>
      <c r="E35" s="32" t="s">
        <v>281</v>
      </c>
      <c r="F35" s="32" t="s">
        <v>14</v>
      </c>
      <c r="G35" s="17" t="s">
        <v>308</v>
      </c>
      <c r="H35" s="33">
        <v>1</v>
      </c>
      <c r="I35" s="33">
        <v>1</v>
      </c>
      <c r="J35" s="17">
        <v>1125394972</v>
      </c>
    </row>
    <row r="36" spans="1:10">
      <c r="A36" s="32">
        <v>16</v>
      </c>
      <c r="B36" s="33" t="s">
        <v>299</v>
      </c>
      <c r="C36" s="33" t="s">
        <v>301</v>
      </c>
      <c r="D36" s="33" t="s">
        <v>323</v>
      </c>
      <c r="E36" s="32" t="s">
        <v>324</v>
      </c>
      <c r="F36" s="32" t="s">
        <v>14</v>
      </c>
      <c r="G36" s="17" t="s">
        <v>308</v>
      </c>
      <c r="H36" s="33">
        <v>2</v>
      </c>
      <c r="I36" s="33">
        <v>0</v>
      </c>
      <c r="J36" s="17">
        <v>1125394972</v>
      </c>
    </row>
    <row r="37" spans="1:10">
      <c r="A37" s="32">
        <v>17</v>
      </c>
      <c r="B37" s="33" t="s">
        <v>299</v>
      </c>
      <c r="C37" s="33" t="s">
        <v>301</v>
      </c>
      <c r="D37" s="33" t="s">
        <v>325</v>
      </c>
      <c r="E37" s="32" t="s">
        <v>288</v>
      </c>
      <c r="F37" s="32" t="s">
        <v>14</v>
      </c>
      <c r="G37" s="17" t="s">
        <v>308</v>
      </c>
      <c r="H37" s="33">
        <v>1</v>
      </c>
      <c r="I37" s="33">
        <v>0</v>
      </c>
      <c r="J37" s="17">
        <v>1125394972</v>
      </c>
    </row>
    <row r="38" spans="1:10">
      <c r="A38" s="32">
        <v>18</v>
      </c>
      <c r="B38" s="33" t="s">
        <v>299</v>
      </c>
      <c r="C38" s="33" t="s">
        <v>301</v>
      </c>
      <c r="D38" s="33" t="s">
        <v>326</v>
      </c>
      <c r="E38" s="32" t="s">
        <v>281</v>
      </c>
      <c r="F38" s="32" t="s">
        <v>14</v>
      </c>
      <c r="G38" s="17" t="s">
        <v>308</v>
      </c>
      <c r="H38" s="33">
        <v>1</v>
      </c>
      <c r="I38" s="33">
        <v>1</v>
      </c>
      <c r="J38" s="17">
        <v>1125394972</v>
      </c>
    </row>
    <row r="39" spans="1:10">
      <c r="A39" s="32">
        <v>19</v>
      </c>
      <c r="B39" s="33" t="s">
        <v>299</v>
      </c>
      <c r="C39" s="33" t="s">
        <v>301</v>
      </c>
      <c r="D39" s="33" t="s">
        <v>327</v>
      </c>
      <c r="E39" s="32" t="s">
        <v>288</v>
      </c>
      <c r="F39" s="32" t="s">
        <v>14</v>
      </c>
      <c r="G39" s="17" t="s">
        <v>308</v>
      </c>
      <c r="H39" s="33">
        <v>2</v>
      </c>
      <c r="I39" s="33">
        <v>0</v>
      </c>
      <c r="J39" s="17">
        <v>1125394972</v>
      </c>
    </row>
    <row r="40" spans="1:10">
      <c r="A40" s="32">
        <v>20</v>
      </c>
      <c r="B40" s="33" t="s">
        <v>299</v>
      </c>
      <c r="C40" s="33" t="s">
        <v>301</v>
      </c>
      <c r="D40" s="33" t="s">
        <v>328</v>
      </c>
      <c r="E40" s="32" t="s">
        <v>281</v>
      </c>
      <c r="F40" s="32" t="s">
        <v>14</v>
      </c>
      <c r="G40" s="17" t="s">
        <v>308</v>
      </c>
      <c r="H40" s="33">
        <v>1</v>
      </c>
      <c r="I40" s="33">
        <v>0</v>
      </c>
      <c r="J40" s="17">
        <v>1125394972</v>
      </c>
    </row>
    <row r="41" spans="1:10">
      <c r="A41" s="32">
        <v>21</v>
      </c>
      <c r="B41" s="33" t="s">
        <v>299</v>
      </c>
      <c r="C41" s="33" t="s">
        <v>301</v>
      </c>
      <c r="D41" s="33" t="s">
        <v>329</v>
      </c>
      <c r="E41" s="32" t="s">
        <v>281</v>
      </c>
      <c r="F41" s="32" t="s">
        <v>14</v>
      </c>
      <c r="G41" s="17" t="s">
        <v>308</v>
      </c>
      <c r="H41" s="33">
        <v>2</v>
      </c>
      <c r="I41" s="33">
        <v>1</v>
      </c>
      <c r="J41" s="17">
        <v>1125394972</v>
      </c>
    </row>
    <row r="42" spans="1:10">
      <c r="A42" s="32">
        <v>22</v>
      </c>
      <c r="B42" s="33" t="s">
        <v>299</v>
      </c>
      <c r="C42" s="33" t="s">
        <v>299</v>
      </c>
      <c r="D42" s="33" t="s">
        <v>330</v>
      </c>
      <c r="E42" s="32" t="s">
        <v>281</v>
      </c>
      <c r="F42" s="32" t="s">
        <v>14</v>
      </c>
      <c r="G42" s="17" t="s">
        <v>308</v>
      </c>
      <c r="H42" s="33">
        <v>1</v>
      </c>
      <c r="I42" s="33">
        <v>0</v>
      </c>
      <c r="J42" s="17">
        <v>9542956188</v>
      </c>
    </row>
    <row r="43" spans="1:10">
      <c r="A43" s="32">
        <v>23</v>
      </c>
      <c r="B43" s="33" t="s">
        <v>299</v>
      </c>
      <c r="C43" s="33" t="s">
        <v>299</v>
      </c>
      <c r="D43" s="33" t="s">
        <v>331</v>
      </c>
      <c r="E43" s="32" t="s">
        <v>288</v>
      </c>
      <c r="F43" s="32" t="s">
        <v>14</v>
      </c>
      <c r="G43" s="17" t="s">
        <v>308</v>
      </c>
      <c r="H43" s="33">
        <v>1</v>
      </c>
      <c r="I43" s="33">
        <v>2</v>
      </c>
      <c r="J43" s="17">
        <v>9542956188</v>
      </c>
    </row>
    <row r="44" spans="1:10">
      <c r="A44" s="32">
        <v>24</v>
      </c>
      <c r="B44" s="33" t="s">
        <v>299</v>
      </c>
      <c r="C44" s="33" t="s">
        <v>299</v>
      </c>
      <c r="D44" s="33" t="s">
        <v>332</v>
      </c>
      <c r="E44" s="32" t="s">
        <v>281</v>
      </c>
      <c r="F44" s="32" t="s">
        <v>14</v>
      </c>
      <c r="G44" s="17" t="s">
        <v>308</v>
      </c>
      <c r="H44" s="33">
        <v>2</v>
      </c>
      <c r="I44" s="33">
        <v>1</v>
      </c>
      <c r="J44" s="17">
        <v>9542956188</v>
      </c>
    </row>
    <row r="45" spans="1:10">
      <c r="A45" s="32">
        <v>25</v>
      </c>
      <c r="B45" s="33" t="s">
        <v>299</v>
      </c>
      <c r="C45" s="33" t="s">
        <v>299</v>
      </c>
      <c r="D45" s="33" t="s">
        <v>333</v>
      </c>
      <c r="E45" s="32" t="s">
        <v>281</v>
      </c>
      <c r="F45" s="32" t="s">
        <v>14</v>
      </c>
      <c r="G45" s="17" t="s">
        <v>308</v>
      </c>
      <c r="H45" s="33">
        <v>2</v>
      </c>
      <c r="I45" s="33">
        <v>0</v>
      </c>
      <c r="J45" s="17">
        <v>9542956188</v>
      </c>
    </row>
    <row r="46" spans="1:10">
      <c r="A46" s="32">
        <v>26</v>
      </c>
      <c r="B46" s="33" t="s">
        <v>299</v>
      </c>
      <c r="C46" s="33" t="s">
        <v>299</v>
      </c>
      <c r="D46" s="33" t="s">
        <v>334</v>
      </c>
      <c r="E46" s="32" t="s">
        <v>281</v>
      </c>
      <c r="F46" s="32" t="s">
        <v>14</v>
      </c>
      <c r="G46" s="17" t="s">
        <v>308</v>
      </c>
      <c r="H46" s="33">
        <v>1</v>
      </c>
      <c r="I46" s="33">
        <v>0</v>
      </c>
      <c r="J46" s="17">
        <v>9542956188</v>
      </c>
    </row>
    <row r="47" spans="1:10">
      <c r="A47" s="32">
        <v>27</v>
      </c>
      <c r="B47" s="33" t="s">
        <v>299</v>
      </c>
      <c r="C47" s="33" t="s">
        <v>299</v>
      </c>
      <c r="D47" s="33" t="s">
        <v>335</v>
      </c>
      <c r="E47" s="32" t="s">
        <v>281</v>
      </c>
      <c r="F47" s="32" t="s">
        <v>14</v>
      </c>
      <c r="G47" s="17" t="s">
        <v>308</v>
      </c>
      <c r="H47" s="33">
        <v>1</v>
      </c>
      <c r="I47" s="33">
        <v>1</v>
      </c>
      <c r="J47" s="17">
        <v>9542956188</v>
      </c>
    </row>
    <row r="48" spans="1:10">
      <c r="A48" s="32">
        <v>28</v>
      </c>
      <c r="B48" s="33" t="s">
        <v>299</v>
      </c>
      <c r="C48" s="33" t="s">
        <v>299</v>
      </c>
      <c r="D48" s="33" t="s">
        <v>336</v>
      </c>
      <c r="E48" s="32" t="s">
        <v>281</v>
      </c>
      <c r="F48" s="32" t="s">
        <v>14</v>
      </c>
      <c r="G48" s="17" t="s">
        <v>308</v>
      </c>
      <c r="H48" s="33">
        <v>1</v>
      </c>
      <c r="I48" s="33">
        <v>0</v>
      </c>
      <c r="J48" s="17">
        <v>9542956188</v>
      </c>
    </row>
    <row r="49" spans="1:10">
      <c r="A49" s="32">
        <v>29</v>
      </c>
      <c r="B49" s="33" t="s">
        <v>299</v>
      </c>
      <c r="C49" s="33" t="s">
        <v>299</v>
      </c>
      <c r="D49" s="33" t="s">
        <v>337</v>
      </c>
      <c r="E49" s="32" t="s">
        <v>281</v>
      </c>
      <c r="F49" s="32" t="s">
        <v>14</v>
      </c>
      <c r="G49" s="17" t="s">
        <v>308</v>
      </c>
      <c r="H49" s="33">
        <v>2</v>
      </c>
      <c r="I49" s="33">
        <v>0.5</v>
      </c>
      <c r="J49" s="17">
        <v>9542956188</v>
      </c>
    </row>
    <row r="50" spans="1:10">
      <c r="A50" s="32">
        <v>30</v>
      </c>
      <c r="B50" s="33" t="s">
        <v>299</v>
      </c>
      <c r="C50" s="33" t="s">
        <v>299</v>
      </c>
      <c r="D50" s="33" t="s">
        <v>338</v>
      </c>
      <c r="E50" s="32" t="s">
        <v>281</v>
      </c>
      <c r="F50" s="32" t="s">
        <v>14</v>
      </c>
      <c r="G50" s="17" t="s">
        <v>308</v>
      </c>
      <c r="H50" s="33">
        <v>2</v>
      </c>
      <c r="I50" s="33">
        <v>0.3</v>
      </c>
      <c r="J50" s="17">
        <v>9542956188</v>
      </c>
    </row>
    <row r="51" spans="1:10">
      <c r="A51" s="32">
        <v>31</v>
      </c>
      <c r="B51" s="33" t="s">
        <v>299</v>
      </c>
      <c r="C51" s="33" t="s">
        <v>299</v>
      </c>
      <c r="D51" s="33" t="s">
        <v>339</v>
      </c>
      <c r="E51" s="32" t="s">
        <v>288</v>
      </c>
      <c r="F51" s="32" t="s">
        <v>14</v>
      </c>
      <c r="G51" s="17" t="s">
        <v>308</v>
      </c>
      <c r="H51" s="33">
        <v>3</v>
      </c>
      <c r="I51" s="33">
        <v>0</v>
      </c>
      <c r="J51" s="17">
        <v>9542956188</v>
      </c>
    </row>
    <row r="52" spans="1:10">
      <c r="A52" s="32">
        <v>32</v>
      </c>
      <c r="B52" s="33" t="s">
        <v>299</v>
      </c>
      <c r="C52" s="33" t="s">
        <v>299</v>
      </c>
      <c r="D52" s="33" t="s">
        <v>340</v>
      </c>
      <c r="E52" s="32" t="s">
        <v>281</v>
      </c>
      <c r="F52" s="32" t="s">
        <v>14</v>
      </c>
      <c r="G52" s="17" t="s">
        <v>308</v>
      </c>
      <c r="H52" s="33">
        <v>1</v>
      </c>
      <c r="I52" s="33">
        <v>1</v>
      </c>
      <c r="J52" s="17">
        <v>9542956188</v>
      </c>
    </row>
    <row r="53" spans="1:10">
      <c r="A53" s="32">
        <v>33</v>
      </c>
      <c r="B53" s="33" t="s">
        <v>299</v>
      </c>
      <c r="C53" s="33" t="s">
        <v>341</v>
      </c>
      <c r="D53" s="33" t="s">
        <v>342</v>
      </c>
      <c r="E53" s="32" t="s">
        <v>288</v>
      </c>
      <c r="F53" s="32" t="s">
        <v>14</v>
      </c>
      <c r="G53" s="17" t="s">
        <v>308</v>
      </c>
      <c r="H53" s="33">
        <v>2</v>
      </c>
      <c r="I53" s="33">
        <v>0</v>
      </c>
      <c r="J53" s="17">
        <v>7729996288</v>
      </c>
    </row>
    <row r="54" spans="1:10">
      <c r="A54" s="32">
        <v>34</v>
      </c>
      <c r="B54" s="33" t="s">
        <v>299</v>
      </c>
      <c r="C54" s="33" t="s">
        <v>341</v>
      </c>
      <c r="D54" s="33" t="s">
        <v>343</v>
      </c>
      <c r="E54" s="32" t="s">
        <v>288</v>
      </c>
      <c r="F54" s="32" t="s">
        <v>14</v>
      </c>
      <c r="G54" s="17" t="s">
        <v>308</v>
      </c>
      <c r="H54" s="33">
        <v>2</v>
      </c>
      <c r="I54" s="33">
        <v>1</v>
      </c>
      <c r="J54" s="17">
        <v>7729996288</v>
      </c>
    </row>
    <row r="55" spans="1:10">
      <c r="A55" s="32">
        <v>35</v>
      </c>
      <c r="B55" s="33" t="s">
        <v>299</v>
      </c>
      <c r="C55" s="33" t="s">
        <v>341</v>
      </c>
      <c r="D55" s="33" t="s">
        <v>344</v>
      </c>
      <c r="E55" s="32" t="s">
        <v>288</v>
      </c>
      <c r="F55" s="32" t="s">
        <v>14</v>
      </c>
      <c r="G55" s="17" t="s">
        <v>308</v>
      </c>
      <c r="H55" s="33">
        <v>1</v>
      </c>
      <c r="I55" s="33">
        <v>0</v>
      </c>
      <c r="J55" s="17">
        <v>7729996288</v>
      </c>
    </row>
    <row r="56" spans="1:10">
      <c r="A56" s="32">
        <v>36</v>
      </c>
      <c r="B56" s="33" t="s">
        <v>299</v>
      </c>
      <c r="C56" s="33" t="s">
        <v>341</v>
      </c>
      <c r="D56" s="33" t="s">
        <v>345</v>
      </c>
      <c r="E56" s="32" t="s">
        <v>288</v>
      </c>
      <c r="F56" s="32" t="s">
        <v>14</v>
      </c>
      <c r="G56" s="17" t="s">
        <v>308</v>
      </c>
      <c r="H56" s="33">
        <v>1</v>
      </c>
      <c r="I56" s="33">
        <v>0.2</v>
      </c>
      <c r="J56" s="17">
        <v>7729996288</v>
      </c>
    </row>
    <row r="57" spans="1:10">
      <c r="A57" s="32">
        <v>37</v>
      </c>
      <c r="B57" s="33" t="s">
        <v>299</v>
      </c>
      <c r="C57" s="33" t="s">
        <v>341</v>
      </c>
      <c r="D57" s="33" t="s">
        <v>346</v>
      </c>
      <c r="E57" s="32" t="s">
        <v>288</v>
      </c>
      <c r="F57" s="32" t="s">
        <v>14</v>
      </c>
      <c r="G57" s="17" t="s">
        <v>308</v>
      </c>
      <c r="H57" s="33">
        <v>1</v>
      </c>
      <c r="I57" s="33">
        <v>0.5</v>
      </c>
      <c r="J57" s="17">
        <v>7729996288</v>
      </c>
    </row>
    <row r="58" spans="1:10">
      <c r="A58" s="32">
        <v>38</v>
      </c>
      <c r="B58" s="33" t="s">
        <v>299</v>
      </c>
      <c r="C58" s="33" t="s">
        <v>341</v>
      </c>
      <c r="D58" s="33" t="s">
        <v>347</v>
      </c>
      <c r="E58" s="32" t="s">
        <v>348</v>
      </c>
      <c r="F58" s="32" t="s">
        <v>14</v>
      </c>
      <c r="G58" s="17" t="s">
        <v>308</v>
      </c>
      <c r="H58" s="33">
        <v>2</v>
      </c>
      <c r="I58" s="33">
        <v>1</v>
      </c>
      <c r="J58" s="17">
        <v>7729996288</v>
      </c>
    </row>
    <row r="59" spans="1:10">
      <c r="A59" s="32">
        <v>39</v>
      </c>
      <c r="B59" s="33" t="s">
        <v>299</v>
      </c>
      <c r="C59" s="33" t="s">
        <v>341</v>
      </c>
      <c r="D59" s="33" t="s">
        <v>349</v>
      </c>
      <c r="E59" s="32" t="s">
        <v>288</v>
      </c>
      <c r="F59" s="32" t="s">
        <v>14</v>
      </c>
      <c r="G59" s="17" t="s">
        <v>308</v>
      </c>
      <c r="H59" s="33">
        <v>1</v>
      </c>
      <c r="I59" s="33">
        <v>1</v>
      </c>
      <c r="J59" s="17">
        <v>7729996288</v>
      </c>
    </row>
    <row r="60" spans="1:10">
      <c r="A60" s="32">
        <v>40</v>
      </c>
      <c r="B60" s="33" t="s">
        <v>299</v>
      </c>
      <c r="C60" s="33" t="s">
        <v>341</v>
      </c>
      <c r="D60" s="33" t="s">
        <v>350</v>
      </c>
      <c r="E60" s="32" t="s">
        <v>281</v>
      </c>
      <c r="F60" s="32" t="s">
        <v>14</v>
      </c>
      <c r="G60" s="17" t="s">
        <v>308</v>
      </c>
      <c r="H60" s="33">
        <v>2</v>
      </c>
      <c r="I60" s="33">
        <v>0.5</v>
      </c>
      <c r="J60" s="17">
        <v>7729996288</v>
      </c>
    </row>
    <row r="61" spans="1:10">
      <c r="A61" s="32">
        <v>41</v>
      </c>
      <c r="B61" s="33" t="s">
        <v>299</v>
      </c>
      <c r="C61" s="33" t="s">
        <v>341</v>
      </c>
      <c r="D61" s="33" t="s">
        <v>351</v>
      </c>
      <c r="E61" s="32" t="s">
        <v>288</v>
      </c>
      <c r="F61" s="32" t="s">
        <v>14</v>
      </c>
      <c r="G61" s="17" t="s">
        <v>308</v>
      </c>
      <c r="H61" s="33">
        <v>2</v>
      </c>
      <c r="I61" s="33">
        <v>0</v>
      </c>
      <c r="J61" s="17">
        <v>7729996288</v>
      </c>
    </row>
    <row r="62" spans="1:10">
      <c r="A62" s="32">
        <v>42</v>
      </c>
      <c r="B62" s="33" t="s">
        <v>299</v>
      </c>
      <c r="C62" s="33" t="s">
        <v>352</v>
      </c>
      <c r="D62" s="33" t="s">
        <v>353</v>
      </c>
      <c r="E62" s="32" t="s">
        <v>281</v>
      </c>
      <c r="F62" s="32" t="s">
        <v>14</v>
      </c>
      <c r="G62" s="17" t="s">
        <v>308</v>
      </c>
      <c r="H62" s="33">
        <v>2</v>
      </c>
      <c r="I62" s="33">
        <v>0.5</v>
      </c>
      <c r="J62" s="17">
        <v>7729996288</v>
      </c>
    </row>
    <row r="63" spans="1:10">
      <c r="A63" s="32">
        <v>43</v>
      </c>
      <c r="B63" s="33" t="s">
        <v>299</v>
      </c>
      <c r="C63" s="33" t="s">
        <v>352</v>
      </c>
      <c r="D63" s="33" t="s">
        <v>354</v>
      </c>
      <c r="E63" s="32" t="s">
        <v>281</v>
      </c>
      <c r="F63" s="32" t="s">
        <v>14</v>
      </c>
      <c r="G63" s="17" t="s">
        <v>308</v>
      </c>
      <c r="H63" s="33">
        <v>2</v>
      </c>
      <c r="I63" s="33">
        <v>0</v>
      </c>
      <c r="J63" s="17">
        <v>7729996288</v>
      </c>
    </row>
    <row r="64" spans="1:10">
      <c r="A64" s="32">
        <v>44</v>
      </c>
      <c r="B64" s="33" t="s">
        <v>299</v>
      </c>
      <c r="C64" s="33" t="s">
        <v>352</v>
      </c>
      <c r="D64" s="33" t="s">
        <v>355</v>
      </c>
      <c r="E64" s="32" t="s">
        <v>281</v>
      </c>
      <c r="F64" s="32" t="s">
        <v>14</v>
      </c>
      <c r="G64" s="17" t="s">
        <v>308</v>
      </c>
      <c r="H64" s="33">
        <v>3</v>
      </c>
      <c r="I64" s="33">
        <v>0</v>
      </c>
      <c r="J64" s="17">
        <v>7729996288</v>
      </c>
    </row>
    <row r="65" spans="1:11">
      <c r="A65" s="32">
        <v>45</v>
      </c>
      <c r="B65" s="33" t="s">
        <v>299</v>
      </c>
      <c r="C65" s="33" t="s">
        <v>352</v>
      </c>
      <c r="D65" s="33" t="s">
        <v>356</v>
      </c>
      <c r="E65" s="32" t="s">
        <v>281</v>
      </c>
      <c r="F65" s="32" t="s">
        <v>14</v>
      </c>
      <c r="G65" s="17" t="s">
        <v>308</v>
      </c>
      <c r="H65" s="33">
        <v>1</v>
      </c>
      <c r="I65" s="33">
        <v>1</v>
      </c>
      <c r="J65" s="17">
        <v>7729996288</v>
      </c>
    </row>
    <row r="66" spans="1:11" ht="18" customHeight="1">
      <c r="A66" s="32">
        <v>46</v>
      </c>
      <c r="B66" s="33" t="s">
        <v>299</v>
      </c>
      <c r="C66" s="33" t="s">
        <v>352</v>
      </c>
      <c r="D66" s="33" t="s">
        <v>357</v>
      </c>
      <c r="E66" s="32" t="s">
        <v>281</v>
      </c>
      <c r="F66" s="32" t="s">
        <v>14</v>
      </c>
      <c r="G66" s="17" t="s">
        <v>308</v>
      </c>
      <c r="H66" s="33">
        <v>2</v>
      </c>
      <c r="I66" s="33">
        <v>1</v>
      </c>
      <c r="J66" s="17">
        <v>7729996288</v>
      </c>
    </row>
    <row r="67" spans="1:11" ht="18" customHeight="1">
      <c r="A67" s="32">
        <v>47</v>
      </c>
      <c r="B67" s="33" t="s">
        <v>299</v>
      </c>
      <c r="C67" s="33" t="s">
        <v>352</v>
      </c>
      <c r="D67" s="33" t="s">
        <v>358</v>
      </c>
      <c r="E67" s="32" t="s">
        <v>281</v>
      </c>
      <c r="F67" s="32" t="s">
        <v>14</v>
      </c>
      <c r="G67" s="17" t="s">
        <v>308</v>
      </c>
      <c r="H67" s="33">
        <v>1</v>
      </c>
      <c r="I67" s="33">
        <v>0.5</v>
      </c>
      <c r="J67" s="17">
        <v>7729996288</v>
      </c>
    </row>
    <row r="68" spans="1:11" ht="18" customHeight="1">
      <c r="A68" s="32">
        <v>48</v>
      </c>
      <c r="B68" s="33" t="s">
        <v>299</v>
      </c>
      <c r="C68" s="33" t="s">
        <v>300</v>
      </c>
      <c r="D68" s="33" t="s">
        <v>333</v>
      </c>
      <c r="E68" s="32" t="s">
        <v>281</v>
      </c>
      <c r="F68" s="32" t="s">
        <v>14</v>
      </c>
      <c r="G68" s="17" t="s">
        <v>308</v>
      </c>
      <c r="H68" s="33">
        <v>2</v>
      </c>
      <c r="I68" s="33">
        <v>0.5</v>
      </c>
      <c r="J68" s="17">
        <v>9440219001</v>
      </c>
    </row>
    <row r="69" spans="1:11" ht="18" customHeight="1">
      <c r="A69" s="32">
        <v>49</v>
      </c>
      <c r="B69" s="33" t="s">
        <v>299</v>
      </c>
      <c r="C69" s="33" t="s">
        <v>300</v>
      </c>
      <c r="D69" s="33" t="s">
        <v>359</v>
      </c>
      <c r="E69" s="32" t="s">
        <v>281</v>
      </c>
      <c r="F69" s="32" t="s">
        <v>14</v>
      </c>
      <c r="G69" s="17" t="s">
        <v>308</v>
      </c>
      <c r="H69" s="33">
        <v>2</v>
      </c>
      <c r="I69" s="33">
        <v>0</v>
      </c>
      <c r="J69" s="17">
        <v>9440219001</v>
      </c>
    </row>
    <row r="70" spans="1:11" ht="18" customHeight="1">
      <c r="A70" s="32">
        <v>50</v>
      </c>
      <c r="B70" s="33" t="s">
        <v>299</v>
      </c>
      <c r="C70" s="33" t="s">
        <v>300</v>
      </c>
      <c r="D70" s="33" t="s">
        <v>360</v>
      </c>
      <c r="E70" s="32" t="s">
        <v>281</v>
      </c>
      <c r="F70" s="32" t="s">
        <v>14</v>
      </c>
      <c r="G70" s="17" t="s">
        <v>308</v>
      </c>
      <c r="H70" s="33">
        <v>2</v>
      </c>
      <c r="I70" s="33">
        <v>0</v>
      </c>
      <c r="J70" s="17">
        <v>9440219001</v>
      </c>
    </row>
    <row r="71" spans="1:11" ht="18" customHeight="1">
      <c r="A71" s="32">
        <v>51</v>
      </c>
      <c r="B71" s="33" t="s">
        <v>299</v>
      </c>
      <c r="C71" s="33" t="s">
        <v>361</v>
      </c>
      <c r="D71" s="33" t="s">
        <v>362</v>
      </c>
      <c r="E71" s="32" t="s">
        <v>281</v>
      </c>
      <c r="F71" s="32" t="s">
        <v>14</v>
      </c>
      <c r="G71" s="17" t="s">
        <v>308</v>
      </c>
      <c r="H71" s="33">
        <v>2</v>
      </c>
      <c r="I71" s="33">
        <v>1</v>
      </c>
      <c r="J71" s="17">
        <v>9440219001</v>
      </c>
    </row>
    <row r="72" spans="1:11" ht="18" customHeight="1">
      <c r="A72" s="32">
        <v>52</v>
      </c>
      <c r="B72" s="33" t="s">
        <v>299</v>
      </c>
      <c r="C72" s="33" t="s">
        <v>363</v>
      </c>
      <c r="D72" s="33" t="s">
        <v>364</v>
      </c>
      <c r="E72" s="32" t="s">
        <v>281</v>
      </c>
      <c r="F72" s="32" t="s">
        <v>14</v>
      </c>
      <c r="G72" s="17" t="s">
        <v>308</v>
      </c>
      <c r="H72" s="33">
        <v>2</v>
      </c>
      <c r="I72" s="33">
        <v>0.5</v>
      </c>
      <c r="J72" s="17">
        <v>9491973004</v>
      </c>
    </row>
    <row r="73" spans="1:11" ht="18" customHeight="1">
      <c r="A73" s="32">
        <v>53</v>
      </c>
      <c r="B73" s="33" t="s">
        <v>299</v>
      </c>
      <c r="C73" s="33" t="s">
        <v>365</v>
      </c>
      <c r="D73" s="33" t="s">
        <v>366</v>
      </c>
      <c r="E73" s="32" t="s">
        <v>367</v>
      </c>
      <c r="F73" s="32" t="s">
        <v>14</v>
      </c>
      <c r="G73" s="17" t="s">
        <v>308</v>
      </c>
      <c r="H73" s="33">
        <v>3</v>
      </c>
      <c r="I73" s="33">
        <v>1</v>
      </c>
      <c r="J73" s="17">
        <v>9491973004</v>
      </c>
    </row>
    <row r="74" spans="1:11" ht="18" customHeight="1">
      <c r="A74" s="32">
        <v>54</v>
      </c>
      <c r="B74" s="33" t="s">
        <v>299</v>
      </c>
      <c r="C74" s="33" t="s">
        <v>368</v>
      </c>
      <c r="D74" s="33" t="s">
        <v>369</v>
      </c>
      <c r="E74" s="32" t="s">
        <v>281</v>
      </c>
      <c r="F74" s="32" t="s">
        <v>14</v>
      </c>
      <c r="G74" s="17" t="s">
        <v>308</v>
      </c>
      <c r="H74" s="33">
        <v>1</v>
      </c>
      <c r="I74" s="33">
        <v>0</v>
      </c>
      <c r="J74" s="17">
        <v>9491973004</v>
      </c>
    </row>
    <row r="75" spans="1:11" ht="18" customHeight="1">
      <c r="A75" s="32">
        <v>55</v>
      </c>
      <c r="B75" s="33" t="s">
        <v>299</v>
      </c>
      <c r="C75" s="33" t="s">
        <v>370</v>
      </c>
      <c r="D75" s="33" t="s">
        <v>371</v>
      </c>
      <c r="E75" s="32" t="s">
        <v>281</v>
      </c>
      <c r="F75" s="32" t="s">
        <v>14</v>
      </c>
      <c r="G75" s="17" t="s">
        <v>308</v>
      </c>
      <c r="H75" s="33">
        <v>2</v>
      </c>
      <c r="I75" s="33">
        <v>0</v>
      </c>
      <c r="J75" s="17">
        <v>9491973004</v>
      </c>
    </row>
    <row r="76" spans="1:11" ht="18" customHeight="1">
      <c r="A76" s="32">
        <v>56</v>
      </c>
      <c r="B76" s="33" t="s">
        <v>299</v>
      </c>
      <c r="C76" s="33" t="s">
        <v>372</v>
      </c>
      <c r="D76" s="33" t="s">
        <v>373</v>
      </c>
      <c r="E76" s="32" t="s">
        <v>281</v>
      </c>
      <c r="F76" s="32" t="s">
        <v>14</v>
      </c>
      <c r="G76" s="17" t="s">
        <v>308</v>
      </c>
      <c r="H76" s="7">
        <v>1</v>
      </c>
      <c r="I76" s="33">
        <v>0</v>
      </c>
      <c r="J76" s="17">
        <v>9963463243</v>
      </c>
    </row>
    <row r="77" spans="1:11" ht="18" customHeight="1">
      <c r="A77" s="32">
        <v>57</v>
      </c>
      <c r="B77" s="33" t="s">
        <v>299</v>
      </c>
      <c r="C77" s="35" t="s">
        <v>374</v>
      </c>
      <c r="D77" s="36" t="s">
        <v>375</v>
      </c>
      <c r="E77" s="35" t="s">
        <v>281</v>
      </c>
      <c r="F77" s="32" t="s">
        <v>14</v>
      </c>
      <c r="G77" s="17" t="s">
        <v>308</v>
      </c>
      <c r="H77" s="35">
        <v>2</v>
      </c>
      <c r="I77" s="35">
        <v>1</v>
      </c>
      <c r="J77" s="17">
        <v>9963463243</v>
      </c>
      <c r="K77" s="37"/>
    </row>
    <row r="78" spans="1:11" ht="18" customHeight="1">
      <c r="A78" s="38"/>
      <c r="B78" s="39"/>
      <c r="C78" s="39"/>
      <c r="D78" s="39"/>
      <c r="E78" s="442" t="s">
        <v>306</v>
      </c>
      <c r="F78" s="442"/>
      <c r="G78" s="442"/>
      <c r="H78" s="40">
        <f>SUM(H21:H77)</f>
        <v>91</v>
      </c>
      <c r="I78" s="40">
        <f>SUM(I21:I77)</f>
        <v>26</v>
      </c>
      <c r="J78" s="41"/>
      <c r="K78" s="42"/>
    </row>
    <row r="79" spans="1:11">
      <c r="A79" s="43"/>
      <c r="B79" s="44"/>
      <c r="C79" s="44"/>
      <c r="D79" s="44"/>
      <c r="E79" s="44"/>
      <c r="F79" s="44"/>
      <c r="G79" s="44"/>
      <c r="H79" s="45"/>
      <c r="I79" s="45"/>
      <c r="J79" s="46"/>
      <c r="K79" s="46"/>
    </row>
    <row r="80" spans="1:11">
      <c r="A80" s="131">
        <v>1</v>
      </c>
      <c r="B80" s="132" t="s">
        <v>1632</v>
      </c>
      <c r="C80" s="132" t="s">
        <v>1634</v>
      </c>
      <c r="D80" s="132" t="s">
        <v>1633</v>
      </c>
      <c r="E80" s="132" t="s">
        <v>1635</v>
      </c>
      <c r="F80" s="132" t="s">
        <v>1636</v>
      </c>
      <c r="G80" s="132" t="s">
        <v>541</v>
      </c>
      <c r="H80" s="133">
        <v>600</v>
      </c>
      <c r="I80" s="133">
        <v>450</v>
      </c>
      <c r="J80" s="134">
        <v>9347850548</v>
      </c>
      <c r="K80" s="46"/>
    </row>
    <row r="81" spans="1:11">
      <c r="A81" s="43"/>
      <c r="B81" s="44"/>
      <c r="C81" s="44"/>
      <c r="D81" s="44"/>
      <c r="E81" s="44"/>
      <c r="F81" s="44"/>
      <c r="G81" s="44"/>
      <c r="H81" s="45"/>
      <c r="I81" s="45"/>
      <c r="J81" s="46"/>
      <c r="K81" s="46"/>
    </row>
    <row r="82" spans="1:11">
      <c r="A82" s="43"/>
      <c r="B82" s="44"/>
      <c r="C82" s="44"/>
      <c r="D82" s="44"/>
      <c r="E82" s="44"/>
      <c r="F82" s="44"/>
      <c r="G82" s="44"/>
      <c r="H82" s="45"/>
      <c r="I82" s="45"/>
      <c r="J82" s="46"/>
      <c r="K82" s="46"/>
    </row>
    <row r="83" spans="1:11" ht="51.75" customHeight="1">
      <c r="A83" s="43"/>
      <c r="B83" s="44"/>
      <c r="C83" s="44"/>
      <c r="D83" s="44"/>
      <c r="E83" s="44"/>
      <c r="F83" s="44"/>
      <c r="G83" s="443" t="s">
        <v>376</v>
      </c>
      <c r="H83" s="443"/>
      <c r="I83" s="443"/>
      <c r="J83" s="46"/>
      <c r="K83" s="46"/>
    </row>
    <row r="84" spans="1:11">
      <c r="A84" s="43"/>
      <c r="B84" s="44"/>
      <c r="C84" s="44"/>
      <c r="D84" s="44"/>
      <c r="E84" s="44"/>
      <c r="F84" s="44"/>
      <c r="G84" s="44"/>
      <c r="H84" s="45"/>
      <c r="I84" s="45"/>
      <c r="J84" s="46"/>
      <c r="K84" s="46"/>
    </row>
    <row r="85" spans="1:11">
      <c r="A85" s="43"/>
      <c r="B85" s="44"/>
      <c r="C85" s="44"/>
      <c r="D85" s="44"/>
      <c r="E85" s="44"/>
      <c r="F85" s="44"/>
      <c r="G85" s="44"/>
      <c r="H85" s="45"/>
      <c r="I85" s="45"/>
      <c r="J85" s="46"/>
      <c r="K85" s="46"/>
    </row>
    <row r="86" spans="1:11">
      <c r="A86" s="43"/>
      <c r="B86" s="44"/>
      <c r="C86" s="44"/>
      <c r="D86" s="44"/>
      <c r="E86" s="44"/>
      <c r="F86" s="44"/>
      <c r="G86" s="44"/>
      <c r="H86" s="45"/>
      <c r="I86" s="45"/>
      <c r="J86" s="46"/>
      <c r="K86" s="46"/>
    </row>
    <row r="87" spans="1:11">
      <c r="A87" s="43"/>
      <c r="B87" s="44"/>
      <c r="C87" s="44"/>
      <c r="D87" s="44"/>
      <c r="E87" s="44"/>
      <c r="F87" s="44"/>
      <c r="G87" s="44"/>
      <c r="H87" s="45"/>
      <c r="I87" s="45"/>
      <c r="J87" s="46"/>
      <c r="K87" s="46"/>
    </row>
    <row r="88" spans="1:11">
      <c r="A88" s="43"/>
      <c r="B88" s="44"/>
      <c r="C88" s="44"/>
      <c r="D88" s="44"/>
      <c r="E88" s="44"/>
      <c r="F88" s="44"/>
      <c r="G88" s="44"/>
      <c r="H88" s="45"/>
      <c r="I88" s="45"/>
      <c r="J88" s="46"/>
      <c r="K88" s="46"/>
    </row>
    <row r="89" spans="1:11">
      <c r="A89" s="43"/>
      <c r="B89" s="44"/>
      <c r="C89" s="44"/>
      <c r="D89" s="44"/>
      <c r="E89" s="44"/>
      <c r="F89" s="44"/>
      <c r="G89" s="44"/>
      <c r="H89" s="45"/>
      <c r="I89" s="45"/>
      <c r="J89" s="46"/>
      <c r="K89" s="46"/>
    </row>
    <row r="90" spans="1:11">
      <c r="A90" s="43"/>
      <c r="B90" s="44"/>
      <c r="C90" s="44"/>
      <c r="D90" s="44"/>
      <c r="E90" s="44"/>
      <c r="F90" s="44"/>
      <c r="G90" s="44"/>
      <c r="H90" s="45"/>
      <c r="I90" s="45"/>
      <c r="J90" s="46"/>
      <c r="K90" s="46"/>
    </row>
    <row r="91" spans="1:11">
      <c r="A91" s="43"/>
      <c r="B91" s="44"/>
      <c r="C91" s="44"/>
      <c r="D91" s="44"/>
      <c r="E91" s="44"/>
      <c r="F91" s="44"/>
      <c r="G91" s="44"/>
      <c r="H91" s="45"/>
      <c r="I91" s="45"/>
      <c r="J91" s="46"/>
      <c r="K91" s="46"/>
    </row>
    <row r="92" spans="1:11">
      <c r="A92" s="43"/>
      <c r="B92" s="44"/>
      <c r="C92" s="44"/>
      <c r="D92" s="44"/>
      <c r="E92" s="44"/>
      <c r="F92" s="44"/>
      <c r="G92" s="44"/>
      <c r="H92" s="45"/>
      <c r="I92" s="45"/>
      <c r="J92" s="46"/>
      <c r="K92" s="46"/>
    </row>
    <row r="93" spans="1:11">
      <c r="A93" s="43"/>
      <c r="B93" s="44"/>
      <c r="C93" s="44"/>
      <c r="D93" s="44"/>
      <c r="E93" s="44"/>
      <c r="F93" s="44"/>
      <c r="G93" s="44"/>
      <c r="H93" s="45"/>
      <c r="I93" s="45"/>
      <c r="J93" s="46"/>
      <c r="K93" s="46"/>
    </row>
    <row r="94" spans="1:11">
      <c r="A94" s="43"/>
      <c r="B94" s="44"/>
      <c r="C94" s="44"/>
      <c r="D94" s="44"/>
      <c r="E94" s="44"/>
      <c r="F94" s="44"/>
      <c r="G94" s="44"/>
      <c r="H94" s="45"/>
      <c r="I94" s="45"/>
      <c r="J94" s="46"/>
      <c r="K94" s="46"/>
    </row>
    <row r="95" spans="1:11">
      <c r="A95" s="43"/>
      <c r="B95" s="44"/>
      <c r="C95" s="44"/>
      <c r="D95" s="44"/>
      <c r="E95" s="44"/>
      <c r="F95" s="44"/>
      <c r="G95" s="44"/>
      <c r="H95" s="45"/>
      <c r="I95" s="45"/>
      <c r="J95" s="46"/>
      <c r="K95" s="46"/>
    </row>
    <row r="96" spans="1:11">
      <c r="A96" s="43"/>
      <c r="B96" s="44"/>
      <c r="C96" s="44"/>
      <c r="D96" s="44"/>
      <c r="E96" s="44"/>
      <c r="F96" s="44"/>
      <c r="G96" s="44"/>
      <c r="H96" s="45"/>
      <c r="I96" s="45"/>
      <c r="J96" s="46"/>
      <c r="K96" s="46"/>
    </row>
    <row r="97" spans="1:11">
      <c r="A97" s="43"/>
      <c r="B97" s="44"/>
      <c r="C97" s="44"/>
      <c r="D97" s="44"/>
      <c r="E97" s="44"/>
      <c r="F97" s="44"/>
      <c r="G97" s="44"/>
      <c r="H97" s="45"/>
      <c r="I97" s="45"/>
      <c r="J97" s="46"/>
      <c r="K97" s="46"/>
    </row>
    <row r="98" spans="1:11">
      <c r="A98" s="43"/>
      <c r="B98" s="44"/>
      <c r="C98" s="44"/>
      <c r="D98" s="44"/>
      <c r="E98" s="44"/>
      <c r="F98" s="44"/>
      <c r="G98" s="44"/>
      <c r="H98" s="45"/>
      <c r="I98" s="45"/>
      <c r="J98" s="46"/>
      <c r="K98" s="46"/>
    </row>
    <row r="99" spans="1:11">
      <c r="A99" s="43"/>
      <c r="B99" s="44"/>
      <c r="C99" s="44"/>
      <c r="D99" s="44"/>
      <c r="E99" s="44"/>
      <c r="F99" s="44"/>
      <c r="G99" s="44"/>
      <c r="H99" s="45"/>
      <c r="I99" s="45"/>
      <c r="J99" s="46"/>
      <c r="K99" s="46"/>
    </row>
  </sheetData>
  <mergeCells count="6">
    <mergeCell ref="A1:J1"/>
    <mergeCell ref="A3:J3"/>
    <mergeCell ref="F20:G20"/>
    <mergeCell ref="E78:G78"/>
    <mergeCell ref="G83:I83"/>
    <mergeCell ref="A2:J2"/>
  </mergeCells>
  <printOptions horizontalCentered="1"/>
  <pageMargins left="0.70866141732283472" right="0.70866141732283472" top="0.41" bottom="0.41" header="0.31496062992125984" footer="0.31496062992125984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6"/>
  <sheetViews>
    <sheetView topLeftCell="E10" workbookViewId="0">
      <selection activeCell="A4" sqref="A4:J29"/>
    </sheetView>
  </sheetViews>
  <sheetFormatPr defaultRowHeight="15"/>
  <cols>
    <col min="2" max="2" width="18.7109375" customWidth="1"/>
    <col min="3" max="3" width="16.85546875" customWidth="1"/>
    <col min="4" max="4" width="24.85546875" customWidth="1"/>
    <col min="5" max="5" width="11.7109375" customWidth="1"/>
    <col min="6" max="6" width="16.140625" customWidth="1"/>
    <col min="7" max="7" width="18.7109375" customWidth="1"/>
    <col min="8" max="8" width="10" customWidth="1"/>
    <col min="10" max="10" width="32.140625" customWidth="1"/>
    <col min="11" max="11" width="28" customWidth="1"/>
  </cols>
  <sheetData>
    <row r="1" spans="1:10" ht="18.75">
      <c r="A1" s="440" t="s">
        <v>267</v>
      </c>
      <c r="B1" s="440"/>
      <c r="C1" s="440"/>
      <c r="D1" s="440"/>
      <c r="E1" s="440"/>
      <c r="F1" s="440"/>
      <c r="G1" s="440"/>
      <c r="H1" s="440"/>
      <c r="I1" s="440"/>
      <c r="J1" s="440"/>
    </row>
    <row r="2" spans="1:10" ht="21" customHeight="1">
      <c r="A2" s="438" t="s">
        <v>1178</v>
      </c>
      <c r="B2" s="438"/>
      <c r="C2" s="438"/>
      <c r="D2" s="438"/>
      <c r="E2" s="438"/>
      <c r="F2" s="438"/>
      <c r="G2" s="438"/>
      <c r="H2" s="438"/>
      <c r="I2" s="438"/>
      <c r="J2" s="438"/>
    </row>
    <row r="3" spans="1:10">
      <c r="A3" s="444" t="s">
        <v>377</v>
      </c>
      <c r="B3" s="444"/>
      <c r="C3" s="444"/>
      <c r="D3" s="444"/>
      <c r="E3" s="444"/>
      <c r="F3" s="444"/>
      <c r="G3" s="444"/>
      <c r="H3" s="444"/>
      <c r="I3" s="444"/>
      <c r="J3" s="444"/>
    </row>
    <row r="4" spans="1:10" ht="45">
      <c r="A4" s="47" t="s">
        <v>269</v>
      </c>
      <c r="B4" s="47" t="s">
        <v>270</v>
      </c>
      <c r="C4" s="47" t="s">
        <v>271</v>
      </c>
      <c r="D4" s="47" t="s">
        <v>272</v>
      </c>
      <c r="E4" s="48" t="s">
        <v>378</v>
      </c>
      <c r="F4" s="47" t="s">
        <v>379</v>
      </c>
      <c r="G4" s="47" t="s">
        <v>275</v>
      </c>
      <c r="H4" s="47" t="s">
        <v>276</v>
      </c>
      <c r="I4" s="109" t="s">
        <v>813</v>
      </c>
      <c r="J4" s="31" t="s">
        <v>277</v>
      </c>
    </row>
    <row r="5" spans="1:10">
      <c r="A5" s="7">
        <v>1</v>
      </c>
      <c r="B5" s="7" t="s">
        <v>380</v>
      </c>
      <c r="C5" s="7" t="s">
        <v>381</v>
      </c>
      <c r="D5" s="7" t="s">
        <v>382</v>
      </c>
      <c r="E5" s="17" t="s">
        <v>288</v>
      </c>
      <c r="F5" s="17" t="s">
        <v>14</v>
      </c>
      <c r="G5" s="17" t="s">
        <v>383</v>
      </c>
      <c r="H5" s="17">
        <v>15</v>
      </c>
      <c r="I5" s="17">
        <v>7.5</v>
      </c>
      <c r="J5" s="7" t="s">
        <v>384</v>
      </c>
    </row>
    <row r="6" spans="1:10">
      <c r="A6" s="7">
        <v>2</v>
      </c>
      <c r="B6" s="7" t="s">
        <v>380</v>
      </c>
      <c r="C6" s="7" t="s">
        <v>381</v>
      </c>
      <c r="D6" s="7" t="s">
        <v>385</v>
      </c>
      <c r="E6" s="17" t="s">
        <v>288</v>
      </c>
      <c r="F6" s="17" t="s">
        <v>14</v>
      </c>
      <c r="G6" s="17" t="s">
        <v>383</v>
      </c>
      <c r="H6" s="17">
        <v>25</v>
      </c>
      <c r="I6" s="17">
        <v>12.5</v>
      </c>
      <c r="J6" s="7" t="s">
        <v>386</v>
      </c>
    </row>
    <row r="7" spans="1:10">
      <c r="A7" s="7">
        <v>3</v>
      </c>
      <c r="B7" s="7" t="s">
        <v>380</v>
      </c>
      <c r="C7" s="7" t="s">
        <v>381</v>
      </c>
      <c r="D7" s="7" t="s">
        <v>387</v>
      </c>
      <c r="E7" s="17" t="s">
        <v>288</v>
      </c>
      <c r="F7" s="17" t="s">
        <v>14</v>
      </c>
      <c r="G7" s="17" t="s">
        <v>383</v>
      </c>
      <c r="H7" s="17">
        <v>20</v>
      </c>
      <c r="I7" s="17">
        <v>10</v>
      </c>
      <c r="J7" s="7" t="s">
        <v>388</v>
      </c>
    </row>
    <row r="8" spans="1:10">
      <c r="A8" s="7">
        <v>4</v>
      </c>
      <c r="B8" s="7" t="s">
        <v>380</v>
      </c>
      <c r="C8" s="7" t="s">
        <v>381</v>
      </c>
      <c r="D8" s="7" t="s">
        <v>389</v>
      </c>
      <c r="E8" s="17" t="s">
        <v>288</v>
      </c>
      <c r="F8" s="17" t="s">
        <v>14</v>
      </c>
      <c r="G8" s="17" t="s">
        <v>383</v>
      </c>
      <c r="H8" s="17">
        <v>66</v>
      </c>
      <c r="I8" s="17">
        <v>33</v>
      </c>
      <c r="J8" s="7" t="s">
        <v>390</v>
      </c>
    </row>
    <row r="9" spans="1:10">
      <c r="A9" s="7">
        <v>5</v>
      </c>
      <c r="B9" s="7" t="s">
        <v>380</v>
      </c>
      <c r="C9" s="7" t="s">
        <v>381</v>
      </c>
      <c r="D9" s="33" t="s">
        <v>391</v>
      </c>
      <c r="E9" s="17" t="s">
        <v>288</v>
      </c>
      <c r="F9" s="17" t="s">
        <v>14</v>
      </c>
      <c r="G9" s="17" t="s">
        <v>383</v>
      </c>
      <c r="H9" s="32">
        <v>18</v>
      </c>
      <c r="I9" s="32">
        <v>9</v>
      </c>
      <c r="J9" s="7" t="s">
        <v>390</v>
      </c>
    </row>
    <row r="10" spans="1:10">
      <c r="A10" s="7">
        <v>6</v>
      </c>
      <c r="B10" s="7" t="s">
        <v>380</v>
      </c>
      <c r="C10" s="7" t="s">
        <v>381</v>
      </c>
      <c r="D10" s="33" t="s">
        <v>392</v>
      </c>
      <c r="E10" s="17" t="s">
        <v>288</v>
      </c>
      <c r="F10" s="17" t="s">
        <v>14</v>
      </c>
      <c r="G10" s="17" t="s">
        <v>383</v>
      </c>
      <c r="H10" s="32">
        <v>20</v>
      </c>
      <c r="I10" s="32">
        <v>10</v>
      </c>
      <c r="J10" s="7" t="s">
        <v>390</v>
      </c>
    </row>
    <row r="11" spans="1:10">
      <c r="A11" s="7">
        <v>7</v>
      </c>
      <c r="B11" s="7" t="s">
        <v>380</v>
      </c>
      <c r="C11" s="7" t="s">
        <v>381</v>
      </c>
      <c r="D11" s="33" t="s">
        <v>393</v>
      </c>
      <c r="E11" s="17" t="s">
        <v>288</v>
      </c>
      <c r="F11" s="17" t="s">
        <v>14</v>
      </c>
      <c r="G11" s="17" t="s">
        <v>383</v>
      </c>
      <c r="H11" s="32">
        <v>11</v>
      </c>
      <c r="I11" s="32">
        <v>5.5</v>
      </c>
      <c r="J11" s="7" t="s">
        <v>390</v>
      </c>
    </row>
    <row r="12" spans="1:10">
      <c r="A12" s="7">
        <v>8</v>
      </c>
      <c r="B12" s="7" t="s">
        <v>380</v>
      </c>
      <c r="C12" s="7" t="s">
        <v>381</v>
      </c>
      <c r="D12" s="33" t="s">
        <v>394</v>
      </c>
      <c r="E12" s="17" t="s">
        <v>288</v>
      </c>
      <c r="F12" s="17" t="s">
        <v>14</v>
      </c>
      <c r="G12" s="17" t="s">
        <v>383</v>
      </c>
      <c r="H12" s="32">
        <v>50</v>
      </c>
      <c r="I12" s="32">
        <v>25</v>
      </c>
      <c r="J12" s="7" t="s">
        <v>390</v>
      </c>
    </row>
    <row r="13" spans="1:10">
      <c r="A13" s="7">
        <v>9</v>
      </c>
      <c r="B13" s="7" t="s">
        <v>380</v>
      </c>
      <c r="C13" s="7" t="s">
        <v>381</v>
      </c>
      <c r="D13" s="33" t="s">
        <v>395</v>
      </c>
      <c r="E13" s="17" t="s">
        <v>288</v>
      </c>
      <c r="F13" s="17" t="s">
        <v>14</v>
      </c>
      <c r="G13" s="17" t="s">
        <v>383</v>
      </c>
      <c r="H13" s="32">
        <v>30</v>
      </c>
      <c r="I13" s="32">
        <v>15</v>
      </c>
      <c r="J13" s="7" t="s">
        <v>390</v>
      </c>
    </row>
    <row r="14" spans="1:10">
      <c r="A14" s="7">
        <v>10</v>
      </c>
      <c r="B14" s="7" t="s">
        <v>380</v>
      </c>
      <c r="C14" s="7" t="s">
        <v>380</v>
      </c>
      <c r="D14" s="33" t="s">
        <v>396</v>
      </c>
      <c r="E14" s="17" t="s">
        <v>288</v>
      </c>
      <c r="F14" s="17" t="s">
        <v>14</v>
      </c>
      <c r="G14" s="17" t="s">
        <v>383</v>
      </c>
      <c r="H14" s="32">
        <v>15.22</v>
      </c>
      <c r="I14" s="32">
        <v>7.61</v>
      </c>
      <c r="J14" s="7" t="s">
        <v>397</v>
      </c>
    </row>
    <row r="15" spans="1:10">
      <c r="A15" s="7">
        <v>11</v>
      </c>
      <c r="B15" s="7" t="s">
        <v>380</v>
      </c>
      <c r="C15" s="7" t="s">
        <v>380</v>
      </c>
      <c r="D15" s="33" t="s">
        <v>398</v>
      </c>
      <c r="E15" s="17" t="s">
        <v>288</v>
      </c>
      <c r="F15" s="17" t="s">
        <v>14</v>
      </c>
      <c r="G15" s="17" t="s">
        <v>383</v>
      </c>
      <c r="H15" s="32">
        <v>12</v>
      </c>
      <c r="I15" s="32">
        <v>6</v>
      </c>
      <c r="J15" s="7" t="s">
        <v>397</v>
      </c>
    </row>
    <row r="16" spans="1:10">
      <c r="A16" s="7">
        <v>12</v>
      </c>
      <c r="B16" s="7" t="s">
        <v>380</v>
      </c>
      <c r="C16" s="7" t="s">
        <v>380</v>
      </c>
      <c r="D16" s="33" t="s">
        <v>399</v>
      </c>
      <c r="E16" s="17" t="s">
        <v>288</v>
      </c>
      <c r="F16" s="17" t="s">
        <v>14</v>
      </c>
      <c r="G16" s="17" t="s">
        <v>383</v>
      </c>
      <c r="H16" s="32">
        <v>12</v>
      </c>
      <c r="I16" s="32">
        <v>6</v>
      </c>
      <c r="J16" s="7" t="s">
        <v>397</v>
      </c>
    </row>
    <row r="17" spans="1:11">
      <c r="A17" s="7">
        <v>13</v>
      </c>
      <c r="B17" s="7" t="s">
        <v>380</v>
      </c>
      <c r="C17" s="7" t="s">
        <v>400</v>
      </c>
      <c r="D17" s="33" t="s">
        <v>401</v>
      </c>
      <c r="E17" s="17" t="s">
        <v>288</v>
      </c>
      <c r="F17" s="17" t="s">
        <v>14</v>
      </c>
      <c r="G17" s="17" t="s">
        <v>383</v>
      </c>
      <c r="H17" s="32">
        <v>35</v>
      </c>
      <c r="I17" s="32">
        <v>17.5</v>
      </c>
      <c r="J17" s="7" t="s">
        <v>402</v>
      </c>
    </row>
    <row r="18" spans="1:11">
      <c r="A18" s="7">
        <v>14</v>
      </c>
      <c r="B18" s="7" t="s">
        <v>380</v>
      </c>
      <c r="C18" s="7" t="s">
        <v>400</v>
      </c>
      <c r="D18" s="33" t="s">
        <v>291</v>
      </c>
      <c r="E18" s="17" t="s">
        <v>288</v>
      </c>
      <c r="F18" s="17" t="s">
        <v>14</v>
      </c>
      <c r="G18" s="17" t="s">
        <v>383</v>
      </c>
      <c r="H18" s="32">
        <v>7.6</v>
      </c>
      <c r="I18" s="32">
        <v>3.8</v>
      </c>
      <c r="J18" s="7" t="s">
        <v>402</v>
      </c>
    </row>
    <row r="19" spans="1:11">
      <c r="A19" s="7">
        <v>15</v>
      </c>
      <c r="B19" s="7" t="s">
        <v>380</v>
      </c>
      <c r="C19" s="7" t="s">
        <v>400</v>
      </c>
      <c r="D19" s="33" t="s">
        <v>403</v>
      </c>
      <c r="E19" s="17" t="s">
        <v>288</v>
      </c>
      <c r="F19" s="17" t="s">
        <v>14</v>
      </c>
      <c r="G19" s="17" t="s">
        <v>383</v>
      </c>
      <c r="H19" s="32">
        <v>4</v>
      </c>
      <c r="I19" s="32">
        <v>2</v>
      </c>
      <c r="J19" s="7" t="s">
        <v>402</v>
      </c>
    </row>
    <row r="20" spans="1:11">
      <c r="A20" s="7">
        <v>16</v>
      </c>
      <c r="B20" s="7" t="s">
        <v>380</v>
      </c>
      <c r="C20" s="7" t="s">
        <v>404</v>
      </c>
      <c r="D20" s="33" t="s">
        <v>405</v>
      </c>
      <c r="E20" s="17" t="s">
        <v>288</v>
      </c>
      <c r="F20" s="17" t="s">
        <v>14</v>
      </c>
      <c r="G20" s="17" t="s">
        <v>383</v>
      </c>
      <c r="H20" s="32">
        <v>7</v>
      </c>
      <c r="I20" s="32">
        <v>3.5</v>
      </c>
      <c r="J20" s="7" t="s">
        <v>402</v>
      </c>
    </row>
    <row r="21" spans="1:11">
      <c r="A21" s="7">
        <v>17</v>
      </c>
      <c r="B21" s="7" t="s">
        <v>380</v>
      </c>
      <c r="C21" s="7" t="s">
        <v>406</v>
      </c>
      <c r="D21" s="33" t="s">
        <v>359</v>
      </c>
      <c r="E21" s="17" t="s">
        <v>288</v>
      </c>
      <c r="F21" s="17" t="s">
        <v>14</v>
      </c>
      <c r="G21" s="17" t="s">
        <v>383</v>
      </c>
      <c r="H21" s="32">
        <v>199</v>
      </c>
      <c r="I21" s="32">
        <v>99.5</v>
      </c>
      <c r="J21" s="7" t="s">
        <v>407</v>
      </c>
    </row>
    <row r="22" spans="1:11">
      <c r="A22" s="7">
        <v>18</v>
      </c>
      <c r="B22" s="7" t="s">
        <v>380</v>
      </c>
      <c r="C22" s="7" t="s">
        <v>406</v>
      </c>
      <c r="D22" s="33" t="s">
        <v>408</v>
      </c>
      <c r="E22" s="17" t="s">
        <v>288</v>
      </c>
      <c r="F22" s="17" t="s">
        <v>14</v>
      </c>
      <c r="G22" s="17" t="s">
        <v>383</v>
      </c>
      <c r="H22" s="32">
        <v>18</v>
      </c>
      <c r="I22" s="32">
        <v>9</v>
      </c>
      <c r="J22" s="7" t="s">
        <v>407</v>
      </c>
    </row>
    <row r="23" spans="1:11">
      <c r="A23" s="7">
        <v>19</v>
      </c>
      <c r="B23" s="7" t="s">
        <v>380</v>
      </c>
      <c r="C23" s="7" t="s">
        <v>406</v>
      </c>
      <c r="D23" s="33" t="s">
        <v>409</v>
      </c>
      <c r="E23" s="32" t="s">
        <v>288</v>
      </c>
      <c r="F23" s="17" t="s">
        <v>14</v>
      </c>
      <c r="G23" s="17" t="s">
        <v>383</v>
      </c>
      <c r="H23" s="32">
        <v>20</v>
      </c>
      <c r="I23" s="32">
        <v>10</v>
      </c>
      <c r="J23" s="7" t="s">
        <v>407</v>
      </c>
    </row>
    <row r="24" spans="1:11">
      <c r="A24" s="7">
        <v>20</v>
      </c>
      <c r="B24" s="7" t="s">
        <v>380</v>
      </c>
      <c r="C24" s="7" t="s">
        <v>406</v>
      </c>
      <c r="D24" s="49" t="s">
        <v>410</v>
      </c>
      <c r="E24" s="49" t="s">
        <v>288</v>
      </c>
      <c r="F24" s="17" t="s">
        <v>14</v>
      </c>
      <c r="G24" s="17" t="s">
        <v>383</v>
      </c>
      <c r="H24" s="36">
        <v>99</v>
      </c>
      <c r="I24" s="36">
        <v>50</v>
      </c>
      <c r="J24" s="50" t="s">
        <v>407</v>
      </c>
      <c r="K24" s="37"/>
    </row>
    <row r="25" spans="1:11">
      <c r="A25" s="7">
        <v>21</v>
      </c>
      <c r="B25" s="7" t="s">
        <v>380</v>
      </c>
      <c r="C25" s="51" t="s">
        <v>411</v>
      </c>
      <c r="D25" s="51" t="s">
        <v>412</v>
      </c>
      <c r="E25" s="52" t="s">
        <v>288</v>
      </c>
      <c r="F25" s="52" t="s">
        <v>14</v>
      </c>
      <c r="G25" s="52" t="s">
        <v>413</v>
      </c>
      <c r="H25" s="53">
        <v>25</v>
      </c>
      <c r="I25" s="53">
        <v>15</v>
      </c>
      <c r="J25" s="41" t="s">
        <v>414</v>
      </c>
      <c r="K25" s="42"/>
    </row>
    <row r="26" spans="1:11">
      <c r="A26" s="7">
        <v>22</v>
      </c>
      <c r="B26" s="7" t="s">
        <v>380</v>
      </c>
      <c r="C26" s="51" t="s">
        <v>411</v>
      </c>
      <c r="D26" s="51" t="s">
        <v>415</v>
      </c>
      <c r="E26" s="52" t="s">
        <v>288</v>
      </c>
      <c r="F26" s="52" t="s">
        <v>14</v>
      </c>
      <c r="G26" s="52" t="s">
        <v>413</v>
      </c>
      <c r="H26" s="53">
        <v>5</v>
      </c>
      <c r="I26" s="53">
        <v>2.5</v>
      </c>
      <c r="J26" s="54" t="s">
        <v>416</v>
      </c>
      <c r="K26" s="46"/>
    </row>
    <row r="27" spans="1:11" s="111" customFormat="1" ht="24" customHeight="1">
      <c r="A27" s="131"/>
      <c r="B27" s="132"/>
      <c r="C27" s="132"/>
      <c r="D27" s="132" t="s">
        <v>306</v>
      </c>
      <c r="E27" s="132"/>
      <c r="F27" s="132"/>
      <c r="G27" s="132"/>
      <c r="H27" s="133">
        <f>SUM(H5:H26)</f>
        <v>713.82</v>
      </c>
      <c r="I27" s="133">
        <f>SUM(I5:I26)</f>
        <v>359.91</v>
      </c>
      <c r="J27" s="134"/>
      <c r="K27" s="134"/>
    </row>
    <row r="28" spans="1:11">
      <c r="A28" s="43"/>
      <c r="B28" s="44"/>
      <c r="C28" s="44"/>
      <c r="D28" s="44"/>
      <c r="E28" s="44"/>
      <c r="F28" s="44"/>
      <c r="G28" s="44"/>
      <c r="H28" s="45"/>
      <c r="I28" s="45"/>
      <c r="J28" s="46"/>
      <c r="K28" s="46"/>
    </row>
    <row r="29" spans="1:11">
      <c r="A29" s="43">
        <v>1</v>
      </c>
      <c r="B29" s="39" t="s">
        <v>380</v>
      </c>
      <c r="C29" s="39" t="s">
        <v>380</v>
      </c>
      <c r="D29" s="39" t="s">
        <v>1624</v>
      </c>
      <c r="E29" s="39" t="s">
        <v>1625</v>
      </c>
      <c r="F29" s="122"/>
      <c r="G29" s="39" t="s">
        <v>788</v>
      </c>
      <c r="H29" s="174">
        <v>1000</v>
      </c>
      <c r="I29" s="174">
        <v>750</v>
      </c>
      <c r="J29" s="175" t="s">
        <v>1627</v>
      </c>
      <c r="K29" s="46"/>
    </row>
    <row r="30" spans="1:11">
      <c r="A30" s="43"/>
      <c r="B30" s="44"/>
      <c r="C30" s="44"/>
      <c r="D30" s="44"/>
      <c r="E30" s="44"/>
      <c r="F30" s="44"/>
      <c r="G30" s="44"/>
      <c r="H30" s="45"/>
      <c r="I30" s="45"/>
      <c r="J30" s="46"/>
      <c r="K30" s="46"/>
    </row>
    <row r="31" spans="1:11">
      <c r="A31" s="43"/>
      <c r="B31" s="44"/>
      <c r="C31" s="44"/>
      <c r="D31" s="44"/>
      <c r="E31" s="44"/>
      <c r="F31" s="44"/>
      <c r="G31" s="44"/>
      <c r="H31" s="45"/>
      <c r="I31" s="45"/>
      <c r="J31" s="46"/>
      <c r="K31" s="46"/>
    </row>
    <row r="32" spans="1:11">
      <c r="A32" s="43"/>
      <c r="B32" s="44"/>
      <c r="C32" s="44"/>
      <c r="D32" s="44"/>
      <c r="E32" s="44"/>
      <c r="F32" s="44"/>
      <c r="G32" s="44"/>
      <c r="H32" s="45"/>
      <c r="I32" s="45"/>
      <c r="J32" s="46"/>
      <c r="K32" s="46"/>
    </row>
    <row r="33" spans="1:11">
      <c r="A33" s="43"/>
      <c r="B33" s="44"/>
      <c r="C33" s="44"/>
      <c r="D33" s="44"/>
      <c r="E33" s="44"/>
      <c r="F33" s="44"/>
      <c r="G33" s="44"/>
      <c r="H33" s="45"/>
      <c r="I33" s="45"/>
      <c r="J33" s="46"/>
      <c r="K33" s="46"/>
    </row>
    <row r="34" spans="1:11">
      <c r="A34" s="43"/>
      <c r="B34" s="44"/>
      <c r="C34" s="44"/>
      <c r="D34" s="44"/>
      <c r="E34" s="44"/>
      <c r="F34" s="44"/>
      <c r="G34" s="44"/>
      <c r="H34" s="45"/>
      <c r="I34" s="45"/>
      <c r="J34" s="46"/>
      <c r="K34" s="46"/>
    </row>
    <row r="35" spans="1:11">
      <c r="A35" s="43"/>
      <c r="B35" s="44"/>
      <c r="C35" s="44"/>
      <c r="D35" s="44"/>
      <c r="E35" s="44"/>
      <c r="F35" s="44"/>
      <c r="G35" s="44"/>
      <c r="H35" s="45"/>
      <c r="I35" s="45"/>
      <c r="J35" s="46"/>
      <c r="K35" s="46"/>
    </row>
    <row r="36" spans="1:11">
      <c r="A36" s="43"/>
      <c r="B36" s="44"/>
      <c r="C36" s="44"/>
      <c r="D36" s="44"/>
      <c r="E36" s="44"/>
      <c r="F36" s="44"/>
      <c r="G36" s="44"/>
      <c r="H36" s="45"/>
      <c r="I36" s="45"/>
      <c r="J36" s="46"/>
      <c r="K36" s="46"/>
    </row>
    <row r="37" spans="1:11">
      <c r="A37" s="43"/>
      <c r="B37" s="44"/>
      <c r="C37" s="44"/>
      <c r="D37" s="44"/>
      <c r="E37" s="44"/>
      <c r="F37" s="44"/>
      <c r="G37" s="44"/>
      <c r="H37" s="45"/>
      <c r="I37" s="45"/>
      <c r="J37" s="46"/>
      <c r="K37" s="46"/>
    </row>
    <row r="38" spans="1:11">
      <c r="A38" s="43"/>
      <c r="B38" s="44"/>
      <c r="C38" s="44"/>
      <c r="D38" s="44"/>
      <c r="E38" s="44"/>
      <c r="F38" s="44"/>
      <c r="G38" s="44"/>
      <c r="H38" s="45"/>
      <c r="I38" s="45"/>
      <c r="J38" s="46"/>
      <c r="K38" s="46"/>
    </row>
    <row r="39" spans="1:11">
      <c r="A39" s="43"/>
      <c r="B39" s="44"/>
      <c r="C39" s="44"/>
      <c r="D39" s="44"/>
      <c r="E39" s="44"/>
      <c r="F39" s="44"/>
      <c r="G39" s="44"/>
      <c r="H39" s="45"/>
      <c r="I39" s="45"/>
      <c r="J39" s="46"/>
      <c r="K39" s="46"/>
    </row>
    <row r="40" spans="1:11">
      <c r="A40" s="43"/>
      <c r="B40" s="44"/>
      <c r="C40" s="44"/>
      <c r="D40" s="44"/>
      <c r="E40" s="44"/>
      <c r="F40" s="44"/>
      <c r="G40" s="44"/>
      <c r="H40" s="45"/>
      <c r="I40" s="45"/>
      <c r="J40" s="46"/>
      <c r="K40" s="46"/>
    </row>
    <row r="41" spans="1:11">
      <c r="A41" s="43"/>
      <c r="B41" s="44"/>
      <c r="C41" s="44"/>
      <c r="D41" s="44"/>
      <c r="E41" s="44"/>
      <c r="F41" s="44"/>
      <c r="G41" s="44"/>
      <c r="H41" s="45"/>
      <c r="I41" s="45"/>
      <c r="J41" s="46"/>
      <c r="K41" s="46"/>
    </row>
    <row r="42" spans="1:11">
      <c r="A42" s="43"/>
      <c r="B42" s="44"/>
      <c r="C42" s="44"/>
      <c r="D42" s="44"/>
      <c r="E42" s="44"/>
      <c r="F42" s="44"/>
      <c r="G42" s="44"/>
      <c r="H42" s="45"/>
      <c r="I42" s="45"/>
      <c r="J42" s="46"/>
      <c r="K42" s="46"/>
    </row>
    <row r="43" spans="1:11">
      <c r="A43" s="43"/>
      <c r="B43" s="44"/>
      <c r="C43" s="44"/>
      <c r="D43" s="44"/>
      <c r="E43" s="44"/>
      <c r="F43" s="44"/>
      <c r="G43" s="44"/>
      <c r="H43" s="45"/>
      <c r="I43" s="45"/>
      <c r="J43" s="46"/>
      <c r="K43" s="46"/>
    </row>
    <row r="44" spans="1:11">
      <c r="A44" s="43"/>
      <c r="B44" s="44"/>
      <c r="C44" s="44"/>
      <c r="D44" s="44"/>
      <c r="E44" s="44"/>
      <c r="F44" s="44"/>
      <c r="G44" s="44"/>
      <c r="H44" s="45"/>
      <c r="I44" s="45"/>
      <c r="J44" s="46"/>
      <c r="K44" s="46"/>
    </row>
    <row r="45" spans="1:11">
      <c r="A45" s="43"/>
      <c r="B45" s="44"/>
      <c r="C45" s="44"/>
      <c r="D45" s="44"/>
      <c r="E45" s="44"/>
      <c r="F45" s="44"/>
      <c r="G45" s="44"/>
      <c r="H45" s="45"/>
      <c r="I45" s="45"/>
      <c r="J45" s="46"/>
      <c r="K45" s="46"/>
    </row>
    <row r="46" spans="1:11">
      <c r="A46" s="43"/>
      <c r="B46" s="44"/>
      <c r="C46" s="44"/>
      <c r="D46" s="44"/>
      <c r="E46" s="44"/>
      <c r="F46" s="44"/>
      <c r="G46" s="44"/>
      <c r="H46" s="45"/>
      <c r="I46" s="45"/>
      <c r="J46" s="46"/>
      <c r="K46" s="46"/>
    </row>
  </sheetData>
  <mergeCells count="3">
    <mergeCell ref="A1:J1"/>
    <mergeCell ref="A3:J3"/>
    <mergeCell ref="A2:J2"/>
  </mergeCells>
  <printOptions horizontalCentered="1"/>
  <pageMargins left="0.18" right="0.46" top="0.51" bottom="0.38" header="0.31496062992125984" footer="0.31496062992125984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K45"/>
  <sheetViews>
    <sheetView topLeftCell="E27" workbookViewId="0">
      <selection activeCell="A5" sqref="A5:J36"/>
    </sheetView>
  </sheetViews>
  <sheetFormatPr defaultRowHeight="15"/>
  <cols>
    <col min="2" max="2" width="18.7109375" customWidth="1"/>
    <col min="3" max="3" width="16.85546875" customWidth="1"/>
    <col min="4" max="4" width="26" customWidth="1"/>
    <col min="5" max="5" width="28.42578125" customWidth="1"/>
    <col min="6" max="6" width="16.140625" customWidth="1"/>
    <col min="7" max="7" width="18.7109375" customWidth="1"/>
    <col min="8" max="8" width="10" customWidth="1"/>
    <col min="10" max="10" width="27.5703125" customWidth="1"/>
  </cols>
  <sheetData>
    <row r="1" spans="1:10" ht="23.25">
      <c r="A1" s="388" t="s">
        <v>267</v>
      </c>
      <c r="B1" s="389"/>
      <c r="C1" s="389"/>
      <c r="D1" s="389"/>
      <c r="E1" s="389"/>
      <c r="F1" s="389"/>
      <c r="G1" s="389"/>
      <c r="H1" s="389"/>
      <c r="I1" s="389"/>
      <c r="J1" s="390"/>
    </row>
    <row r="2" spans="1:10" ht="21" hidden="1" customHeight="1">
      <c r="A2" s="391" t="s">
        <v>1179</v>
      </c>
      <c r="B2" s="392"/>
      <c r="C2" s="392"/>
      <c r="D2" s="392"/>
      <c r="E2" s="392"/>
      <c r="F2" s="392"/>
      <c r="G2" s="392"/>
      <c r="H2" s="392"/>
      <c r="I2" s="392"/>
      <c r="J2" s="393"/>
    </row>
    <row r="3" spans="1:10" ht="18.75" hidden="1">
      <c r="A3" s="394" t="s">
        <v>422</v>
      </c>
      <c r="B3" s="395"/>
      <c r="C3" s="395"/>
      <c r="D3" s="395"/>
      <c r="E3" s="395"/>
      <c r="F3" s="395"/>
      <c r="G3" s="395"/>
      <c r="H3" s="395"/>
      <c r="I3" s="395"/>
      <c r="J3" s="396"/>
    </row>
    <row r="4" spans="1:10" ht="45" hidden="1">
      <c r="A4" s="374" t="s">
        <v>269</v>
      </c>
      <c r="B4" s="374" t="s">
        <v>270</v>
      </c>
      <c r="C4" s="374" t="s">
        <v>271</v>
      </c>
      <c r="D4" s="374" t="s">
        <v>272</v>
      </c>
      <c r="E4" s="374" t="s">
        <v>417</v>
      </c>
      <c r="F4" s="374" t="s">
        <v>379</v>
      </c>
      <c r="G4" s="374" t="s">
        <v>275</v>
      </c>
      <c r="H4" s="374" t="s">
        <v>276</v>
      </c>
      <c r="I4" s="374" t="s">
        <v>813</v>
      </c>
      <c r="J4" s="374" t="s">
        <v>277</v>
      </c>
    </row>
    <row r="5" spans="1:10">
      <c r="A5" s="373">
        <v>1</v>
      </c>
      <c r="B5" s="373" t="s">
        <v>423</v>
      </c>
      <c r="C5" s="373" t="s">
        <v>424</v>
      </c>
      <c r="D5" s="373" t="s">
        <v>425</v>
      </c>
      <c r="E5" s="373" t="s">
        <v>281</v>
      </c>
      <c r="F5" s="373" t="s">
        <v>14</v>
      </c>
      <c r="G5" s="373" t="s">
        <v>283</v>
      </c>
      <c r="H5" s="373">
        <v>1.93</v>
      </c>
      <c r="I5" s="373">
        <v>1</v>
      </c>
      <c r="J5" s="373" t="s">
        <v>426</v>
      </c>
    </row>
    <row r="6" spans="1:10">
      <c r="A6" s="373">
        <v>2</v>
      </c>
      <c r="B6" s="373" t="s">
        <v>423</v>
      </c>
      <c r="C6" s="373" t="s">
        <v>424</v>
      </c>
      <c r="D6" s="373" t="s">
        <v>427</v>
      </c>
      <c r="E6" s="373" t="s">
        <v>281</v>
      </c>
      <c r="F6" s="373" t="s">
        <v>14</v>
      </c>
      <c r="G6" s="373" t="s">
        <v>283</v>
      </c>
      <c r="H6" s="373">
        <v>21.31</v>
      </c>
      <c r="I6" s="373">
        <v>5</v>
      </c>
      <c r="J6" s="373" t="s">
        <v>426</v>
      </c>
    </row>
    <row r="7" spans="1:10">
      <c r="A7" s="373">
        <v>3</v>
      </c>
      <c r="B7" s="373" t="s">
        <v>423</v>
      </c>
      <c r="C7" s="373" t="s">
        <v>428</v>
      </c>
      <c r="D7" s="373" t="s">
        <v>425</v>
      </c>
      <c r="E7" s="373" t="s">
        <v>281</v>
      </c>
      <c r="F7" s="373" t="s">
        <v>14</v>
      </c>
      <c r="G7" s="373" t="s">
        <v>283</v>
      </c>
      <c r="H7" s="373">
        <v>1.24</v>
      </c>
      <c r="I7" s="373">
        <v>0.5</v>
      </c>
      <c r="J7" s="373" t="s">
        <v>429</v>
      </c>
    </row>
    <row r="8" spans="1:10">
      <c r="A8" s="373">
        <v>4</v>
      </c>
      <c r="B8" s="373" t="s">
        <v>423</v>
      </c>
      <c r="C8" s="373" t="s">
        <v>430</v>
      </c>
      <c r="D8" s="373" t="s">
        <v>425</v>
      </c>
      <c r="E8" s="373" t="s">
        <v>281</v>
      </c>
      <c r="F8" s="373" t="s">
        <v>14</v>
      </c>
      <c r="G8" s="373" t="s">
        <v>283</v>
      </c>
      <c r="H8" s="373">
        <v>1.6</v>
      </c>
      <c r="I8" s="373">
        <v>0.5</v>
      </c>
      <c r="J8" s="373" t="s">
        <v>431</v>
      </c>
    </row>
    <row r="9" spans="1:10">
      <c r="A9" s="373">
        <v>5</v>
      </c>
      <c r="B9" s="373" t="s">
        <v>423</v>
      </c>
      <c r="C9" s="373" t="s">
        <v>430</v>
      </c>
      <c r="D9" s="2" t="s">
        <v>432</v>
      </c>
      <c r="E9" s="373" t="s">
        <v>281</v>
      </c>
      <c r="F9" s="373" t="s">
        <v>14</v>
      </c>
      <c r="G9" s="373" t="s">
        <v>283</v>
      </c>
      <c r="H9" s="2">
        <v>1.2</v>
      </c>
      <c r="I9" s="2">
        <v>0.3</v>
      </c>
      <c r="J9" s="373" t="s">
        <v>431</v>
      </c>
    </row>
    <row r="10" spans="1:10">
      <c r="A10" s="373">
        <v>6</v>
      </c>
      <c r="B10" s="373" t="s">
        <v>423</v>
      </c>
      <c r="C10" s="373" t="s">
        <v>430</v>
      </c>
      <c r="D10" s="2" t="s">
        <v>433</v>
      </c>
      <c r="E10" s="373" t="s">
        <v>281</v>
      </c>
      <c r="F10" s="373" t="s">
        <v>14</v>
      </c>
      <c r="G10" s="373" t="s">
        <v>283</v>
      </c>
      <c r="H10" s="2">
        <v>3.2</v>
      </c>
      <c r="I10" s="2">
        <v>0.5</v>
      </c>
      <c r="J10" s="373" t="s">
        <v>431</v>
      </c>
    </row>
    <row r="11" spans="1:10">
      <c r="A11" s="373">
        <v>7</v>
      </c>
      <c r="B11" s="373" t="s">
        <v>423</v>
      </c>
      <c r="C11" s="2" t="s">
        <v>434</v>
      </c>
      <c r="D11" s="2" t="s">
        <v>435</v>
      </c>
      <c r="E11" s="373" t="s">
        <v>281</v>
      </c>
      <c r="F11" s="373" t="s">
        <v>14</v>
      </c>
      <c r="G11" s="373" t="s">
        <v>283</v>
      </c>
      <c r="H11" s="2">
        <v>0.8</v>
      </c>
      <c r="I11" s="2">
        <v>0.3</v>
      </c>
      <c r="J11" s="2" t="s">
        <v>436</v>
      </c>
    </row>
    <row r="12" spans="1:10" ht="30">
      <c r="A12" s="373">
        <v>8</v>
      </c>
      <c r="B12" s="373" t="s">
        <v>423</v>
      </c>
      <c r="C12" s="2" t="s">
        <v>434</v>
      </c>
      <c r="D12" s="2" t="s">
        <v>437</v>
      </c>
      <c r="E12" s="373" t="s">
        <v>281</v>
      </c>
      <c r="F12" s="373" t="s">
        <v>14</v>
      </c>
      <c r="G12" s="373" t="s">
        <v>283</v>
      </c>
      <c r="H12" s="2">
        <v>1.6</v>
      </c>
      <c r="I12" s="2">
        <v>0.5</v>
      </c>
      <c r="J12" s="2" t="s">
        <v>436</v>
      </c>
    </row>
    <row r="13" spans="1:10">
      <c r="A13" s="373">
        <v>9</v>
      </c>
      <c r="B13" s="373" t="s">
        <v>423</v>
      </c>
      <c r="C13" s="2" t="s">
        <v>438</v>
      </c>
      <c r="D13" s="2" t="s">
        <v>439</v>
      </c>
      <c r="E13" s="373" t="s">
        <v>281</v>
      </c>
      <c r="F13" s="373" t="s">
        <v>14</v>
      </c>
      <c r="G13" s="373" t="s">
        <v>283</v>
      </c>
      <c r="H13" s="2">
        <v>10</v>
      </c>
      <c r="I13" s="2">
        <v>3</v>
      </c>
      <c r="J13" s="2" t="s">
        <v>440</v>
      </c>
    </row>
    <row r="14" spans="1:10">
      <c r="A14" s="373">
        <v>10</v>
      </c>
      <c r="B14" s="373" t="s">
        <v>423</v>
      </c>
      <c r="C14" s="2" t="s">
        <v>438</v>
      </c>
      <c r="D14" s="2" t="s">
        <v>441</v>
      </c>
      <c r="E14" s="373" t="s">
        <v>281</v>
      </c>
      <c r="F14" s="373" t="s">
        <v>14</v>
      </c>
      <c r="G14" s="373" t="s">
        <v>283</v>
      </c>
      <c r="H14" s="2">
        <v>20</v>
      </c>
      <c r="I14" s="2">
        <v>5</v>
      </c>
      <c r="J14" s="2" t="s">
        <v>442</v>
      </c>
    </row>
    <row r="15" spans="1:10">
      <c r="A15" s="2">
        <v>11</v>
      </c>
      <c r="B15" s="373" t="s">
        <v>423</v>
      </c>
      <c r="C15" s="2" t="s">
        <v>443</v>
      </c>
      <c r="D15" s="2" t="s">
        <v>444</v>
      </c>
      <c r="E15" s="2" t="s">
        <v>281</v>
      </c>
      <c r="F15" s="2" t="s">
        <v>14</v>
      </c>
      <c r="G15" s="2" t="s">
        <v>283</v>
      </c>
      <c r="H15" s="2">
        <v>2.71</v>
      </c>
      <c r="I15" s="2">
        <v>0.1</v>
      </c>
      <c r="J15" s="2" t="s">
        <v>445</v>
      </c>
    </row>
    <row r="16" spans="1:10">
      <c r="A16" s="373">
        <v>12</v>
      </c>
      <c r="B16" s="373" t="s">
        <v>423</v>
      </c>
      <c r="C16" s="2" t="s">
        <v>443</v>
      </c>
      <c r="D16" s="2" t="s">
        <v>446</v>
      </c>
      <c r="E16" s="373" t="s">
        <v>281</v>
      </c>
      <c r="F16" s="373" t="s">
        <v>14</v>
      </c>
      <c r="G16" s="373" t="s">
        <v>283</v>
      </c>
      <c r="H16" s="2">
        <v>1.88</v>
      </c>
      <c r="I16" s="2">
        <v>0.4</v>
      </c>
      <c r="J16" s="2" t="s">
        <v>445</v>
      </c>
    </row>
    <row r="17" spans="1:11">
      <c r="A17" s="373">
        <v>13</v>
      </c>
      <c r="B17" s="373" t="s">
        <v>423</v>
      </c>
      <c r="C17" s="2" t="s">
        <v>443</v>
      </c>
      <c r="D17" s="2" t="s">
        <v>447</v>
      </c>
      <c r="E17" s="373" t="s">
        <v>281</v>
      </c>
      <c r="F17" s="373" t="s">
        <v>14</v>
      </c>
      <c r="G17" s="373" t="s">
        <v>283</v>
      </c>
      <c r="H17" s="2">
        <v>1.93</v>
      </c>
      <c r="I17" s="2">
        <v>0.5</v>
      </c>
      <c r="J17" s="2" t="s">
        <v>445</v>
      </c>
    </row>
    <row r="18" spans="1:11" ht="24.95" customHeight="1">
      <c r="A18" s="2">
        <v>14</v>
      </c>
      <c r="B18" s="373" t="s">
        <v>423</v>
      </c>
      <c r="C18" s="2" t="s">
        <v>443</v>
      </c>
      <c r="D18" s="2" t="s">
        <v>448</v>
      </c>
      <c r="E18" s="2" t="s">
        <v>281</v>
      </c>
      <c r="F18" s="2" t="s">
        <v>14</v>
      </c>
      <c r="G18" s="2" t="s">
        <v>283</v>
      </c>
      <c r="H18" s="2">
        <v>2</v>
      </c>
      <c r="I18" s="2">
        <v>0.5</v>
      </c>
      <c r="J18" s="2" t="s">
        <v>449</v>
      </c>
    </row>
    <row r="19" spans="1:11" ht="24.95" customHeight="1">
      <c r="A19" s="373">
        <v>15</v>
      </c>
      <c r="B19" s="373" t="s">
        <v>423</v>
      </c>
      <c r="C19" s="2" t="s">
        <v>450</v>
      </c>
      <c r="D19" s="2" t="s">
        <v>451</v>
      </c>
      <c r="E19" s="373" t="s">
        <v>281</v>
      </c>
      <c r="F19" s="373" t="s">
        <v>14</v>
      </c>
      <c r="G19" s="373" t="s">
        <v>283</v>
      </c>
      <c r="H19" s="2">
        <v>1.2</v>
      </c>
      <c r="I19" s="2">
        <v>0.3</v>
      </c>
      <c r="J19" s="2" t="s">
        <v>452</v>
      </c>
    </row>
    <row r="20" spans="1:11" ht="24.95" customHeight="1">
      <c r="A20" s="373">
        <v>16</v>
      </c>
      <c r="B20" s="373" t="s">
        <v>423</v>
      </c>
      <c r="C20" s="2" t="s">
        <v>453</v>
      </c>
      <c r="D20" s="2" t="s">
        <v>451</v>
      </c>
      <c r="E20" s="373" t="s">
        <v>281</v>
      </c>
      <c r="F20" s="373" t="s">
        <v>14</v>
      </c>
      <c r="G20" s="373" t="s">
        <v>283</v>
      </c>
      <c r="H20" s="2">
        <v>2.8</v>
      </c>
      <c r="I20" s="2">
        <v>0.5</v>
      </c>
      <c r="J20" s="2" t="s">
        <v>454</v>
      </c>
    </row>
    <row r="21" spans="1:11" ht="24.95" customHeight="1">
      <c r="A21" s="373">
        <v>17</v>
      </c>
      <c r="B21" s="373" t="s">
        <v>423</v>
      </c>
      <c r="C21" s="2" t="s">
        <v>453</v>
      </c>
      <c r="D21" s="2" t="s">
        <v>451</v>
      </c>
      <c r="E21" s="2" t="s">
        <v>281</v>
      </c>
      <c r="F21" s="2" t="s">
        <v>14</v>
      </c>
      <c r="G21" s="2" t="s">
        <v>283</v>
      </c>
      <c r="H21" s="2">
        <v>3.2</v>
      </c>
      <c r="I21" s="2">
        <v>0.8</v>
      </c>
      <c r="J21" s="2" t="s">
        <v>454</v>
      </c>
    </row>
    <row r="22" spans="1:11" ht="24.95" customHeight="1">
      <c r="A22" s="373">
        <v>18</v>
      </c>
      <c r="B22" s="373" t="s">
        <v>423</v>
      </c>
      <c r="C22" s="373" t="s">
        <v>455</v>
      </c>
      <c r="D22" s="2" t="s">
        <v>451</v>
      </c>
      <c r="E22" s="2" t="s">
        <v>281</v>
      </c>
      <c r="F22" s="2" t="s">
        <v>14</v>
      </c>
      <c r="G22" s="2" t="s">
        <v>283</v>
      </c>
      <c r="H22" s="373">
        <v>0.8</v>
      </c>
      <c r="I22" s="373">
        <v>0.3</v>
      </c>
      <c r="J22" s="373" t="s">
        <v>456</v>
      </c>
    </row>
    <row r="23" spans="1:11" ht="24.95" customHeight="1">
      <c r="A23" s="373">
        <v>19</v>
      </c>
      <c r="B23" s="373" t="s">
        <v>423</v>
      </c>
      <c r="C23" s="373" t="s">
        <v>455</v>
      </c>
      <c r="D23" s="2" t="s">
        <v>451</v>
      </c>
      <c r="E23" s="2" t="s">
        <v>281</v>
      </c>
      <c r="F23" s="2" t="s">
        <v>14</v>
      </c>
      <c r="G23" s="2" t="s">
        <v>283</v>
      </c>
      <c r="H23" s="375">
        <v>1.6</v>
      </c>
      <c r="I23" s="375">
        <v>0.3</v>
      </c>
      <c r="J23" s="373" t="s">
        <v>456</v>
      </c>
      <c r="K23" s="37"/>
    </row>
    <row r="24" spans="1:11" ht="24.95" customHeight="1">
      <c r="A24" s="373">
        <v>20</v>
      </c>
      <c r="B24" s="373" t="s">
        <v>423</v>
      </c>
      <c r="C24" s="373" t="s">
        <v>455</v>
      </c>
      <c r="D24" s="2" t="s">
        <v>451</v>
      </c>
      <c r="E24" s="2" t="s">
        <v>281</v>
      </c>
      <c r="F24" s="2" t="s">
        <v>14</v>
      </c>
      <c r="G24" s="2" t="s">
        <v>283</v>
      </c>
      <c r="H24" s="80">
        <v>2.4</v>
      </c>
      <c r="I24" s="80">
        <v>0.5</v>
      </c>
      <c r="J24" s="373" t="s">
        <v>456</v>
      </c>
      <c r="K24" s="42"/>
    </row>
    <row r="25" spans="1:11" ht="24.95" customHeight="1">
      <c r="A25" s="373">
        <v>21</v>
      </c>
      <c r="B25" s="373" t="s">
        <v>423</v>
      </c>
      <c r="C25" s="81" t="s">
        <v>457</v>
      </c>
      <c r="D25" s="81" t="s">
        <v>458</v>
      </c>
      <c r="E25" s="2" t="s">
        <v>281</v>
      </c>
      <c r="F25" s="2" t="s">
        <v>14</v>
      </c>
      <c r="G25" s="2" t="s">
        <v>283</v>
      </c>
      <c r="H25" s="80">
        <v>32</v>
      </c>
      <c r="I25" s="80">
        <v>8</v>
      </c>
      <c r="J25" s="82" t="s">
        <v>459</v>
      </c>
      <c r="K25" s="46"/>
    </row>
    <row r="26" spans="1:11" ht="24.95" customHeight="1">
      <c r="A26" s="373">
        <v>22</v>
      </c>
      <c r="B26" s="373" t="s">
        <v>423</v>
      </c>
      <c r="C26" s="81" t="s">
        <v>457</v>
      </c>
      <c r="D26" s="81" t="s">
        <v>460</v>
      </c>
      <c r="E26" s="2" t="s">
        <v>281</v>
      </c>
      <c r="F26" s="2" t="s">
        <v>14</v>
      </c>
      <c r="G26" s="2" t="s">
        <v>283</v>
      </c>
      <c r="H26" s="373">
        <v>0.8</v>
      </c>
      <c r="I26" s="80">
        <v>0.5</v>
      </c>
      <c r="J26" s="82" t="s">
        <v>459</v>
      </c>
      <c r="K26" s="46"/>
    </row>
    <row r="27" spans="1:11" ht="24.95" customHeight="1">
      <c r="A27" s="373">
        <v>23</v>
      </c>
      <c r="B27" s="373" t="s">
        <v>423</v>
      </c>
      <c r="C27" s="81" t="s">
        <v>457</v>
      </c>
      <c r="D27" s="81" t="s">
        <v>461</v>
      </c>
      <c r="E27" s="2" t="s">
        <v>281</v>
      </c>
      <c r="F27" s="2" t="s">
        <v>14</v>
      </c>
      <c r="G27" s="2" t="s">
        <v>283</v>
      </c>
      <c r="H27" s="80">
        <v>0.8</v>
      </c>
      <c r="I27" s="80">
        <v>0.3</v>
      </c>
      <c r="J27" s="82" t="s">
        <v>459</v>
      </c>
      <c r="K27" s="46"/>
    </row>
    <row r="28" spans="1:11" ht="24.95" customHeight="1">
      <c r="A28" s="373">
        <v>24</v>
      </c>
      <c r="B28" s="373" t="s">
        <v>423</v>
      </c>
      <c r="C28" s="81" t="s">
        <v>462</v>
      </c>
      <c r="D28" s="81" t="s">
        <v>463</v>
      </c>
      <c r="E28" s="2" t="s">
        <v>281</v>
      </c>
      <c r="F28" s="2" t="s">
        <v>14</v>
      </c>
      <c r="G28" s="2" t="s">
        <v>283</v>
      </c>
      <c r="H28" s="80">
        <v>2.4</v>
      </c>
      <c r="I28" s="80">
        <v>0.5</v>
      </c>
      <c r="J28" s="82" t="s">
        <v>464</v>
      </c>
      <c r="K28" s="46"/>
    </row>
    <row r="29" spans="1:11" ht="24.95" customHeight="1">
      <c r="A29" s="373">
        <v>25</v>
      </c>
      <c r="B29" s="373" t="s">
        <v>423</v>
      </c>
      <c r="C29" s="81" t="s">
        <v>465</v>
      </c>
      <c r="D29" s="81" t="s">
        <v>463</v>
      </c>
      <c r="E29" s="2" t="s">
        <v>281</v>
      </c>
      <c r="F29" s="2" t="s">
        <v>14</v>
      </c>
      <c r="G29" s="2" t="s">
        <v>283</v>
      </c>
      <c r="H29" s="80">
        <v>2.4</v>
      </c>
      <c r="I29" s="80">
        <v>0.5</v>
      </c>
      <c r="J29" s="82" t="s">
        <v>459</v>
      </c>
      <c r="K29" s="46"/>
    </row>
    <row r="30" spans="1:11" ht="24.95" customHeight="1">
      <c r="A30" s="373">
        <v>26</v>
      </c>
      <c r="B30" s="373" t="s">
        <v>423</v>
      </c>
      <c r="C30" s="81" t="s">
        <v>466</v>
      </c>
      <c r="D30" s="81" t="s">
        <v>463</v>
      </c>
      <c r="E30" s="2" t="s">
        <v>281</v>
      </c>
      <c r="F30" s="2" t="s">
        <v>14</v>
      </c>
      <c r="G30" s="2" t="s">
        <v>283</v>
      </c>
      <c r="H30" s="80">
        <v>4</v>
      </c>
      <c r="I30" s="80">
        <v>1</v>
      </c>
      <c r="J30" s="82" t="s">
        <v>467</v>
      </c>
      <c r="K30" s="46"/>
    </row>
    <row r="31" spans="1:11" ht="24.95" customHeight="1">
      <c r="A31" s="373">
        <v>27</v>
      </c>
      <c r="B31" s="373" t="s">
        <v>423</v>
      </c>
      <c r="C31" s="81" t="s">
        <v>466</v>
      </c>
      <c r="D31" s="81" t="s">
        <v>463</v>
      </c>
      <c r="E31" s="2" t="s">
        <v>281</v>
      </c>
      <c r="F31" s="2" t="s">
        <v>14</v>
      </c>
      <c r="G31" s="2" t="s">
        <v>283</v>
      </c>
      <c r="H31" s="80">
        <v>4</v>
      </c>
      <c r="I31" s="80">
        <v>1</v>
      </c>
      <c r="J31" s="82" t="s">
        <v>467</v>
      </c>
      <c r="K31" s="46"/>
    </row>
    <row r="32" spans="1:11" ht="24.95" customHeight="1">
      <c r="A32" s="373">
        <v>28</v>
      </c>
      <c r="B32" s="373" t="s">
        <v>423</v>
      </c>
      <c r="C32" s="81" t="s">
        <v>466</v>
      </c>
      <c r="D32" s="81" t="s">
        <v>468</v>
      </c>
      <c r="E32" s="2" t="s">
        <v>281</v>
      </c>
      <c r="F32" s="2" t="s">
        <v>14</v>
      </c>
      <c r="G32" s="2" t="s">
        <v>283</v>
      </c>
      <c r="H32" s="80">
        <v>2.4</v>
      </c>
      <c r="I32" s="80">
        <v>0.5</v>
      </c>
      <c r="J32" s="82" t="s">
        <v>467</v>
      </c>
      <c r="K32" s="46"/>
    </row>
    <row r="33" spans="1:11" ht="24.95" customHeight="1">
      <c r="A33" s="373">
        <v>29</v>
      </c>
      <c r="B33" s="373" t="s">
        <v>423</v>
      </c>
      <c r="C33" s="81" t="s">
        <v>466</v>
      </c>
      <c r="D33" s="81" t="s">
        <v>469</v>
      </c>
      <c r="E33" s="2" t="s">
        <v>281</v>
      </c>
      <c r="F33" s="2" t="s">
        <v>14</v>
      </c>
      <c r="G33" s="2" t="s">
        <v>283</v>
      </c>
      <c r="H33" s="80">
        <v>2.4</v>
      </c>
      <c r="I33" s="80">
        <v>0.5</v>
      </c>
      <c r="J33" s="82" t="s">
        <v>467</v>
      </c>
      <c r="K33" s="46"/>
    </row>
    <row r="34" spans="1:11" ht="24.95" customHeight="1">
      <c r="A34" s="373">
        <v>30</v>
      </c>
      <c r="B34" s="373" t="s">
        <v>423</v>
      </c>
      <c r="C34" s="81" t="s">
        <v>470</v>
      </c>
      <c r="D34" s="81" t="s">
        <v>451</v>
      </c>
      <c r="E34" s="2" t="s">
        <v>281</v>
      </c>
      <c r="F34" s="2" t="s">
        <v>14</v>
      </c>
      <c r="G34" s="2" t="s">
        <v>283</v>
      </c>
      <c r="H34" s="80">
        <v>1.5</v>
      </c>
      <c r="I34" s="80">
        <v>0.3</v>
      </c>
      <c r="J34" s="82" t="s">
        <v>471</v>
      </c>
      <c r="K34" s="46"/>
    </row>
    <row r="35" spans="1:11" ht="24.95" customHeight="1">
      <c r="A35" s="373">
        <v>31</v>
      </c>
      <c r="B35" s="373" t="s">
        <v>423</v>
      </c>
      <c r="C35" s="81" t="s">
        <v>472</v>
      </c>
      <c r="D35" s="81" t="s">
        <v>451</v>
      </c>
      <c r="E35" s="2" t="s">
        <v>281</v>
      </c>
      <c r="F35" s="2" t="s">
        <v>14</v>
      </c>
      <c r="G35" s="2" t="s">
        <v>283</v>
      </c>
      <c r="H35" s="80">
        <v>2</v>
      </c>
      <c r="I35" s="80">
        <v>0.5</v>
      </c>
      <c r="J35" s="82" t="s">
        <v>473</v>
      </c>
      <c r="K35" s="46"/>
    </row>
    <row r="36" spans="1:11" ht="24.95" customHeight="1">
      <c r="A36" s="373">
        <v>32</v>
      </c>
      <c r="B36" s="373" t="s">
        <v>423</v>
      </c>
      <c r="C36" s="81" t="s">
        <v>474</v>
      </c>
      <c r="D36" s="81" t="s">
        <v>451</v>
      </c>
      <c r="E36" s="2" t="s">
        <v>281</v>
      </c>
      <c r="F36" s="2" t="s">
        <v>14</v>
      </c>
      <c r="G36" s="2" t="s">
        <v>283</v>
      </c>
      <c r="H36" s="80">
        <v>4.5</v>
      </c>
      <c r="I36" s="80">
        <v>1</v>
      </c>
      <c r="J36" s="82" t="s">
        <v>475</v>
      </c>
      <c r="K36" s="46"/>
    </row>
    <row r="37" spans="1:11" s="111" customFormat="1" hidden="1">
      <c r="A37" s="131"/>
      <c r="B37" s="132"/>
      <c r="C37" s="132"/>
      <c r="D37" s="132" t="s">
        <v>306</v>
      </c>
      <c r="E37" s="132"/>
      <c r="F37" s="132"/>
      <c r="G37" s="132"/>
      <c r="H37" s="133">
        <f>SUM(H5:H36)</f>
        <v>142.60000000000002</v>
      </c>
      <c r="I37" s="133">
        <f>SUM(I5:I36)</f>
        <v>35.400000000000006</v>
      </c>
      <c r="J37" s="134"/>
      <c r="K37" s="134"/>
    </row>
    <row r="38" spans="1:11" hidden="1">
      <c r="A38" s="43"/>
      <c r="B38" s="44"/>
      <c r="C38" s="44"/>
      <c r="D38" s="44"/>
      <c r="E38" s="44"/>
      <c r="F38" s="44"/>
      <c r="G38" s="44"/>
      <c r="H38" s="45"/>
      <c r="I38" s="45"/>
      <c r="J38" s="46"/>
      <c r="K38" s="46"/>
    </row>
    <row r="39" spans="1:11" ht="30" hidden="1">
      <c r="A39" s="43">
        <v>1</v>
      </c>
      <c r="B39" s="39" t="s">
        <v>423</v>
      </c>
      <c r="C39" s="39" t="s">
        <v>423</v>
      </c>
      <c r="D39" s="39" t="s">
        <v>1624</v>
      </c>
      <c r="E39" s="39" t="s">
        <v>1625</v>
      </c>
      <c r="F39" s="376"/>
      <c r="G39" s="39" t="s">
        <v>788</v>
      </c>
      <c r="H39" s="174">
        <v>1000</v>
      </c>
      <c r="I39" s="174">
        <v>750</v>
      </c>
      <c r="J39" s="175" t="s">
        <v>1626</v>
      </c>
      <c r="K39" s="46"/>
    </row>
    <row r="40" spans="1:11" hidden="1">
      <c r="A40" s="43"/>
      <c r="B40" s="44"/>
      <c r="C40" s="44"/>
      <c r="D40" s="44"/>
      <c r="E40" s="44"/>
      <c r="F40" s="44"/>
      <c r="G40" s="44"/>
      <c r="H40" s="45"/>
      <c r="I40" s="45"/>
      <c r="J40" s="46"/>
      <c r="K40" s="46"/>
    </row>
    <row r="41" spans="1:11" hidden="1">
      <c r="A41" s="43"/>
      <c r="B41" s="44"/>
      <c r="C41" s="44"/>
      <c r="D41" s="44"/>
      <c r="E41" s="44"/>
      <c r="F41" s="44"/>
      <c r="G41" s="44"/>
      <c r="I41" s="45"/>
      <c r="J41" s="46"/>
      <c r="K41" s="46"/>
    </row>
    <row r="42" spans="1:11" hidden="1">
      <c r="A42" s="43"/>
      <c r="B42" s="44"/>
      <c r="C42" s="44"/>
      <c r="D42" s="44"/>
      <c r="E42" s="44"/>
      <c r="F42" s="44"/>
      <c r="G42" s="44"/>
      <c r="I42" s="45"/>
      <c r="J42" s="46"/>
      <c r="K42" s="46"/>
    </row>
    <row r="43" spans="1:11" hidden="1">
      <c r="A43" s="43"/>
      <c r="B43" s="44"/>
      <c r="C43" s="44"/>
      <c r="D43" s="44"/>
      <c r="E43" s="44"/>
      <c r="F43" s="44"/>
      <c r="G43" s="44"/>
      <c r="I43" s="45"/>
      <c r="J43" s="46"/>
      <c r="K43" s="46"/>
    </row>
    <row r="44" spans="1:11" hidden="1">
      <c r="A44" s="43"/>
      <c r="B44" s="44"/>
      <c r="C44" s="44"/>
      <c r="D44" s="44"/>
      <c r="E44" s="44"/>
      <c r="F44" s="44"/>
      <c r="G44" s="44"/>
      <c r="I44" s="45"/>
      <c r="J44" s="46"/>
      <c r="K44" s="46"/>
    </row>
    <row r="45" spans="1:11" hidden="1">
      <c r="A45" s="43"/>
      <c r="B45" s="44"/>
      <c r="C45" s="44"/>
      <c r="D45" s="44"/>
      <c r="E45" s="44"/>
      <c r="F45" s="44"/>
      <c r="G45" s="44"/>
      <c r="I45" s="45"/>
      <c r="J45" s="46"/>
      <c r="K45" s="46"/>
    </row>
  </sheetData>
  <autoFilter ref="A1:K45">
    <filterColumn colId="5">
      <filters>
        <filter val="GP"/>
      </filters>
    </filterColumn>
  </autoFilter>
  <printOptions horizontalCentered="1"/>
  <pageMargins left="0.70866141732283472" right="0.70866141732283472" top="0.39" bottom="0.3" header="0.31496062992125984" footer="0.31496062992125984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5"/>
  <sheetViews>
    <sheetView tabSelected="1" topLeftCell="C13" workbookViewId="0">
      <selection activeCell="J23" sqref="J22:J23"/>
    </sheetView>
  </sheetViews>
  <sheetFormatPr defaultColWidth="8.85546875" defaultRowHeight="15"/>
  <cols>
    <col min="1" max="1" width="8.85546875" style="55"/>
    <col min="2" max="2" width="18.7109375" style="55" customWidth="1"/>
    <col min="3" max="3" width="16.85546875" style="55" customWidth="1"/>
    <col min="4" max="4" width="24.85546875" style="55" customWidth="1"/>
    <col min="5" max="5" width="20.42578125" style="55" customWidth="1"/>
    <col min="6" max="6" width="14" style="55" customWidth="1"/>
    <col min="7" max="7" width="14.140625" style="55" customWidth="1"/>
    <col min="8" max="8" width="12.28515625" style="55" customWidth="1"/>
    <col min="9" max="9" width="8.85546875" style="55"/>
    <col min="10" max="10" width="28.7109375" style="55" customWidth="1"/>
    <col min="11" max="16384" width="8.85546875" style="55"/>
  </cols>
  <sheetData>
    <row r="1" spans="1:10" ht="20.25">
      <c r="A1" s="445" t="s">
        <v>267</v>
      </c>
      <c r="B1" s="446"/>
      <c r="C1" s="446"/>
      <c r="D1" s="446"/>
      <c r="E1" s="446"/>
      <c r="F1" s="446"/>
      <c r="G1" s="446"/>
      <c r="H1" s="446"/>
      <c r="I1" s="446"/>
      <c r="J1" s="447"/>
    </row>
    <row r="2" spans="1:10" customFormat="1" ht="21" customHeight="1">
      <c r="A2" s="458" t="s">
        <v>1638</v>
      </c>
      <c r="B2" s="459"/>
      <c r="C2" s="459"/>
      <c r="D2" s="459"/>
      <c r="E2" s="459"/>
      <c r="F2" s="459"/>
      <c r="G2" s="459"/>
      <c r="H2" s="459"/>
      <c r="I2" s="459"/>
      <c r="J2" s="460"/>
    </row>
    <row r="3" spans="1:10" customFormat="1" ht="15.75">
      <c r="A3" s="448" t="s">
        <v>477</v>
      </c>
      <c r="B3" s="449"/>
      <c r="C3" s="449"/>
      <c r="D3" s="449"/>
      <c r="E3" s="449"/>
      <c r="F3" s="449"/>
      <c r="G3" s="449"/>
      <c r="H3" s="449"/>
      <c r="I3" s="449"/>
      <c r="J3" s="450"/>
    </row>
    <row r="4" spans="1:10" ht="42.75">
      <c r="A4" s="193" t="s">
        <v>1637</v>
      </c>
      <c r="B4" s="182" t="s">
        <v>270</v>
      </c>
      <c r="C4" s="182" t="s">
        <v>271</v>
      </c>
      <c r="D4" s="182" t="s">
        <v>272</v>
      </c>
      <c r="E4" s="400" t="s">
        <v>417</v>
      </c>
      <c r="F4" s="400" t="s">
        <v>379</v>
      </c>
      <c r="G4" s="400" t="s">
        <v>275</v>
      </c>
      <c r="H4" s="182" t="s">
        <v>276</v>
      </c>
      <c r="I4" s="397" t="s">
        <v>813</v>
      </c>
      <c r="J4" s="194" t="s">
        <v>277</v>
      </c>
    </row>
    <row r="5" spans="1:10">
      <c r="A5" s="398">
        <v>1</v>
      </c>
      <c r="B5" s="401" t="s">
        <v>1974</v>
      </c>
      <c r="C5" s="401" t="s">
        <v>1976</v>
      </c>
      <c r="D5" s="401" t="s">
        <v>1264</v>
      </c>
      <c r="E5" s="399" t="s">
        <v>418</v>
      </c>
      <c r="F5" s="58"/>
      <c r="G5" s="58"/>
      <c r="H5" s="58">
        <v>60</v>
      </c>
      <c r="I5" s="58">
        <v>15</v>
      </c>
      <c r="J5" s="7"/>
    </row>
    <row r="6" spans="1:10">
      <c r="A6" s="57">
        <v>2</v>
      </c>
      <c r="B6" s="57" t="s">
        <v>1974</v>
      </c>
      <c r="C6" s="401" t="s">
        <v>1977</v>
      </c>
      <c r="D6" s="401" t="s">
        <v>1988</v>
      </c>
      <c r="E6" s="399" t="s">
        <v>418</v>
      </c>
      <c r="F6" s="58"/>
      <c r="G6" s="58"/>
      <c r="H6" s="58">
        <v>84</v>
      </c>
      <c r="I6" s="58">
        <v>21</v>
      </c>
      <c r="J6" s="7"/>
    </row>
    <row r="7" spans="1:10">
      <c r="A7" s="57">
        <v>3</v>
      </c>
      <c r="B7" s="401" t="s">
        <v>1974</v>
      </c>
      <c r="C7" s="10" t="s">
        <v>1978</v>
      </c>
      <c r="D7" s="401" t="s">
        <v>1989</v>
      </c>
      <c r="E7" s="399" t="s">
        <v>418</v>
      </c>
      <c r="F7" s="58"/>
      <c r="G7" s="58"/>
      <c r="H7" s="58">
        <v>14</v>
      </c>
      <c r="I7" s="58">
        <v>3.5</v>
      </c>
      <c r="J7" s="7"/>
    </row>
    <row r="8" spans="1:10">
      <c r="A8" s="57">
        <v>4</v>
      </c>
      <c r="B8" s="57" t="s">
        <v>1974</v>
      </c>
      <c r="C8" s="10" t="s">
        <v>1979</v>
      </c>
      <c r="D8" s="33" t="s">
        <v>1990</v>
      </c>
      <c r="E8" s="62" t="s">
        <v>418</v>
      </c>
      <c r="F8" s="61"/>
      <c r="G8" s="61"/>
      <c r="H8" s="61">
        <v>9</v>
      </c>
      <c r="I8" s="61">
        <v>2.25</v>
      </c>
      <c r="J8" s="7"/>
    </row>
    <row r="9" spans="1:10">
      <c r="A9" s="57">
        <v>5</v>
      </c>
      <c r="B9" s="57" t="s">
        <v>1974</v>
      </c>
      <c r="C9" s="401" t="s">
        <v>1974</v>
      </c>
      <c r="D9" s="33" t="s">
        <v>305</v>
      </c>
      <c r="E9" s="62" t="s">
        <v>418</v>
      </c>
      <c r="F9" s="61"/>
      <c r="G9" s="61"/>
      <c r="H9" s="61">
        <v>56</v>
      </c>
      <c r="I9" s="61">
        <v>14</v>
      </c>
      <c r="J9" s="7"/>
    </row>
    <row r="10" spans="1:10">
      <c r="A10" s="57">
        <v>6</v>
      </c>
      <c r="B10" s="57" t="s">
        <v>1974</v>
      </c>
      <c r="C10" s="57" t="s">
        <v>1974</v>
      </c>
      <c r="D10" s="33" t="s">
        <v>1991</v>
      </c>
      <c r="E10" s="62" t="s">
        <v>418</v>
      </c>
      <c r="F10" s="61"/>
      <c r="G10" s="61"/>
      <c r="H10" s="61">
        <v>16.8</v>
      </c>
      <c r="I10" s="61">
        <v>2</v>
      </c>
      <c r="J10" s="7"/>
    </row>
    <row r="11" spans="1:10" ht="45">
      <c r="A11" s="57">
        <v>7</v>
      </c>
      <c r="B11" s="57" t="s">
        <v>1974</v>
      </c>
      <c r="C11" s="10" t="s">
        <v>1980</v>
      </c>
      <c r="D11" s="33" t="s">
        <v>1992</v>
      </c>
      <c r="E11" s="62" t="s">
        <v>418</v>
      </c>
      <c r="F11" s="61"/>
      <c r="G11" s="61"/>
      <c r="H11" s="61">
        <v>28.8</v>
      </c>
      <c r="I11" s="61">
        <v>5</v>
      </c>
      <c r="J11" s="7"/>
    </row>
    <row r="12" spans="1:10">
      <c r="A12" s="57">
        <v>8</v>
      </c>
      <c r="B12" s="57" t="s">
        <v>1974</v>
      </c>
      <c r="C12" s="401" t="s">
        <v>1981</v>
      </c>
      <c r="D12" s="33" t="s">
        <v>1993</v>
      </c>
      <c r="E12" s="62" t="s">
        <v>418</v>
      </c>
      <c r="F12" s="61"/>
      <c r="G12" s="61"/>
      <c r="H12" s="61">
        <v>24</v>
      </c>
      <c r="I12" s="61">
        <v>4</v>
      </c>
      <c r="J12" s="7"/>
    </row>
    <row r="13" spans="1:10">
      <c r="A13" s="57">
        <v>9</v>
      </c>
      <c r="B13" s="57" t="s">
        <v>1974</v>
      </c>
      <c r="C13" s="401" t="s">
        <v>1981</v>
      </c>
      <c r="D13" s="33" t="s">
        <v>1994</v>
      </c>
      <c r="E13" s="62" t="s">
        <v>418</v>
      </c>
      <c r="F13" s="61"/>
      <c r="G13" s="61"/>
      <c r="H13" s="61">
        <v>24</v>
      </c>
      <c r="I13" s="61">
        <v>4</v>
      </c>
      <c r="J13" s="7"/>
    </row>
    <row r="14" spans="1:10">
      <c r="A14" s="57">
        <v>10</v>
      </c>
      <c r="B14" s="57" t="s">
        <v>1974</v>
      </c>
      <c r="C14" s="33" t="s">
        <v>1982</v>
      </c>
      <c r="D14" s="33" t="s">
        <v>1995</v>
      </c>
      <c r="E14" s="62" t="s">
        <v>418</v>
      </c>
      <c r="F14" s="61"/>
      <c r="G14" s="61"/>
      <c r="H14" s="61">
        <v>1.06</v>
      </c>
      <c r="I14" s="61">
        <v>1</v>
      </c>
      <c r="J14" s="7"/>
    </row>
    <row r="15" spans="1:10" ht="18.75">
      <c r="A15" s="57">
        <v>11</v>
      </c>
      <c r="B15" s="57" t="s">
        <v>1974</v>
      </c>
      <c r="C15" s="57" t="s">
        <v>1982</v>
      </c>
      <c r="D15" s="401" t="s">
        <v>1996</v>
      </c>
      <c r="E15" s="451" t="s">
        <v>418</v>
      </c>
      <c r="F15" s="451"/>
      <c r="G15" s="451"/>
      <c r="H15" s="85">
        <v>1.18</v>
      </c>
      <c r="I15" s="85">
        <v>1</v>
      </c>
      <c r="J15" s="57"/>
    </row>
    <row r="16" spans="1:10">
      <c r="A16" s="60">
        <v>12</v>
      </c>
      <c r="B16" s="401" t="s">
        <v>1975</v>
      </c>
      <c r="C16" s="33" t="s">
        <v>1983</v>
      </c>
      <c r="D16" s="33" t="s">
        <v>1997</v>
      </c>
      <c r="E16" s="62" t="s">
        <v>418</v>
      </c>
      <c r="F16" s="61"/>
      <c r="G16" s="61"/>
      <c r="H16" s="61">
        <v>78.5</v>
      </c>
      <c r="I16" s="61">
        <v>19.62</v>
      </c>
      <c r="J16" s="7"/>
    </row>
    <row r="17" spans="1:11">
      <c r="A17" s="60">
        <v>13</v>
      </c>
      <c r="B17" s="57" t="s">
        <v>1975</v>
      </c>
      <c r="C17" s="33" t="s">
        <v>1984</v>
      </c>
      <c r="D17" s="33" t="s">
        <v>305</v>
      </c>
      <c r="E17" s="62" t="s">
        <v>418</v>
      </c>
      <c r="F17" s="61"/>
      <c r="G17" s="61"/>
      <c r="H17" s="61">
        <v>90</v>
      </c>
      <c r="I17" s="61">
        <v>22.5</v>
      </c>
      <c r="J17" s="7"/>
    </row>
    <row r="18" spans="1:11" ht="13.9" customHeight="1">
      <c r="A18" s="60">
        <v>14</v>
      </c>
      <c r="B18" s="57" t="s">
        <v>1975</v>
      </c>
      <c r="C18" s="33" t="s">
        <v>1985</v>
      </c>
      <c r="D18" s="33" t="s">
        <v>305</v>
      </c>
      <c r="E18" s="62" t="s">
        <v>418</v>
      </c>
      <c r="F18" s="61"/>
      <c r="G18" s="61"/>
      <c r="H18" s="61">
        <v>38.4</v>
      </c>
      <c r="I18" s="61">
        <v>9.6</v>
      </c>
      <c r="J18" s="7"/>
    </row>
    <row r="19" spans="1:11" ht="13.9" customHeight="1">
      <c r="A19" s="60">
        <v>15</v>
      </c>
      <c r="B19" s="57" t="s">
        <v>1975</v>
      </c>
      <c r="C19" s="33" t="s">
        <v>1986</v>
      </c>
      <c r="D19" s="33" t="s">
        <v>305</v>
      </c>
      <c r="E19" s="62" t="s">
        <v>1093</v>
      </c>
      <c r="F19" s="61"/>
      <c r="G19" s="61"/>
      <c r="H19" s="61">
        <v>100.8</v>
      </c>
      <c r="I19" s="61">
        <v>45.88</v>
      </c>
      <c r="J19" s="7"/>
    </row>
    <row r="20" spans="1:11" ht="13.9" customHeight="1">
      <c r="A20" s="60">
        <v>16</v>
      </c>
      <c r="B20" s="57" t="s">
        <v>1975</v>
      </c>
      <c r="C20" s="33" t="s">
        <v>419</v>
      </c>
      <c r="D20" s="33" t="s">
        <v>1998</v>
      </c>
      <c r="E20" s="62" t="s">
        <v>1093</v>
      </c>
      <c r="F20" s="61"/>
      <c r="G20" s="61"/>
      <c r="H20" s="61">
        <v>40.799999999999997</v>
      </c>
      <c r="I20" s="61">
        <v>9</v>
      </c>
      <c r="J20" s="7"/>
    </row>
    <row r="21" spans="1:11" ht="13.9" customHeight="1">
      <c r="A21" s="60">
        <v>17</v>
      </c>
      <c r="B21" s="57" t="s">
        <v>1975</v>
      </c>
      <c r="C21" s="33" t="s">
        <v>1987</v>
      </c>
      <c r="D21" s="33" t="s">
        <v>1999</v>
      </c>
      <c r="E21" s="62" t="s">
        <v>418</v>
      </c>
      <c r="F21" s="61"/>
      <c r="G21" s="61"/>
      <c r="H21" s="61">
        <v>64</v>
      </c>
      <c r="I21" s="61">
        <v>20</v>
      </c>
      <c r="J21" s="7"/>
    </row>
    <row r="22" spans="1:11" ht="13.9" customHeight="1">
      <c r="A22" s="60"/>
      <c r="B22" s="57"/>
      <c r="D22" s="111"/>
      <c r="E22" s="529" t="s">
        <v>102</v>
      </c>
      <c r="H22" s="528">
        <f>SUM(H5:H21)</f>
        <v>731.33999999999992</v>
      </c>
      <c r="I22" s="528">
        <f>SUM(I5:I21)</f>
        <v>199.35</v>
      </c>
      <c r="J22" s="7"/>
    </row>
    <row r="23" spans="1:11" ht="13.9" customHeight="1">
      <c r="A23" s="60"/>
      <c r="B23" s="57"/>
      <c r="C23" s="60"/>
      <c r="D23" s="63"/>
      <c r="E23" s="49"/>
      <c r="F23" s="49"/>
      <c r="G23" s="61"/>
      <c r="H23" s="49"/>
      <c r="I23" s="49"/>
      <c r="J23" s="7"/>
      <c r="K23" s="65"/>
    </row>
    <row r="24" spans="1:11" ht="13.9" customHeight="1">
      <c r="A24" s="60"/>
      <c r="B24" s="57"/>
      <c r="C24" s="51"/>
      <c r="D24" s="51"/>
      <c r="E24" s="66"/>
      <c r="F24" s="66"/>
      <c r="G24" s="60"/>
      <c r="H24" s="60"/>
      <c r="I24" s="61"/>
      <c r="J24" s="61"/>
      <c r="K24" s="61"/>
    </row>
    <row r="25" spans="1:11" ht="13.9" customHeight="1">
      <c r="A25" s="60"/>
      <c r="B25" s="57"/>
      <c r="C25" s="51"/>
      <c r="D25" s="51"/>
      <c r="E25" s="66"/>
      <c r="F25" s="66"/>
      <c r="G25" s="61"/>
      <c r="H25" s="67"/>
      <c r="I25" s="67"/>
      <c r="J25" s="68"/>
      <c r="K25" s="70"/>
    </row>
    <row r="26" spans="1:11" ht="13.9" customHeight="1">
      <c r="A26" s="60"/>
      <c r="B26" s="51"/>
      <c r="C26" s="51"/>
      <c r="D26" s="51"/>
      <c r="E26" s="66"/>
      <c r="F26" s="66"/>
      <c r="G26" s="61"/>
      <c r="H26" s="67"/>
      <c r="I26" s="67"/>
      <c r="J26" s="69"/>
      <c r="K26" s="70"/>
    </row>
    <row r="27" spans="1:11" ht="13.9" customHeight="1">
      <c r="A27" s="60"/>
      <c r="B27" s="51"/>
      <c r="C27" s="51"/>
      <c r="D27" s="51"/>
      <c r="E27" s="66"/>
      <c r="F27" s="66"/>
      <c r="G27" s="61"/>
      <c r="H27" s="67"/>
      <c r="I27" s="67"/>
      <c r="J27" s="69"/>
      <c r="K27" s="70"/>
    </row>
    <row r="28" spans="1:11" ht="13.9" customHeight="1">
      <c r="A28" s="60"/>
      <c r="B28" s="51"/>
      <c r="C28" s="51"/>
      <c r="D28" s="51"/>
      <c r="E28" s="66"/>
      <c r="F28" s="66"/>
      <c r="G28" s="61"/>
      <c r="H28" s="67"/>
      <c r="I28" s="67"/>
      <c r="J28" s="69"/>
      <c r="K28" s="70"/>
    </row>
    <row r="29" spans="1:11" ht="13.9" customHeight="1">
      <c r="A29" s="60"/>
      <c r="B29" s="51"/>
      <c r="C29" s="51"/>
      <c r="D29" s="51"/>
      <c r="E29" s="66"/>
      <c r="F29" s="66"/>
      <c r="G29" s="61"/>
      <c r="H29" s="67"/>
      <c r="I29" s="67"/>
      <c r="J29" s="69"/>
      <c r="K29" s="70"/>
    </row>
    <row r="30" spans="1:11" ht="13.9" customHeight="1">
      <c r="A30" s="60"/>
      <c r="B30" s="57"/>
      <c r="C30" s="59"/>
      <c r="D30" s="57"/>
      <c r="E30" s="58"/>
      <c r="F30" s="66"/>
      <c r="G30" s="58"/>
      <c r="H30" s="58"/>
      <c r="I30" s="58"/>
      <c r="J30" s="7"/>
      <c r="K30" s="70"/>
    </row>
    <row r="31" spans="1:11" ht="13.9" customHeight="1">
      <c r="A31" s="60"/>
      <c r="B31" s="57"/>
      <c r="C31" s="60"/>
      <c r="D31" s="60"/>
      <c r="E31" s="61"/>
      <c r="F31" s="66"/>
      <c r="G31" s="61"/>
      <c r="H31" s="61"/>
      <c r="I31" s="61"/>
      <c r="J31" s="7"/>
      <c r="K31" s="70"/>
    </row>
    <row r="32" spans="1:11" ht="13.9" customHeight="1">
      <c r="A32" s="60"/>
      <c r="B32" s="57"/>
      <c r="C32" s="60"/>
      <c r="D32" s="60"/>
      <c r="E32" s="61"/>
      <c r="F32" s="66"/>
      <c r="G32" s="61"/>
      <c r="H32" s="61"/>
      <c r="I32" s="61"/>
      <c r="J32" s="7"/>
    </row>
    <row r="33" spans="1:11" ht="18" customHeight="1">
      <c r="A33" s="71"/>
      <c r="B33" s="72"/>
      <c r="C33" s="72"/>
      <c r="D33" s="72"/>
      <c r="E33" s="452"/>
      <c r="F33" s="453"/>
      <c r="G33" s="454"/>
      <c r="H33" s="73"/>
      <c r="I33" s="73"/>
      <c r="J33" s="69"/>
      <c r="K33" s="70"/>
    </row>
    <row r="34" spans="1:11" ht="29.25" customHeight="1">
      <c r="A34" s="71"/>
      <c r="B34" s="74"/>
      <c r="C34" s="74"/>
      <c r="D34" s="74"/>
      <c r="E34" s="74"/>
      <c r="F34" s="74"/>
      <c r="G34" s="74"/>
      <c r="H34" s="75"/>
      <c r="I34" s="75"/>
      <c r="J34" s="69"/>
      <c r="K34" s="70"/>
    </row>
    <row r="35" spans="1:11" ht="18" customHeight="1">
      <c r="A35" s="71"/>
      <c r="B35" s="72"/>
      <c r="C35" s="72"/>
      <c r="D35" s="72"/>
      <c r="E35" s="455"/>
      <c r="F35" s="456"/>
      <c r="G35" s="457"/>
      <c r="H35" s="76"/>
      <c r="I35" s="76"/>
      <c r="J35" s="69"/>
      <c r="K35" s="70"/>
    </row>
    <row r="36" spans="1:11">
      <c r="A36" s="77"/>
      <c r="B36" s="78"/>
      <c r="C36" s="78"/>
      <c r="D36" s="78"/>
      <c r="E36" s="78"/>
      <c r="F36" s="135"/>
      <c r="G36" s="78"/>
      <c r="H36" s="79"/>
      <c r="I36" s="79"/>
      <c r="J36" s="70"/>
      <c r="K36" s="70"/>
    </row>
    <row r="37" spans="1:11">
      <c r="A37" s="77"/>
      <c r="B37" s="78"/>
      <c r="C37" s="78"/>
      <c r="D37" s="78"/>
      <c r="E37" s="78"/>
      <c r="F37" s="78"/>
      <c r="G37" s="78"/>
      <c r="H37" s="79"/>
      <c r="I37" s="79"/>
      <c r="J37" s="70"/>
      <c r="K37" s="70"/>
    </row>
    <row r="38" spans="1:11">
      <c r="A38" s="77"/>
      <c r="B38" s="78"/>
      <c r="C38" s="78"/>
      <c r="D38" s="78"/>
      <c r="E38" s="78"/>
      <c r="F38" s="78"/>
      <c r="G38" s="78"/>
      <c r="H38" s="79"/>
      <c r="I38" s="79"/>
      <c r="J38" s="70"/>
      <c r="K38" s="70"/>
    </row>
    <row r="39" spans="1:11">
      <c r="A39" s="77"/>
      <c r="B39" s="78"/>
      <c r="C39" s="78"/>
      <c r="D39" s="78"/>
      <c r="E39" s="78"/>
      <c r="F39" s="78"/>
      <c r="G39" s="78"/>
      <c r="H39" s="79"/>
      <c r="I39" s="79"/>
      <c r="J39" s="70"/>
      <c r="K39" s="70"/>
    </row>
    <row r="40" spans="1:11">
      <c r="A40" s="77"/>
      <c r="B40" s="78"/>
      <c r="C40" s="78"/>
      <c r="D40" s="78"/>
      <c r="E40" s="78"/>
      <c r="F40" s="78"/>
      <c r="G40" s="78"/>
      <c r="H40" s="79"/>
      <c r="I40" s="79"/>
      <c r="J40" s="70"/>
      <c r="K40" s="70"/>
    </row>
    <row r="41" spans="1:11">
      <c r="A41" s="77"/>
      <c r="B41" s="78"/>
      <c r="C41" s="78"/>
      <c r="D41" s="78"/>
      <c r="E41" s="78"/>
      <c r="F41" s="78"/>
      <c r="G41" s="78"/>
      <c r="H41" s="79"/>
      <c r="I41" s="79"/>
      <c r="J41" s="70"/>
      <c r="K41" s="70"/>
    </row>
    <row r="42" spans="1:11">
      <c r="A42" s="77"/>
      <c r="B42" s="78"/>
      <c r="C42" s="78"/>
      <c r="D42" s="78"/>
      <c r="E42" s="78"/>
      <c r="F42" s="78"/>
      <c r="G42" s="78"/>
      <c r="H42" s="79"/>
      <c r="I42" s="79"/>
      <c r="J42" s="70"/>
      <c r="K42" s="70"/>
    </row>
    <row r="43" spans="1:11">
      <c r="A43" s="77"/>
      <c r="B43" s="78"/>
      <c r="C43" s="78"/>
      <c r="D43" s="78"/>
      <c r="E43" s="78"/>
      <c r="F43" s="78"/>
      <c r="G43" s="78"/>
      <c r="H43" s="79"/>
      <c r="I43" s="79"/>
      <c r="J43" s="70"/>
      <c r="K43" s="70"/>
    </row>
    <row r="44" spans="1:11">
      <c r="A44" s="77"/>
      <c r="B44" s="78"/>
      <c r="C44" s="78"/>
      <c r="D44" s="78"/>
      <c r="E44" s="78"/>
      <c r="F44" s="78"/>
      <c r="G44" s="78"/>
      <c r="H44" s="79"/>
      <c r="I44" s="79"/>
      <c r="J44" s="70"/>
      <c r="K44" s="70"/>
    </row>
    <row r="45" spans="1:11">
      <c r="A45" s="77"/>
      <c r="B45" s="78"/>
      <c r="C45" s="78"/>
      <c r="D45" s="78"/>
      <c r="E45" s="78"/>
      <c r="F45" s="78"/>
      <c r="G45" s="78"/>
      <c r="H45" s="79"/>
      <c r="I45" s="79"/>
      <c r="J45" s="70"/>
      <c r="K45" s="70"/>
    </row>
  </sheetData>
  <mergeCells count="6">
    <mergeCell ref="A1:J1"/>
    <mergeCell ref="A3:J3"/>
    <mergeCell ref="E15:G15"/>
    <mergeCell ref="E33:G33"/>
    <mergeCell ref="E35:G35"/>
    <mergeCell ref="A2:J2"/>
  </mergeCells>
  <printOptions horizontalCentered="1"/>
  <pageMargins left="0.70866141732283472" right="0.70866141732283472" top="0.43307086614173229" bottom="0.74803149606299213" header="0.31496062992125984" footer="0.31496062992125984"/>
  <pageSetup paperSize="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3"/>
  <sheetViews>
    <sheetView topLeftCell="E1" workbookViewId="0">
      <selection sqref="A1:J4"/>
    </sheetView>
  </sheetViews>
  <sheetFormatPr defaultColWidth="9.140625" defaultRowHeight="15"/>
  <cols>
    <col min="1" max="1" width="9.140625" style="87"/>
    <col min="2" max="2" width="15.7109375" style="87" customWidth="1"/>
    <col min="3" max="3" width="16.85546875" style="87" customWidth="1"/>
    <col min="4" max="4" width="24.85546875" style="87" customWidth="1"/>
    <col min="5" max="5" width="28.42578125" style="87" customWidth="1"/>
    <col min="6" max="6" width="16.140625" style="87" customWidth="1"/>
    <col min="7" max="7" width="18.7109375" style="87" customWidth="1"/>
    <col min="8" max="8" width="10" style="87" customWidth="1"/>
    <col min="9" max="9" width="9.140625" style="87"/>
    <col min="10" max="10" width="26" style="190" customWidth="1"/>
    <col min="11" max="16384" width="9.140625" style="87"/>
  </cols>
  <sheetData>
    <row r="1" spans="1:10" ht="20.25">
      <c r="A1" s="445" t="s">
        <v>267</v>
      </c>
      <c r="B1" s="446"/>
      <c r="C1" s="446"/>
      <c r="D1" s="446"/>
      <c r="E1" s="446"/>
      <c r="F1" s="446"/>
      <c r="G1" s="446"/>
      <c r="H1" s="446"/>
      <c r="I1" s="446"/>
      <c r="J1" s="447"/>
    </row>
    <row r="2" spans="1:10" s="183" customFormat="1" ht="21" customHeight="1">
      <c r="A2" s="458" t="s">
        <v>1638</v>
      </c>
      <c r="B2" s="459"/>
      <c r="C2" s="459"/>
      <c r="D2" s="459"/>
      <c r="E2" s="459"/>
      <c r="F2" s="459"/>
      <c r="G2" s="459"/>
      <c r="H2" s="459"/>
      <c r="I2" s="459"/>
      <c r="J2" s="460"/>
    </row>
    <row r="3" spans="1:10" ht="15.75">
      <c r="A3" s="448" t="s">
        <v>477</v>
      </c>
      <c r="B3" s="449"/>
      <c r="C3" s="449"/>
      <c r="D3" s="449"/>
      <c r="E3" s="449"/>
      <c r="F3" s="449"/>
      <c r="G3" s="449"/>
      <c r="H3" s="449"/>
      <c r="I3" s="449"/>
      <c r="J3" s="450"/>
    </row>
    <row r="4" spans="1:10" s="191" customFormat="1" ht="57">
      <c r="A4" s="193" t="s">
        <v>1637</v>
      </c>
      <c r="B4" s="182" t="s">
        <v>270</v>
      </c>
      <c r="C4" s="182" t="s">
        <v>271</v>
      </c>
      <c r="D4" s="182" t="s">
        <v>272</v>
      </c>
      <c r="E4" s="182" t="s">
        <v>417</v>
      </c>
      <c r="F4" s="182" t="s">
        <v>379</v>
      </c>
      <c r="G4" s="182" t="s">
        <v>275</v>
      </c>
      <c r="H4" s="182" t="s">
        <v>276</v>
      </c>
      <c r="I4" s="35" t="s">
        <v>813</v>
      </c>
      <c r="J4" s="194" t="s">
        <v>277</v>
      </c>
    </row>
    <row r="5" spans="1:10" ht="30">
      <c r="A5" s="89">
        <v>1</v>
      </c>
      <c r="B5" s="90" t="s">
        <v>478</v>
      </c>
      <c r="C5" s="91" t="s">
        <v>479</v>
      </c>
      <c r="D5" s="91" t="s">
        <v>480</v>
      </c>
      <c r="E5" s="185" t="s">
        <v>481</v>
      </c>
      <c r="F5" s="186" t="s">
        <v>482</v>
      </c>
      <c r="G5" s="185" t="s">
        <v>483</v>
      </c>
      <c r="H5" s="92">
        <v>39.21</v>
      </c>
      <c r="I5" s="93">
        <v>10</v>
      </c>
      <c r="J5" s="195" t="s">
        <v>484</v>
      </c>
    </row>
    <row r="6" spans="1:10" ht="18.75">
      <c r="A6" s="89">
        <v>2</v>
      </c>
      <c r="B6" s="90" t="s">
        <v>478</v>
      </c>
      <c r="C6" s="91" t="s">
        <v>485</v>
      </c>
      <c r="D6" s="91" t="s">
        <v>305</v>
      </c>
      <c r="E6" s="185" t="s">
        <v>481</v>
      </c>
      <c r="F6" s="186" t="s">
        <v>482</v>
      </c>
      <c r="G6" s="185" t="s">
        <v>483</v>
      </c>
      <c r="H6" s="92">
        <v>94.36</v>
      </c>
      <c r="I6" s="93">
        <v>20</v>
      </c>
      <c r="J6" s="195" t="s">
        <v>486</v>
      </c>
    </row>
    <row r="7" spans="1:10" ht="18.75">
      <c r="A7" s="89">
        <v>3</v>
      </c>
      <c r="B7" s="90" t="s">
        <v>478</v>
      </c>
      <c r="C7" s="94" t="s">
        <v>485</v>
      </c>
      <c r="D7" s="91" t="s">
        <v>487</v>
      </c>
      <c r="E7" s="185" t="s">
        <v>481</v>
      </c>
      <c r="F7" s="186" t="s">
        <v>482</v>
      </c>
      <c r="G7" s="185" t="s">
        <v>483</v>
      </c>
      <c r="H7" s="92">
        <v>43</v>
      </c>
      <c r="I7" s="93">
        <v>11</v>
      </c>
      <c r="J7" s="195" t="s">
        <v>486</v>
      </c>
    </row>
    <row r="8" spans="1:10" ht="18.75">
      <c r="A8" s="89">
        <v>4</v>
      </c>
      <c r="B8" s="90" t="s">
        <v>478</v>
      </c>
      <c r="C8" s="91" t="s">
        <v>488</v>
      </c>
      <c r="D8" s="91" t="s">
        <v>305</v>
      </c>
      <c r="E8" s="185" t="s">
        <v>481</v>
      </c>
      <c r="F8" s="186" t="s">
        <v>482</v>
      </c>
      <c r="G8" s="185" t="s">
        <v>483</v>
      </c>
      <c r="H8" s="92">
        <v>5.5</v>
      </c>
      <c r="I8" s="93">
        <v>1.5</v>
      </c>
      <c r="J8" s="195" t="s">
        <v>489</v>
      </c>
    </row>
    <row r="9" spans="1:10" ht="18.75">
      <c r="A9" s="89">
        <v>5</v>
      </c>
      <c r="B9" s="90" t="s">
        <v>478</v>
      </c>
      <c r="C9" s="91" t="s">
        <v>490</v>
      </c>
      <c r="D9" s="91" t="s">
        <v>287</v>
      </c>
      <c r="E9" s="185" t="s">
        <v>481</v>
      </c>
      <c r="F9" s="186" t="s">
        <v>482</v>
      </c>
      <c r="G9" s="185" t="s">
        <v>483</v>
      </c>
      <c r="H9" s="92">
        <v>2.95</v>
      </c>
      <c r="I9" s="95">
        <v>1</v>
      </c>
      <c r="J9" s="195" t="s">
        <v>486</v>
      </c>
    </row>
    <row r="10" spans="1:10" ht="18.75">
      <c r="A10" s="89">
        <v>6</v>
      </c>
      <c r="B10" s="90" t="s">
        <v>478</v>
      </c>
      <c r="C10" s="91" t="s">
        <v>491</v>
      </c>
      <c r="D10" s="91" t="s">
        <v>492</v>
      </c>
      <c r="E10" s="185" t="s">
        <v>481</v>
      </c>
      <c r="F10" s="186" t="s">
        <v>482</v>
      </c>
      <c r="G10" s="185" t="s">
        <v>483</v>
      </c>
      <c r="H10" s="92">
        <v>8.9</v>
      </c>
      <c r="I10" s="95">
        <v>2</v>
      </c>
      <c r="J10" s="195" t="s">
        <v>489</v>
      </c>
    </row>
    <row r="11" spans="1:10" ht="18.75">
      <c r="A11" s="89">
        <v>7</v>
      </c>
      <c r="B11" s="90" t="s">
        <v>478</v>
      </c>
      <c r="C11" s="91" t="s">
        <v>493</v>
      </c>
      <c r="D11" s="91" t="s">
        <v>494</v>
      </c>
      <c r="E11" s="185" t="s">
        <v>481</v>
      </c>
      <c r="F11" s="186" t="s">
        <v>482</v>
      </c>
      <c r="G11" s="185" t="s">
        <v>483</v>
      </c>
      <c r="H11" s="92">
        <v>6.7</v>
      </c>
      <c r="I11" s="95">
        <v>2</v>
      </c>
      <c r="J11" s="195" t="s">
        <v>495</v>
      </c>
    </row>
    <row r="12" spans="1:10" ht="18.75">
      <c r="A12" s="89">
        <v>8</v>
      </c>
      <c r="B12" s="90" t="s">
        <v>478</v>
      </c>
      <c r="C12" s="91" t="s">
        <v>496</v>
      </c>
      <c r="D12" s="91" t="s">
        <v>305</v>
      </c>
      <c r="E12" s="185" t="s">
        <v>481</v>
      </c>
      <c r="F12" s="186" t="s">
        <v>482</v>
      </c>
      <c r="G12" s="185" t="s">
        <v>483</v>
      </c>
      <c r="H12" s="92">
        <v>54.83</v>
      </c>
      <c r="I12" s="95">
        <v>13</v>
      </c>
      <c r="J12" s="195" t="s">
        <v>497</v>
      </c>
    </row>
    <row r="13" spans="1:10" ht="30">
      <c r="A13" s="89">
        <v>9</v>
      </c>
      <c r="B13" s="90" t="s">
        <v>478</v>
      </c>
      <c r="C13" s="91" t="s">
        <v>498</v>
      </c>
      <c r="D13" s="91" t="s">
        <v>305</v>
      </c>
      <c r="E13" s="185" t="s">
        <v>481</v>
      </c>
      <c r="F13" s="186" t="s">
        <v>482</v>
      </c>
      <c r="G13" s="185" t="s">
        <v>483</v>
      </c>
      <c r="H13" s="92">
        <v>12.31</v>
      </c>
      <c r="I13" s="95">
        <v>3</v>
      </c>
      <c r="J13" s="195" t="s">
        <v>499</v>
      </c>
    </row>
    <row r="14" spans="1:10" ht="18.75">
      <c r="A14" s="89">
        <v>10</v>
      </c>
      <c r="B14" s="90" t="s">
        <v>478</v>
      </c>
      <c r="C14" s="91" t="s">
        <v>500</v>
      </c>
      <c r="D14" s="91" t="s">
        <v>501</v>
      </c>
      <c r="E14" s="185" t="s">
        <v>481</v>
      </c>
      <c r="F14" s="186" t="s">
        <v>482</v>
      </c>
      <c r="G14" s="185" t="s">
        <v>483</v>
      </c>
      <c r="H14" s="92">
        <v>93.45</v>
      </c>
      <c r="I14" s="95">
        <v>20</v>
      </c>
      <c r="J14" s="195" t="s">
        <v>502</v>
      </c>
    </row>
    <row r="15" spans="1:10" ht="30">
      <c r="A15" s="89">
        <v>11</v>
      </c>
      <c r="B15" s="90" t="s">
        <v>503</v>
      </c>
      <c r="C15" s="91" t="s">
        <v>504</v>
      </c>
      <c r="D15" s="91" t="s">
        <v>505</v>
      </c>
      <c r="E15" s="185" t="s">
        <v>481</v>
      </c>
      <c r="F15" s="186" t="s">
        <v>482</v>
      </c>
      <c r="G15" s="185" t="s">
        <v>483</v>
      </c>
      <c r="H15" s="92">
        <v>53.16</v>
      </c>
      <c r="I15" s="95">
        <v>12</v>
      </c>
      <c r="J15" s="195" t="s">
        <v>506</v>
      </c>
    </row>
    <row r="16" spans="1:10" ht="18.75">
      <c r="A16" s="89">
        <v>12</v>
      </c>
      <c r="B16" s="90" t="s">
        <v>503</v>
      </c>
      <c r="C16" s="91" t="s">
        <v>507</v>
      </c>
      <c r="D16" s="91" t="s">
        <v>508</v>
      </c>
      <c r="E16" s="185" t="s">
        <v>481</v>
      </c>
      <c r="F16" s="186" t="s">
        <v>482</v>
      </c>
      <c r="G16" s="185" t="s">
        <v>483</v>
      </c>
      <c r="H16" s="92">
        <v>51.16</v>
      </c>
      <c r="I16" s="95">
        <v>12</v>
      </c>
      <c r="J16" s="195" t="s">
        <v>509</v>
      </c>
    </row>
    <row r="17" spans="1:11" ht="18.75">
      <c r="A17" s="89">
        <v>13</v>
      </c>
      <c r="B17" s="90" t="s">
        <v>503</v>
      </c>
      <c r="C17" s="91" t="s">
        <v>510</v>
      </c>
      <c r="D17" s="91" t="s">
        <v>305</v>
      </c>
      <c r="E17" s="185" t="s">
        <v>481</v>
      </c>
      <c r="F17" s="186" t="s">
        <v>482</v>
      </c>
      <c r="G17" s="185" t="s">
        <v>483</v>
      </c>
      <c r="H17" s="92">
        <v>179.5</v>
      </c>
      <c r="I17" s="95">
        <v>40</v>
      </c>
      <c r="J17" s="195" t="s">
        <v>511</v>
      </c>
    </row>
    <row r="18" spans="1:11" ht="18.75">
      <c r="A18" s="89">
        <v>14</v>
      </c>
      <c r="B18" s="90" t="s">
        <v>503</v>
      </c>
      <c r="C18" s="91" t="s">
        <v>510</v>
      </c>
      <c r="D18" s="91" t="s">
        <v>512</v>
      </c>
      <c r="E18" s="185" t="s">
        <v>481</v>
      </c>
      <c r="F18" s="186" t="s">
        <v>482</v>
      </c>
      <c r="G18" s="185" t="s">
        <v>483</v>
      </c>
      <c r="H18" s="92">
        <v>4.5</v>
      </c>
      <c r="I18" s="95">
        <v>2</v>
      </c>
      <c r="J18" s="195" t="s">
        <v>511</v>
      </c>
    </row>
    <row r="19" spans="1:11" s="100" customFormat="1" ht="18.75">
      <c r="A19" s="96"/>
      <c r="B19" s="97"/>
      <c r="C19" s="97"/>
      <c r="D19" s="97"/>
      <c r="E19" s="187"/>
      <c r="F19" s="461" t="s">
        <v>102</v>
      </c>
      <c r="G19" s="462"/>
      <c r="H19" s="98">
        <f>SUM(H5:H18)</f>
        <v>649.53</v>
      </c>
      <c r="I19" s="99">
        <f>SUM(I5:I18)</f>
        <v>149.5</v>
      </c>
      <c r="J19" s="196"/>
    </row>
    <row r="20" spans="1:11" ht="30.75">
      <c r="A20" s="101">
        <v>1</v>
      </c>
      <c r="B20" s="90" t="s">
        <v>503</v>
      </c>
      <c r="C20" s="39" t="s">
        <v>513</v>
      </c>
      <c r="D20" s="39" t="s">
        <v>514</v>
      </c>
      <c r="E20" s="185" t="s">
        <v>481</v>
      </c>
      <c r="F20" s="186" t="s">
        <v>515</v>
      </c>
      <c r="G20" s="186" t="s">
        <v>516</v>
      </c>
      <c r="H20" s="102">
        <v>13.5</v>
      </c>
      <c r="I20" s="103">
        <v>3.38</v>
      </c>
      <c r="J20" s="195" t="s">
        <v>517</v>
      </c>
    </row>
    <row r="21" spans="1:11" ht="30.75">
      <c r="A21" s="101">
        <v>2</v>
      </c>
      <c r="B21" s="90" t="s">
        <v>503</v>
      </c>
      <c r="C21" s="39" t="s">
        <v>518</v>
      </c>
      <c r="D21" s="39" t="s">
        <v>519</v>
      </c>
      <c r="E21" s="185" t="s">
        <v>481</v>
      </c>
      <c r="F21" s="186" t="s">
        <v>515</v>
      </c>
      <c r="G21" s="186" t="s">
        <v>516</v>
      </c>
      <c r="H21" s="102">
        <v>7.5</v>
      </c>
      <c r="I21" s="103">
        <v>1.88</v>
      </c>
      <c r="J21" s="195" t="s">
        <v>517</v>
      </c>
      <c r="K21" s="37"/>
    </row>
    <row r="22" spans="1:11" ht="18.75">
      <c r="A22" s="101">
        <v>3</v>
      </c>
      <c r="B22" s="90" t="s">
        <v>478</v>
      </c>
      <c r="C22" s="39" t="s">
        <v>520</v>
      </c>
      <c r="D22" s="39" t="s">
        <v>521</v>
      </c>
      <c r="E22" s="185" t="s">
        <v>481</v>
      </c>
      <c r="F22" s="186" t="s">
        <v>515</v>
      </c>
      <c r="G22" s="186" t="s">
        <v>516</v>
      </c>
      <c r="H22" s="102">
        <v>3</v>
      </c>
      <c r="I22" s="103">
        <v>0.75</v>
      </c>
      <c r="J22" s="197" t="s">
        <v>522</v>
      </c>
      <c r="K22" s="42"/>
    </row>
    <row r="23" spans="1:11" ht="18.75">
      <c r="A23" s="101">
        <v>4</v>
      </c>
      <c r="B23" s="90" t="s">
        <v>478</v>
      </c>
      <c r="C23" s="39" t="s">
        <v>523</v>
      </c>
      <c r="D23" s="39" t="s">
        <v>524</v>
      </c>
      <c r="E23" s="185" t="s">
        <v>481</v>
      </c>
      <c r="F23" s="186" t="s">
        <v>515</v>
      </c>
      <c r="G23" s="186" t="s">
        <v>516</v>
      </c>
      <c r="H23" s="102">
        <v>5</v>
      </c>
      <c r="I23" s="103">
        <v>1.25</v>
      </c>
      <c r="J23" s="198" t="s">
        <v>525</v>
      </c>
      <c r="K23" s="46"/>
    </row>
    <row r="24" spans="1:11" ht="30">
      <c r="A24" s="101">
        <v>5</v>
      </c>
      <c r="B24" s="90" t="s">
        <v>478</v>
      </c>
      <c r="C24" s="39" t="s">
        <v>526</v>
      </c>
      <c r="D24" s="39" t="s">
        <v>527</v>
      </c>
      <c r="E24" s="185" t="s">
        <v>481</v>
      </c>
      <c r="F24" s="186" t="s">
        <v>515</v>
      </c>
      <c r="G24" s="186" t="s">
        <v>516</v>
      </c>
      <c r="H24" s="102">
        <v>26.54</v>
      </c>
      <c r="I24" s="103">
        <v>13.27</v>
      </c>
      <c r="J24" s="198" t="s">
        <v>528</v>
      </c>
      <c r="K24" s="46"/>
    </row>
    <row r="25" spans="1:11" ht="18.75">
      <c r="A25" s="101">
        <v>6</v>
      </c>
      <c r="B25" s="90" t="s">
        <v>478</v>
      </c>
      <c r="C25" s="39" t="s">
        <v>485</v>
      </c>
      <c r="D25" s="39" t="s">
        <v>529</v>
      </c>
      <c r="E25" s="185" t="s">
        <v>481</v>
      </c>
      <c r="F25" s="186" t="s">
        <v>515</v>
      </c>
      <c r="G25" s="186" t="s">
        <v>516</v>
      </c>
      <c r="H25" s="102">
        <v>18.5</v>
      </c>
      <c r="I25" s="103">
        <v>9.25</v>
      </c>
      <c r="J25" s="195" t="s">
        <v>486</v>
      </c>
      <c r="K25" s="46"/>
    </row>
    <row r="26" spans="1:11" ht="18.75">
      <c r="A26" s="101">
        <v>7</v>
      </c>
      <c r="B26" s="90" t="s">
        <v>478</v>
      </c>
      <c r="C26" s="39" t="s">
        <v>530</v>
      </c>
      <c r="D26" s="39" t="s">
        <v>531</v>
      </c>
      <c r="E26" s="185" t="s">
        <v>481</v>
      </c>
      <c r="F26" s="186" t="s">
        <v>515</v>
      </c>
      <c r="G26" s="186" t="s">
        <v>516</v>
      </c>
      <c r="H26" s="102">
        <v>30</v>
      </c>
      <c r="I26" s="103">
        <v>15</v>
      </c>
      <c r="J26" s="198" t="s">
        <v>525</v>
      </c>
      <c r="K26" s="46"/>
    </row>
    <row r="27" spans="1:11" ht="30.75">
      <c r="A27" s="101">
        <v>8</v>
      </c>
      <c r="B27" s="90" t="s">
        <v>478</v>
      </c>
      <c r="C27" s="104" t="s">
        <v>532</v>
      </c>
      <c r="D27" s="104" t="s">
        <v>533</v>
      </c>
      <c r="E27" s="185" t="s">
        <v>481</v>
      </c>
      <c r="F27" s="186" t="s">
        <v>515</v>
      </c>
      <c r="G27" s="186" t="s">
        <v>516</v>
      </c>
      <c r="H27" s="102">
        <v>4</v>
      </c>
      <c r="I27" s="103">
        <v>1</v>
      </c>
      <c r="J27" s="198" t="s">
        <v>525</v>
      </c>
      <c r="K27" s="46"/>
    </row>
    <row r="28" spans="1:11" ht="30.75">
      <c r="A28" s="101">
        <v>9</v>
      </c>
      <c r="B28" s="90" t="s">
        <v>478</v>
      </c>
      <c r="C28" s="104" t="s">
        <v>532</v>
      </c>
      <c r="D28" s="104" t="s">
        <v>534</v>
      </c>
      <c r="E28" s="185" t="s">
        <v>481</v>
      </c>
      <c r="F28" s="186" t="s">
        <v>515</v>
      </c>
      <c r="G28" s="186" t="s">
        <v>516</v>
      </c>
      <c r="H28" s="102">
        <v>4</v>
      </c>
      <c r="I28" s="103">
        <v>1</v>
      </c>
      <c r="J28" s="198" t="s">
        <v>525</v>
      </c>
      <c r="K28" s="46"/>
    </row>
    <row r="29" spans="1:11" ht="18.75">
      <c r="A29" s="101">
        <v>10</v>
      </c>
      <c r="B29" s="90" t="s">
        <v>478</v>
      </c>
      <c r="C29" s="104" t="s">
        <v>520</v>
      </c>
      <c r="D29" s="104" t="s">
        <v>535</v>
      </c>
      <c r="E29" s="185" t="s">
        <v>481</v>
      </c>
      <c r="F29" s="186" t="s">
        <v>515</v>
      </c>
      <c r="G29" s="186" t="s">
        <v>516</v>
      </c>
      <c r="H29" s="102">
        <v>3</v>
      </c>
      <c r="I29" s="103">
        <v>0.75</v>
      </c>
      <c r="J29" s="197" t="s">
        <v>522</v>
      </c>
      <c r="K29" s="46"/>
    </row>
    <row r="30" spans="1:11" ht="18.75">
      <c r="A30" s="101">
        <v>11</v>
      </c>
      <c r="B30" s="90" t="s">
        <v>478</v>
      </c>
      <c r="C30" s="54" t="s">
        <v>496</v>
      </c>
      <c r="D30" s="54" t="s">
        <v>305</v>
      </c>
      <c r="E30" s="185" t="s">
        <v>481</v>
      </c>
      <c r="F30" s="186" t="s">
        <v>515</v>
      </c>
      <c r="G30" s="186" t="s">
        <v>516</v>
      </c>
      <c r="H30" s="92">
        <v>54.83</v>
      </c>
      <c r="I30" s="95">
        <v>13</v>
      </c>
      <c r="J30" s="195" t="s">
        <v>497</v>
      </c>
      <c r="K30" s="46"/>
    </row>
    <row r="31" spans="1:11" s="100" customFormat="1" ht="18.75">
      <c r="A31" s="105"/>
      <c r="B31" s="97"/>
      <c r="C31" s="97"/>
      <c r="D31" s="97"/>
      <c r="E31" s="97"/>
      <c r="F31" s="461" t="s">
        <v>102</v>
      </c>
      <c r="G31" s="462"/>
      <c r="H31" s="106">
        <f>SUM(H20:H30)</f>
        <v>169.87</v>
      </c>
      <c r="I31" s="107">
        <f>SUM(I20:I30)</f>
        <v>60.53</v>
      </c>
      <c r="J31" s="199"/>
      <c r="K31" s="108"/>
    </row>
    <row r="32" spans="1:11">
      <c r="A32" s="200"/>
      <c r="B32" s="44"/>
      <c r="C32" s="44"/>
      <c r="D32" s="44"/>
      <c r="E32" s="44"/>
      <c r="F32" s="44"/>
      <c r="G32" s="44"/>
      <c r="H32" s="45"/>
      <c r="I32" s="45"/>
      <c r="J32" s="201"/>
      <c r="K32" s="46"/>
    </row>
    <row r="33" spans="1:11">
      <c r="A33" s="200"/>
      <c r="B33" s="44"/>
      <c r="C33" s="44"/>
      <c r="D33" s="44"/>
      <c r="E33" s="44"/>
      <c r="F33" s="44"/>
      <c r="G33" s="44"/>
      <c r="H33" s="45"/>
      <c r="I33" s="45"/>
      <c r="J33" s="201"/>
      <c r="K33" s="46"/>
    </row>
    <row r="34" spans="1:11" ht="15.75">
      <c r="A34" s="200"/>
      <c r="B34" s="44"/>
      <c r="C34" s="44"/>
      <c r="D34" s="44"/>
      <c r="E34" s="192">
        <v>1</v>
      </c>
      <c r="F34" s="192" t="s">
        <v>1639</v>
      </c>
      <c r="G34" s="192">
        <v>14</v>
      </c>
      <c r="H34" s="40">
        <v>649.53</v>
      </c>
      <c r="I34" s="40">
        <v>149.5</v>
      </c>
      <c r="J34" s="201"/>
      <c r="K34" s="46"/>
    </row>
    <row r="35" spans="1:11" ht="15.75">
      <c r="A35" s="200"/>
      <c r="B35" s="44"/>
      <c r="C35" s="44"/>
      <c r="D35" s="44"/>
      <c r="E35" s="192">
        <v>2</v>
      </c>
      <c r="F35" s="192" t="s">
        <v>515</v>
      </c>
      <c r="G35" s="192">
        <v>11</v>
      </c>
      <c r="H35" s="40">
        <v>169.87</v>
      </c>
      <c r="I35" s="40">
        <v>60.53</v>
      </c>
      <c r="J35" s="201"/>
      <c r="K35" s="46"/>
    </row>
    <row r="36" spans="1:11" ht="19.5" thickBot="1">
      <c r="A36" s="202"/>
      <c r="B36" s="203"/>
      <c r="C36" s="203"/>
      <c r="D36" s="203"/>
      <c r="E36" s="204"/>
      <c r="F36" s="205" t="s">
        <v>1640</v>
      </c>
      <c r="G36" s="206">
        <f>SUM(G34:G35)</f>
        <v>25</v>
      </c>
      <c r="H36" s="207">
        <f>SUM(H34:H35)</f>
        <v>819.4</v>
      </c>
      <c r="I36" s="207">
        <f>SUM(I34:I35)</f>
        <v>210.03</v>
      </c>
      <c r="J36" s="208"/>
      <c r="K36" s="46"/>
    </row>
    <row r="37" spans="1:11">
      <c r="A37" s="43"/>
      <c r="B37" s="44"/>
      <c r="C37" s="44"/>
      <c r="D37" s="44"/>
      <c r="E37" s="44"/>
      <c r="F37" s="44"/>
      <c r="G37" s="44"/>
      <c r="H37" s="45"/>
      <c r="I37" s="45"/>
      <c r="J37" s="189"/>
      <c r="K37" s="46"/>
    </row>
    <row r="38" spans="1:11">
      <c r="A38" s="43"/>
      <c r="B38" s="44"/>
      <c r="C38" s="44"/>
      <c r="D38" s="44"/>
      <c r="E38" s="44"/>
      <c r="F38" s="44"/>
      <c r="G38" s="44"/>
      <c r="H38" s="45"/>
      <c r="I38" s="45"/>
      <c r="J38" s="189"/>
      <c r="K38" s="46"/>
    </row>
    <row r="39" spans="1:11">
      <c r="A39" s="43"/>
      <c r="B39" s="44"/>
      <c r="C39" s="44"/>
      <c r="D39" s="44"/>
      <c r="E39" s="44"/>
      <c r="F39" s="44"/>
      <c r="G39" s="44"/>
      <c r="H39" s="45"/>
      <c r="I39" s="45"/>
      <c r="J39" s="189"/>
      <c r="K39" s="46"/>
    </row>
    <row r="40" spans="1:11">
      <c r="A40" s="43"/>
      <c r="B40" s="44"/>
      <c r="C40" s="44"/>
      <c r="D40" s="44"/>
      <c r="E40" s="44"/>
      <c r="F40" s="44"/>
      <c r="G40" s="44"/>
      <c r="H40" s="45"/>
      <c r="I40" s="45"/>
      <c r="J40" s="189"/>
      <c r="K40" s="46"/>
    </row>
    <row r="41" spans="1:11">
      <c r="A41" s="43"/>
      <c r="B41" s="44"/>
      <c r="C41" s="44"/>
      <c r="D41" s="44"/>
      <c r="E41" s="44"/>
      <c r="F41" s="44"/>
      <c r="G41" s="44"/>
      <c r="H41" s="45"/>
      <c r="I41" s="45"/>
      <c r="J41" s="189"/>
      <c r="K41" s="46"/>
    </row>
    <row r="42" spans="1:11">
      <c r="A42" s="43"/>
      <c r="B42" s="44"/>
      <c r="C42" s="44"/>
      <c r="D42" s="44"/>
      <c r="E42" s="44"/>
      <c r="F42" s="44"/>
      <c r="G42" s="44"/>
      <c r="H42" s="45"/>
      <c r="I42" s="45"/>
      <c r="J42" s="189"/>
      <c r="K42" s="46"/>
    </row>
    <row r="43" spans="1:11">
      <c r="A43" s="43"/>
      <c r="B43" s="44"/>
      <c r="C43" s="44"/>
      <c r="D43" s="44"/>
      <c r="E43" s="44"/>
      <c r="F43" s="44"/>
      <c r="G43" s="44"/>
      <c r="H43" s="45"/>
      <c r="I43" s="45"/>
      <c r="J43" s="189"/>
      <c r="K43" s="46"/>
    </row>
  </sheetData>
  <mergeCells count="5">
    <mergeCell ref="A1:J1"/>
    <mergeCell ref="A3:J3"/>
    <mergeCell ref="F19:G19"/>
    <mergeCell ref="F31:G31"/>
    <mergeCell ref="A2:J2"/>
  </mergeCells>
  <printOptions horizontalCentered="1"/>
  <pageMargins left="0.43307086614173229" right="0.27559055118110237" top="0.47244094488188981" bottom="0.74803149606299213" header="0.31496062992125984" footer="0.31496062992125984"/>
  <pageSetup paperSize="5" scale="9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3"/>
  <sheetViews>
    <sheetView topLeftCell="A44" workbookViewId="0">
      <selection activeCell="A6" sqref="A6:J53"/>
    </sheetView>
  </sheetViews>
  <sheetFormatPr defaultColWidth="9.28515625" defaultRowHeight="15"/>
  <cols>
    <col min="1" max="1" width="4" customWidth="1"/>
    <col min="2" max="2" width="12.28515625" customWidth="1"/>
    <col min="3" max="3" width="15" customWidth="1"/>
    <col min="4" max="4" width="22.7109375" customWidth="1"/>
    <col min="5" max="5" width="19.5703125" customWidth="1"/>
    <col min="6" max="6" width="16.140625" customWidth="1"/>
    <col min="7" max="7" width="15.140625" customWidth="1"/>
    <col min="8" max="8" width="8.42578125" customWidth="1"/>
    <col min="9" max="9" width="9.140625" customWidth="1"/>
    <col min="10" max="10" width="19.7109375" style="145" customWidth="1"/>
  </cols>
  <sheetData>
    <row r="1" spans="1:10" ht="35.25" customHeight="1">
      <c r="A1" s="465" t="s">
        <v>0</v>
      </c>
      <c r="B1" s="438"/>
      <c r="C1" s="438"/>
      <c r="D1" s="438"/>
      <c r="E1" s="438"/>
      <c r="F1" s="438"/>
      <c r="G1" s="438"/>
      <c r="H1" s="438"/>
      <c r="I1" s="438"/>
      <c r="J1" s="10"/>
    </row>
    <row r="2" spans="1:10" ht="22.5" customHeight="1">
      <c r="A2" s="466" t="s">
        <v>807</v>
      </c>
      <c r="B2" s="466"/>
      <c r="C2" s="466"/>
      <c r="D2" s="466"/>
      <c r="E2" s="466"/>
      <c r="F2" s="466"/>
      <c r="G2" s="466"/>
      <c r="H2" s="466"/>
      <c r="I2" s="466"/>
      <c r="J2" s="10"/>
    </row>
    <row r="3" spans="1:10" s="87" customFormat="1">
      <c r="A3" s="464" t="s">
        <v>808</v>
      </c>
      <c r="B3" s="464"/>
      <c r="C3" s="464"/>
      <c r="D3" s="464"/>
      <c r="E3" s="464"/>
      <c r="F3" s="464"/>
      <c r="G3" s="464"/>
      <c r="H3" s="464"/>
      <c r="I3" s="464"/>
      <c r="J3" s="464"/>
    </row>
    <row r="4" spans="1:10" ht="27.75" customHeight="1">
      <c r="A4" s="467" t="s">
        <v>583</v>
      </c>
      <c r="B4" s="467" t="s">
        <v>3</v>
      </c>
      <c r="C4" s="467" t="s">
        <v>4</v>
      </c>
      <c r="D4" s="465" t="s">
        <v>2</v>
      </c>
      <c r="E4" s="465"/>
      <c r="F4" s="465"/>
      <c r="G4" s="465"/>
      <c r="H4" s="465"/>
      <c r="I4" s="465"/>
      <c r="J4" s="10"/>
    </row>
    <row r="5" spans="1:10" s="111" customFormat="1" ht="76.5" customHeight="1">
      <c r="A5" s="467"/>
      <c r="B5" s="467"/>
      <c r="C5" s="467"/>
      <c r="D5" s="147" t="s">
        <v>5</v>
      </c>
      <c r="E5" s="147" t="s">
        <v>6</v>
      </c>
      <c r="F5" s="147" t="s">
        <v>379</v>
      </c>
      <c r="G5" s="147" t="s">
        <v>8</v>
      </c>
      <c r="H5" s="147" t="s">
        <v>584</v>
      </c>
      <c r="I5" s="147" t="s">
        <v>585</v>
      </c>
      <c r="J5" s="31" t="s">
        <v>1194</v>
      </c>
    </row>
    <row r="6" spans="1:10" ht="30">
      <c r="A6" s="149">
        <v>1</v>
      </c>
      <c r="B6" s="149" t="s">
        <v>586</v>
      </c>
      <c r="C6" s="149" t="s">
        <v>419</v>
      </c>
      <c r="D6" s="10" t="s">
        <v>81</v>
      </c>
      <c r="E6" s="149" t="s">
        <v>587</v>
      </c>
      <c r="F6" s="149" t="s">
        <v>14</v>
      </c>
      <c r="G6" s="149" t="s">
        <v>516</v>
      </c>
      <c r="H6" s="149">
        <v>2.5</v>
      </c>
      <c r="I6" s="149">
        <v>2</v>
      </c>
      <c r="J6" s="158" t="s">
        <v>1195</v>
      </c>
    </row>
    <row r="7" spans="1:10" ht="30">
      <c r="A7" s="149">
        <v>2</v>
      </c>
      <c r="B7" s="149" t="s">
        <v>586</v>
      </c>
      <c r="C7" s="149" t="s">
        <v>588</v>
      </c>
      <c r="D7" s="10" t="s">
        <v>589</v>
      </c>
      <c r="E7" s="149" t="s">
        <v>13</v>
      </c>
      <c r="F7" s="149" t="s">
        <v>14</v>
      </c>
      <c r="G7" s="149" t="s">
        <v>516</v>
      </c>
      <c r="H7" s="149">
        <v>2.5</v>
      </c>
      <c r="I7" s="149">
        <v>0.15</v>
      </c>
      <c r="J7" s="10" t="s">
        <v>1196</v>
      </c>
    </row>
    <row r="8" spans="1:10" ht="30">
      <c r="A8" s="149">
        <v>3</v>
      </c>
      <c r="B8" s="149" t="s">
        <v>586</v>
      </c>
      <c r="C8" s="149" t="s">
        <v>588</v>
      </c>
      <c r="D8" s="10" t="s">
        <v>590</v>
      </c>
      <c r="E8" s="149" t="s">
        <v>13</v>
      </c>
      <c r="F8" s="149" t="s">
        <v>14</v>
      </c>
      <c r="G8" s="149" t="s">
        <v>516</v>
      </c>
      <c r="H8" s="149">
        <v>2.5</v>
      </c>
      <c r="I8" s="149">
        <v>0.5</v>
      </c>
      <c r="J8" s="10" t="s">
        <v>1196</v>
      </c>
    </row>
    <row r="9" spans="1:10" ht="30">
      <c r="A9" s="149">
        <v>4</v>
      </c>
      <c r="B9" s="33" t="s">
        <v>586</v>
      </c>
      <c r="C9" s="149" t="s">
        <v>591</v>
      </c>
      <c r="D9" s="10" t="s">
        <v>592</v>
      </c>
      <c r="E9" s="149" t="s">
        <v>587</v>
      </c>
      <c r="F9" s="149" t="s">
        <v>14</v>
      </c>
      <c r="G9" s="149" t="s">
        <v>516</v>
      </c>
      <c r="H9" s="149">
        <v>2.5</v>
      </c>
      <c r="I9" s="149">
        <v>1.5</v>
      </c>
      <c r="J9" s="10" t="s">
        <v>1196</v>
      </c>
    </row>
    <row r="10" spans="1:10" ht="30">
      <c r="A10" s="149">
        <v>5</v>
      </c>
      <c r="B10" s="149" t="s">
        <v>586</v>
      </c>
      <c r="C10" s="149" t="s">
        <v>591</v>
      </c>
      <c r="D10" s="10" t="s">
        <v>593</v>
      </c>
      <c r="E10" s="149" t="s">
        <v>13</v>
      </c>
      <c r="F10" s="149" t="s">
        <v>14</v>
      </c>
      <c r="G10" s="149" t="s">
        <v>516</v>
      </c>
      <c r="H10" s="149">
        <v>2.5</v>
      </c>
      <c r="I10" s="149">
        <v>0.3</v>
      </c>
      <c r="J10" s="10" t="s">
        <v>1196</v>
      </c>
    </row>
    <row r="11" spans="1:10" ht="30">
      <c r="A11" s="149">
        <v>6</v>
      </c>
      <c r="B11" s="149" t="s">
        <v>586</v>
      </c>
      <c r="C11" s="149" t="s">
        <v>591</v>
      </c>
      <c r="D11" s="10" t="s">
        <v>594</v>
      </c>
      <c r="E11" s="149" t="s">
        <v>13</v>
      </c>
      <c r="F11" s="149" t="s">
        <v>14</v>
      </c>
      <c r="G11" s="149" t="s">
        <v>595</v>
      </c>
      <c r="H11" s="149">
        <v>2.5</v>
      </c>
      <c r="I11" s="149">
        <v>0.25</v>
      </c>
      <c r="J11" s="10" t="s">
        <v>1196</v>
      </c>
    </row>
    <row r="12" spans="1:10" ht="30">
      <c r="A12" s="149">
        <v>7</v>
      </c>
      <c r="B12" s="149" t="s">
        <v>586</v>
      </c>
      <c r="C12" s="149" t="s">
        <v>591</v>
      </c>
      <c r="D12" s="10" t="s">
        <v>596</v>
      </c>
      <c r="E12" s="149" t="s">
        <v>587</v>
      </c>
      <c r="F12" s="149" t="s">
        <v>14</v>
      </c>
      <c r="G12" s="149" t="s">
        <v>516</v>
      </c>
      <c r="H12" s="149">
        <v>2.5</v>
      </c>
      <c r="I12" s="149">
        <v>1</v>
      </c>
      <c r="J12" s="10" t="s">
        <v>1196</v>
      </c>
    </row>
    <row r="13" spans="1:10" ht="30">
      <c r="A13" s="149">
        <v>8</v>
      </c>
      <c r="B13" s="149" t="s">
        <v>586</v>
      </c>
      <c r="C13" s="149" t="s">
        <v>591</v>
      </c>
      <c r="D13" s="10" t="s">
        <v>597</v>
      </c>
      <c r="E13" s="149" t="s">
        <v>13</v>
      </c>
      <c r="F13" s="149" t="s">
        <v>14</v>
      </c>
      <c r="G13" s="149" t="s">
        <v>516</v>
      </c>
      <c r="H13" s="149">
        <v>2.5</v>
      </c>
      <c r="I13" s="149">
        <v>0.25</v>
      </c>
      <c r="J13" s="10" t="s">
        <v>1196</v>
      </c>
    </row>
    <row r="14" spans="1:10" ht="30">
      <c r="A14" s="149">
        <v>9</v>
      </c>
      <c r="B14" s="149" t="s">
        <v>586</v>
      </c>
      <c r="C14" s="10" t="s">
        <v>598</v>
      </c>
      <c r="D14" s="10" t="s">
        <v>590</v>
      </c>
      <c r="E14" s="149" t="s">
        <v>587</v>
      </c>
      <c r="F14" s="149" t="s">
        <v>14</v>
      </c>
      <c r="G14" s="149" t="s">
        <v>516</v>
      </c>
      <c r="H14" s="149">
        <v>2.5</v>
      </c>
      <c r="I14" s="149">
        <v>1</v>
      </c>
      <c r="J14" s="10" t="s">
        <v>1196</v>
      </c>
    </row>
    <row r="15" spans="1:10" ht="30">
      <c r="A15" s="149">
        <v>10</v>
      </c>
      <c r="B15" s="149" t="s">
        <v>586</v>
      </c>
      <c r="C15" s="10" t="s">
        <v>598</v>
      </c>
      <c r="D15" s="10" t="s">
        <v>599</v>
      </c>
      <c r="E15" s="149" t="s">
        <v>13</v>
      </c>
      <c r="F15" s="149" t="s">
        <v>14</v>
      </c>
      <c r="G15" s="149" t="s">
        <v>516</v>
      </c>
      <c r="H15" s="149">
        <v>2.5</v>
      </c>
      <c r="I15" s="149">
        <v>0.1</v>
      </c>
      <c r="J15" s="10" t="s">
        <v>1196</v>
      </c>
    </row>
    <row r="16" spans="1:10" ht="30">
      <c r="A16" s="149">
        <v>11</v>
      </c>
      <c r="B16" s="149" t="s">
        <v>586</v>
      </c>
      <c r="C16" s="10" t="s">
        <v>598</v>
      </c>
      <c r="D16" s="10" t="s">
        <v>600</v>
      </c>
      <c r="E16" s="149" t="s">
        <v>13</v>
      </c>
      <c r="F16" s="149" t="s">
        <v>14</v>
      </c>
      <c r="G16" s="149" t="s">
        <v>516</v>
      </c>
      <c r="H16" s="149">
        <v>2.5</v>
      </c>
      <c r="I16" s="149">
        <v>0.15</v>
      </c>
      <c r="J16" s="10" t="s">
        <v>1196</v>
      </c>
    </row>
    <row r="17" spans="1:10" ht="30">
      <c r="A17" s="149">
        <v>12</v>
      </c>
      <c r="B17" s="149" t="s">
        <v>586</v>
      </c>
      <c r="C17" s="149" t="s">
        <v>601</v>
      </c>
      <c r="D17" s="10" t="s">
        <v>602</v>
      </c>
      <c r="E17" s="149" t="s">
        <v>587</v>
      </c>
      <c r="F17" s="149" t="s">
        <v>14</v>
      </c>
      <c r="G17" s="149" t="s">
        <v>516</v>
      </c>
      <c r="H17" s="149">
        <v>2.5</v>
      </c>
      <c r="I17" s="149">
        <v>1</v>
      </c>
      <c r="J17" s="10" t="s">
        <v>1196</v>
      </c>
    </row>
    <row r="18" spans="1:10" ht="30">
      <c r="A18" s="149">
        <v>13</v>
      </c>
      <c r="B18" s="149" t="s">
        <v>586</v>
      </c>
      <c r="C18" s="149" t="s">
        <v>603</v>
      </c>
      <c r="D18" s="10" t="s">
        <v>604</v>
      </c>
      <c r="E18" s="149" t="s">
        <v>587</v>
      </c>
      <c r="F18" s="149" t="s">
        <v>14</v>
      </c>
      <c r="G18" s="149" t="s">
        <v>516</v>
      </c>
      <c r="H18" s="149">
        <v>2.5</v>
      </c>
      <c r="I18" s="149">
        <v>3</v>
      </c>
      <c r="J18" s="10" t="s">
        <v>1197</v>
      </c>
    </row>
    <row r="19" spans="1:10" ht="30">
      <c r="A19" s="149">
        <v>14</v>
      </c>
      <c r="B19" s="149" t="s">
        <v>586</v>
      </c>
      <c r="C19" s="149" t="s">
        <v>603</v>
      </c>
      <c r="D19" s="10" t="s">
        <v>605</v>
      </c>
      <c r="E19" s="149" t="s">
        <v>587</v>
      </c>
      <c r="F19" s="149" t="s">
        <v>14</v>
      </c>
      <c r="G19" s="149" t="s">
        <v>516</v>
      </c>
      <c r="H19" s="149">
        <v>2.5</v>
      </c>
      <c r="I19" s="149">
        <v>2</v>
      </c>
      <c r="J19" s="10" t="s">
        <v>1197</v>
      </c>
    </row>
    <row r="20" spans="1:10" ht="30">
      <c r="A20" s="149">
        <v>15</v>
      </c>
      <c r="B20" s="149" t="s">
        <v>586</v>
      </c>
      <c r="C20" s="149" t="s">
        <v>603</v>
      </c>
      <c r="D20" s="10" t="s">
        <v>606</v>
      </c>
      <c r="E20" s="149" t="s">
        <v>13</v>
      </c>
      <c r="F20" s="149" t="s">
        <v>14</v>
      </c>
      <c r="G20" s="149" t="s">
        <v>516</v>
      </c>
      <c r="H20" s="149">
        <v>2.5</v>
      </c>
      <c r="I20" s="149">
        <v>0.4</v>
      </c>
      <c r="J20" s="10" t="s">
        <v>1197</v>
      </c>
    </row>
    <row r="21" spans="1:10" ht="30">
      <c r="A21" s="149">
        <v>16</v>
      </c>
      <c r="B21" s="149" t="s">
        <v>586</v>
      </c>
      <c r="C21" s="149" t="s">
        <v>603</v>
      </c>
      <c r="D21" s="10" t="s">
        <v>607</v>
      </c>
      <c r="E21" s="149" t="s">
        <v>587</v>
      </c>
      <c r="F21" s="149" t="s">
        <v>14</v>
      </c>
      <c r="G21" s="149" t="s">
        <v>516</v>
      </c>
      <c r="H21" s="149">
        <v>2.5</v>
      </c>
      <c r="I21" s="149">
        <v>0.8</v>
      </c>
      <c r="J21" s="10" t="s">
        <v>1197</v>
      </c>
    </row>
    <row r="22" spans="1:10" ht="30">
      <c r="A22" s="149">
        <v>17</v>
      </c>
      <c r="B22" s="149" t="s">
        <v>586</v>
      </c>
      <c r="C22" s="149" t="s">
        <v>608</v>
      </c>
      <c r="D22" s="10" t="s">
        <v>609</v>
      </c>
      <c r="E22" s="149" t="s">
        <v>13</v>
      </c>
      <c r="F22" s="149" t="s">
        <v>14</v>
      </c>
      <c r="G22" s="149" t="s">
        <v>516</v>
      </c>
      <c r="H22" s="149">
        <v>2.5</v>
      </c>
      <c r="I22" s="149">
        <v>0.2</v>
      </c>
      <c r="J22" s="10" t="s">
        <v>1198</v>
      </c>
    </row>
    <row r="23" spans="1:10" ht="30">
      <c r="A23" s="149">
        <v>18</v>
      </c>
      <c r="B23" s="149" t="s">
        <v>586</v>
      </c>
      <c r="C23" s="149" t="s">
        <v>608</v>
      </c>
      <c r="D23" s="10" t="s">
        <v>610</v>
      </c>
      <c r="E23" s="149" t="s">
        <v>587</v>
      </c>
      <c r="F23" s="149" t="s">
        <v>14</v>
      </c>
      <c r="G23" s="149" t="s">
        <v>516</v>
      </c>
      <c r="H23" s="149">
        <v>2.5</v>
      </c>
      <c r="I23" s="149">
        <v>1.5</v>
      </c>
      <c r="J23" s="10" t="s">
        <v>1198</v>
      </c>
    </row>
    <row r="24" spans="1:10" ht="30">
      <c r="A24" s="149">
        <v>19</v>
      </c>
      <c r="B24" s="149" t="s">
        <v>586</v>
      </c>
      <c r="C24" s="149" t="s">
        <v>608</v>
      </c>
      <c r="D24" s="10" t="s">
        <v>611</v>
      </c>
      <c r="E24" s="149" t="s">
        <v>13</v>
      </c>
      <c r="F24" s="149" t="s">
        <v>14</v>
      </c>
      <c r="G24" s="149" t="s">
        <v>516</v>
      </c>
      <c r="H24" s="149">
        <v>2.5</v>
      </c>
      <c r="I24" s="149">
        <v>0.1</v>
      </c>
      <c r="J24" s="10" t="s">
        <v>1198</v>
      </c>
    </row>
    <row r="25" spans="1:10" ht="30">
      <c r="A25" s="149">
        <v>20</v>
      </c>
      <c r="B25" s="149" t="s">
        <v>586</v>
      </c>
      <c r="C25" s="149" t="s">
        <v>612</v>
      </c>
      <c r="D25" s="10" t="s">
        <v>613</v>
      </c>
      <c r="E25" s="149" t="s">
        <v>587</v>
      </c>
      <c r="F25" s="149" t="s">
        <v>14</v>
      </c>
      <c r="G25" s="149" t="s">
        <v>516</v>
      </c>
      <c r="H25" s="149">
        <v>2.5</v>
      </c>
      <c r="I25" s="149">
        <v>0.5</v>
      </c>
      <c r="J25" s="10" t="s">
        <v>1198</v>
      </c>
    </row>
    <row r="26" spans="1:10" ht="30">
      <c r="A26" s="149">
        <v>21</v>
      </c>
      <c r="B26" s="149" t="s">
        <v>586</v>
      </c>
      <c r="C26" s="149" t="s">
        <v>614</v>
      </c>
      <c r="D26" s="10" t="s">
        <v>340</v>
      </c>
      <c r="E26" s="149" t="s">
        <v>587</v>
      </c>
      <c r="F26" s="149" t="s">
        <v>14</v>
      </c>
      <c r="G26" s="149" t="s">
        <v>615</v>
      </c>
      <c r="H26" s="149">
        <v>2.5</v>
      </c>
      <c r="I26" s="149">
        <v>15</v>
      </c>
      <c r="J26" s="10" t="s">
        <v>1199</v>
      </c>
    </row>
    <row r="27" spans="1:10" ht="30">
      <c r="A27" s="149">
        <v>22</v>
      </c>
      <c r="B27" s="149" t="s">
        <v>586</v>
      </c>
      <c r="C27" s="149" t="s">
        <v>614</v>
      </c>
      <c r="D27" s="10" t="s">
        <v>616</v>
      </c>
      <c r="E27" s="149" t="s">
        <v>13</v>
      </c>
      <c r="F27" s="149" t="s">
        <v>14</v>
      </c>
      <c r="G27" s="149" t="s">
        <v>516</v>
      </c>
      <c r="H27" s="149">
        <v>2.5</v>
      </c>
      <c r="I27" s="149">
        <v>0.1</v>
      </c>
      <c r="J27" s="10" t="s">
        <v>1199</v>
      </c>
    </row>
    <row r="28" spans="1:10" ht="30">
      <c r="A28" s="149">
        <v>23</v>
      </c>
      <c r="B28" s="149" t="s">
        <v>586</v>
      </c>
      <c r="C28" s="149" t="s">
        <v>614</v>
      </c>
      <c r="D28" s="10" t="s">
        <v>617</v>
      </c>
      <c r="E28" s="149" t="s">
        <v>587</v>
      </c>
      <c r="F28" s="149" t="s">
        <v>14</v>
      </c>
      <c r="G28" s="149" t="s">
        <v>516</v>
      </c>
      <c r="H28" s="149">
        <v>2.5</v>
      </c>
      <c r="I28" s="149">
        <v>1.3</v>
      </c>
      <c r="J28" s="10" t="s">
        <v>1199</v>
      </c>
    </row>
    <row r="29" spans="1:10" ht="30">
      <c r="A29" s="149">
        <v>24</v>
      </c>
      <c r="B29" s="149" t="s">
        <v>586</v>
      </c>
      <c r="C29" s="149" t="s">
        <v>614</v>
      </c>
      <c r="D29" s="10" t="s">
        <v>618</v>
      </c>
      <c r="E29" s="149" t="s">
        <v>587</v>
      </c>
      <c r="F29" s="149" t="s">
        <v>14</v>
      </c>
      <c r="G29" s="149" t="s">
        <v>516</v>
      </c>
      <c r="H29" s="149">
        <v>2.5</v>
      </c>
      <c r="I29" s="149">
        <v>1.5</v>
      </c>
      <c r="J29" s="10" t="s">
        <v>1199</v>
      </c>
    </row>
    <row r="30" spans="1:10" ht="30">
      <c r="A30" s="149">
        <v>25</v>
      </c>
      <c r="B30" s="149" t="s">
        <v>586</v>
      </c>
      <c r="C30" s="149" t="s">
        <v>619</v>
      </c>
      <c r="D30" s="10" t="s">
        <v>610</v>
      </c>
      <c r="E30" s="149" t="s">
        <v>587</v>
      </c>
      <c r="F30" s="149" t="s">
        <v>620</v>
      </c>
      <c r="G30" s="149" t="s">
        <v>516</v>
      </c>
      <c r="H30" s="149">
        <v>2.5</v>
      </c>
      <c r="I30" s="149">
        <v>3</v>
      </c>
      <c r="J30" s="10" t="s">
        <v>1200</v>
      </c>
    </row>
    <row r="31" spans="1:10" ht="30">
      <c r="A31" s="149">
        <v>26</v>
      </c>
      <c r="B31" s="149" t="s">
        <v>586</v>
      </c>
      <c r="C31" s="149" t="s">
        <v>619</v>
      </c>
      <c r="D31" s="10" t="s">
        <v>621</v>
      </c>
      <c r="E31" s="149" t="s">
        <v>587</v>
      </c>
      <c r="F31" s="149" t="s">
        <v>14</v>
      </c>
      <c r="G31" s="149" t="s">
        <v>516</v>
      </c>
      <c r="H31" s="149">
        <v>2.5</v>
      </c>
      <c r="I31" s="149">
        <v>1</v>
      </c>
      <c r="J31" s="10" t="s">
        <v>1200</v>
      </c>
    </row>
    <row r="32" spans="1:10" ht="30">
      <c r="A32" s="149">
        <v>27</v>
      </c>
      <c r="B32" s="149" t="s">
        <v>586</v>
      </c>
      <c r="C32" s="149" t="s">
        <v>622</v>
      </c>
      <c r="D32" s="10" t="s">
        <v>623</v>
      </c>
      <c r="E32" s="149" t="s">
        <v>587</v>
      </c>
      <c r="F32" s="149" t="s">
        <v>14</v>
      </c>
      <c r="G32" s="149" t="s">
        <v>516</v>
      </c>
      <c r="H32" s="149">
        <v>2.5</v>
      </c>
      <c r="I32" s="149">
        <v>2</v>
      </c>
      <c r="J32" s="10" t="s">
        <v>1200</v>
      </c>
    </row>
    <row r="33" spans="1:10" ht="30">
      <c r="A33" s="149">
        <v>28</v>
      </c>
      <c r="B33" s="149" t="s">
        <v>586</v>
      </c>
      <c r="C33" s="149" t="s">
        <v>624</v>
      </c>
      <c r="D33" s="10" t="s">
        <v>625</v>
      </c>
      <c r="E33" s="149" t="s">
        <v>587</v>
      </c>
      <c r="F33" s="149" t="s">
        <v>14</v>
      </c>
      <c r="G33" s="149" t="s">
        <v>516</v>
      </c>
      <c r="H33" s="149">
        <v>2.5</v>
      </c>
      <c r="I33" s="149">
        <v>1.5</v>
      </c>
      <c r="J33" s="10" t="s">
        <v>1201</v>
      </c>
    </row>
    <row r="34" spans="1:10" ht="30">
      <c r="A34" s="149">
        <v>29</v>
      </c>
      <c r="B34" s="149" t="s">
        <v>586</v>
      </c>
      <c r="C34" s="149" t="s">
        <v>624</v>
      </c>
      <c r="D34" s="10" t="s">
        <v>626</v>
      </c>
      <c r="E34" s="149" t="s">
        <v>587</v>
      </c>
      <c r="F34" s="149" t="s">
        <v>14</v>
      </c>
      <c r="G34" s="149" t="s">
        <v>516</v>
      </c>
      <c r="H34" s="149">
        <v>2.5</v>
      </c>
      <c r="I34" s="149">
        <v>1.5</v>
      </c>
      <c r="J34" s="10" t="s">
        <v>1201</v>
      </c>
    </row>
    <row r="35" spans="1:10" ht="30">
      <c r="A35" s="149">
        <v>30</v>
      </c>
      <c r="B35" s="149" t="s">
        <v>586</v>
      </c>
      <c r="C35" s="149" t="s">
        <v>624</v>
      </c>
      <c r="D35" s="10" t="s">
        <v>340</v>
      </c>
      <c r="E35" s="149" t="s">
        <v>587</v>
      </c>
      <c r="F35" s="149" t="s">
        <v>14</v>
      </c>
      <c r="G35" s="149" t="s">
        <v>516</v>
      </c>
      <c r="H35" s="149">
        <v>2.5</v>
      </c>
      <c r="I35" s="149">
        <v>3</v>
      </c>
      <c r="J35" s="10" t="s">
        <v>1201</v>
      </c>
    </row>
    <row r="36" spans="1:10" ht="30">
      <c r="A36" s="149">
        <v>31</v>
      </c>
      <c r="B36" s="149" t="s">
        <v>586</v>
      </c>
      <c r="C36" s="149" t="s">
        <v>624</v>
      </c>
      <c r="D36" s="10" t="s">
        <v>627</v>
      </c>
      <c r="E36" s="149" t="s">
        <v>587</v>
      </c>
      <c r="F36" s="149" t="s">
        <v>14</v>
      </c>
      <c r="G36" s="149" t="s">
        <v>516</v>
      </c>
      <c r="H36" s="149">
        <v>2.5</v>
      </c>
      <c r="I36" s="149">
        <v>0.5</v>
      </c>
      <c r="J36" s="10" t="s">
        <v>1201</v>
      </c>
    </row>
    <row r="37" spans="1:10" ht="30">
      <c r="A37" s="149">
        <v>32</v>
      </c>
      <c r="B37" s="149" t="s">
        <v>586</v>
      </c>
      <c r="C37" s="149" t="s">
        <v>628</v>
      </c>
      <c r="D37" s="10" t="s">
        <v>610</v>
      </c>
      <c r="E37" s="149" t="s">
        <v>587</v>
      </c>
      <c r="F37" s="149" t="s">
        <v>14</v>
      </c>
      <c r="G37" s="149" t="s">
        <v>516</v>
      </c>
      <c r="H37" s="149">
        <v>2.5</v>
      </c>
      <c r="I37" s="149">
        <v>1</v>
      </c>
      <c r="J37" s="10" t="s">
        <v>1201</v>
      </c>
    </row>
    <row r="38" spans="1:10" ht="30">
      <c r="A38" s="149">
        <v>33</v>
      </c>
      <c r="B38" s="149" t="s">
        <v>586</v>
      </c>
      <c r="C38" s="149" t="s">
        <v>628</v>
      </c>
      <c r="D38" s="10" t="s">
        <v>629</v>
      </c>
      <c r="E38" s="149" t="s">
        <v>13</v>
      </c>
      <c r="F38" s="149" t="s">
        <v>14</v>
      </c>
      <c r="G38" s="149" t="s">
        <v>516</v>
      </c>
      <c r="H38" s="149">
        <v>2.5</v>
      </c>
      <c r="I38" s="149">
        <v>0.4</v>
      </c>
      <c r="J38" s="10" t="s">
        <v>1201</v>
      </c>
    </row>
    <row r="39" spans="1:10" ht="30">
      <c r="A39" s="149">
        <v>34</v>
      </c>
      <c r="B39" s="149" t="s">
        <v>586</v>
      </c>
      <c r="C39" s="149" t="s">
        <v>630</v>
      </c>
      <c r="D39" s="10" t="s">
        <v>631</v>
      </c>
      <c r="E39" s="149" t="s">
        <v>13</v>
      </c>
      <c r="F39" s="149" t="s">
        <v>14</v>
      </c>
      <c r="G39" s="149" t="s">
        <v>516</v>
      </c>
      <c r="H39" s="149">
        <v>2.5</v>
      </c>
      <c r="I39" s="149">
        <v>0.5</v>
      </c>
      <c r="J39" s="10" t="s">
        <v>1201</v>
      </c>
    </row>
    <row r="40" spans="1:10" ht="30">
      <c r="A40" s="149">
        <v>35</v>
      </c>
      <c r="B40" s="149" t="s">
        <v>586</v>
      </c>
      <c r="C40" s="149" t="s">
        <v>630</v>
      </c>
      <c r="D40" s="10" t="s">
        <v>632</v>
      </c>
      <c r="E40" s="149" t="s">
        <v>13</v>
      </c>
      <c r="F40" s="149" t="s">
        <v>14</v>
      </c>
      <c r="G40" s="149" t="s">
        <v>516</v>
      </c>
      <c r="H40" s="149">
        <v>2.5</v>
      </c>
      <c r="I40" s="149">
        <v>0.5</v>
      </c>
      <c r="J40" s="10" t="s">
        <v>1201</v>
      </c>
    </row>
    <row r="41" spans="1:10" ht="30">
      <c r="A41" s="149">
        <v>36</v>
      </c>
      <c r="B41" s="149" t="s">
        <v>586</v>
      </c>
      <c r="C41" s="149" t="s">
        <v>630</v>
      </c>
      <c r="D41" s="10" t="s">
        <v>633</v>
      </c>
      <c r="E41" s="149" t="s">
        <v>13</v>
      </c>
      <c r="F41" s="149" t="s">
        <v>14</v>
      </c>
      <c r="G41" s="149" t="s">
        <v>516</v>
      </c>
      <c r="H41" s="149">
        <v>2.5</v>
      </c>
      <c r="I41" s="149">
        <v>0.25</v>
      </c>
      <c r="J41" s="10" t="s">
        <v>1201</v>
      </c>
    </row>
    <row r="42" spans="1:10" ht="30">
      <c r="A42" s="149">
        <v>37</v>
      </c>
      <c r="B42" s="149" t="s">
        <v>586</v>
      </c>
      <c r="C42" s="149" t="s">
        <v>630</v>
      </c>
      <c r="D42" s="10" t="s">
        <v>634</v>
      </c>
      <c r="E42" s="149" t="s">
        <v>13</v>
      </c>
      <c r="F42" s="149" t="s">
        <v>14</v>
      </c>
      <c r="G42" s="149" t="s">
        <v>516</v>
      </c>
      <c r="H42" s="149">
        <v>2.5</v>
      </c>
      <c r="I42" s="149">
        <v>0.3</v>
      </c>
      <c r="J42" s="10" t="s">
        <v>1201</v>
      </c>
    </row>
    <row r="43" spans="1:10" ht="30">
      <c r="A43" s="149">
        <v>38</v>
      </c>
      <c r="B43" s="149" t="s">
        <v>586</v>
      </c>
      <c r="C43" s="149" t="s">
        <v>630</v>
      </c>
      <c r="D43" s="10" t="s">
        <v>635</v>
      </c>
      <c r="E43" s="149" t="s">
        <v>13</v>
      </c>
      <c r="F43" s="149" t="s">
        <v>14</v>
      </c>
      <c r="G43" s="149" t="s">
        <v>516</v>
      </c>
      <c r="H43" s="149">
        <v>2.5</v>
      </c>
      <c r="I43" s="149">
        <v>0.5</v>
      </c>
      <c r="J43" s="10" t="s">
        <v>1201</v>
      </c>
    </row>
    <row r="44" spans="1:10" ht="30">
      <c r="A44" s="149">
        <v>39</v>
      </c>
      <c r="B44" s="149" t="s">
        <v>586</v>
      </c>
      <c r="C44" s="149" t="s">
        <v>630</v>
      </c>
      <c r="D44" s="10" t="s">
        <v>589</v>
      </c>
      <c r="E44" s="149" t="s">
        <v>13</v>
      </c>
      <c r="F44" s="149" t="s">
        <v>14</v>
      </c>
      <c r="G44" s="149" t="s">
        <v>516</v>
      </c>
      <c r="H44" s="149">
        <v>2.5</v>
      </c>
      <c r="I44" s="149">
        <v>0.4</v>
      </c>
      <c r="J44" s="10" t="s">
        <v>1201</v>
      </c>
    </row>
    <row r="45" spans="1:10" ht="30">
      <c r="A45" s="149">
        <v>40</v>
      </c>
      <c r="B45" s="149" t="s">
        <v>586</v>
      </c>
      <c r="C45" s="149" t="s">
        <v>630</v>
      </c>
      <c r="D45" s="10" t="s">
        <v>636</v>
      </c>
      <c r="E45" s="149" t="s">
        <v>13</v>
      </c>
      <c r="F45" s="149" t="s">
        <v>14</v>
      </c>
      <c r="G45" s="149" t="s">
        <v>516</v>
      </c>
      <c r="H45" s="149">
        <v>2.5</v>
      </c>
      <c r="I45" s="149">
        <v>0.4</v>
      </c>
      <c r="J45" s="10" t="s">
        <v>1201</v>
      </c>
    </row>
    <row r="46" spans="1:10" ht="30">
      <c r="A46" s="149">
        <v>41</v>
      </c>
      <c r="B46" s="149" t="s">
        <v>586</v>
      </c>
      <c r="C46" s="149" t="s">
        <v>630</v>
      </c>
      <c r="D46" s="10" t="s">
        <v>637</v>
      </c>
      <c r="E46" s="149" t="s">
        <v>13</v>
      </c>
      <c r="F46" s="149" t="s">
        <v>14</v>
      </c>
      <c r="G46" s="149" t="s">
        <v>516</v>
      </c>
      <c r="H46" s="149">
        <v>2.5</v>
      </c>
      <c r="I46" s="149">
        <v>0.5</v>
      </c>
      <c r="J46" s="10" t="s">
        <v>1201</v>
      </c>
    </row>
    <row r="47" spans="1:10" ht="30">
      <c r="A47" s="149">
        <v>42</v>
      </c>
      <c r="B47" s="149" t="s">
        <v>586</v>
      </c>
      <c r="C47" s="149" t="s">
        <v>630</v>
      </c>
      <c r="D47" s="10" t="s">
        <v>638</v>
      </c>
      <c r="E47" s="149" t="s">
        <v>587</v>
      </c>
      <c r="F47" s="149" t="s">
        <v>14</v>
      </c>
      <c r="G47" s="149" t="s">
        <v>516</v>
      </c>
      <c r="H47" s="149">
        <v>2.5</v>
      </c>
      <c r="I47" s="149">
        <v>1.5</v>
      </c>
      <c r="J47" s="10" t="s">
        <v>1201</v>
      </c>
    </row>
    <row r="48" spans="1:10" ht="30">
      <c r="A48" s="149">
        <v>43</v>
      </c>
      <c r="B48" s="149" t="s">
        <v>586</v>
      </c>
      <c r="C48" s="149" t="s">
        <v>630</v>
      </c>
      <c r="D48" s="10" t="s">
        <v>639</v>
      </c>
      <c r="E48" s="149" t="s">
        <v>13</v>
      </c>
      <c r="F48" s="149" t="s">
        <v>14</v>
      </c>
      <c r="G48" s="149" t="s">
        <v>516</v>
      </c>
      <c r="H48" s="149">
        <v>2.5</v>
      </c>
      <c r="I48" s="149">
        <v>0.1</v>
      </c>
      <c r="J48" s="10" t="s">
        <v>1201</v>
      </c>
    </row>
    <row r="49" spans="1:11" ht="30">
      <c r="A49" s="149">
        <v>44</v>
      </c>
      <c r="B49" s="149" t="s">
        <v>586</v>
      </c>
      <c r="C49" s="149" t="s">
        <v>630</v>
      </c>
      <c r="D49" s="10" t="s">
        <v>640</v>
      </c>
      <c r="E49" s="149" t="s">
        <v>13</v>
      </c>
      <c r="F49" s="149" t="s">
        <v>14</v>
      </c>
      <c r="G49" s="149" t="s">
        <v>516</v>
      </c>
      <c r="H49" s="149">
        <v>2.5</v>
      </c>
      <c r="I49" s="149">
        <v>0.3</v>
      </c>
      <c r="J49" s="10" t="s">
        <v>1201</v>
      </c>
    </row>
    <row r="50" spans="1:11" ht="30">
      <c r="A50" s="149">
        <v>45</v>
      </c>
      <c r="B50" s="149" t="s">
        <v>586</v>
      </c>
      <c r="C50" s="149" t="s">
        <v>630</v>
      </c>
      <c r="D50" s="10" t="s">
        <v>627</v>
      </c>
      <c r="E50" s="149" t="s">
        <v>587</v>
      </c>
      <c r="F50" s="149" t="s">
        <v>14</v>
      </c>
      <c r="G50" s="149" t="s">
        <v>516</v>
      </c>
      <c r="H50" s="149">
        <v>2.5</v>
      </c>
      <c r="I50" s="149">
        <v>1</v>
      </c>
      <c r="J50" s="10" t="s">
        <v>1201</v>
      </c>
    </row>
    <row r="51" spans="1:11">
      <c r="A51" s="463" t="s">
        <v>641</v>
      </c>
      <c r="B51" s="463"/>
      <c r="C51" s="463"/>
      <c r="D51" s="463"/>
      <c r="E51" s="463"/>
      <c r="F51" s="463"/>
      <c r="G51" s="463"/>
      <c r="H51" s="149">
        <f>SUM(H6:H50)</f>
        <v>112.5</v>
      </c>
      <c r="I51" s="56">
        <f>SUM(I6:I50)</f>
        <v>54.749999999999993</v>
      </c>
      <c r="J51" s="10"/>
    </row>
    <row r="52" spans="1:11">
      <c r="A52" s="149"/>
      <c r="B52" s="149"/>
      <c r="C52" s="149"/>
      <c r="D52" s="149"/>
      <c r="E52" s="149"/>
      <c r="F52" s="149"/>
      <c r="G52" s="149"/>
      <c r="H52" s="149"/>
      <c r="I52" s="149"/>
      <c r="J52" s="10"/>
    </row>
    <row r="53" spans="1:11" ht="30">
      <c r="A53" s="38"/>
      <c r="B53" s="39" t="s">
        <v>586</v>
      </c>
      <c r="C53" s="39" t="s">
        <v>586</v>
      </c>
      <c r="D53" s="39" t="s">
        <v>1624</v>
      </c>
      <c r="E53" s="39" t="s">
        <v>1625</v>
      </c>
      <c r="F53" s="149"/>
      <c r="G53" s="39" t="s">
        <v>788</v>
      </c>
      <c r="H53" s="174">
        <v>460</v>
      </c>
      <c r="I53" s="174">
        <v>345</v>
      </c>
      <c r="J53" s="175" t="s">
        <v>1628</v>
      </c>
      <c r="K53" s="46"/>
    </row>
  </sheetData>
  <mergeCells count="8">
    <mergeCell ref="A51:G51"/>
    <mergeCell ref="A3:J3"/>
    <mergeCell ref="A1:I1"/>
    <mergeCell ref="A2:I2"/>
    <mergeCell ref="A4:A5"/>
    <mergeCell ref="B4:B5"/>
    <mergeCell ref="C4:C5"/>
    <mergeCell ref="D4:I4"/>
  </mergeCells>
  <printOptions horizontalCentered="1"/>
  <pageMargins left="0.70866141732283472" right="0.70866141732283472" top="0.33" bottom="0.44" header="0.31496062992125984" footer="0.31496062992125984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5</vt:i4>
      </vt:variant>
    </vt:vector>
  </HeadingPairs>
  <TitlesOfParts>
    <vt:vector size="29" baseType="lpstr">
      <vt:lpstr>Veeravasaram (2)</vt:lpstr>
      <vt:lpstr>Mogalthuru</vt:lpstr>
      <vt:lpstr>Narasapuram</vt:lpstr>
      <vt:lpstr>Dwarakatirumala</vt:lpstr>
      <vt:lpstr>Bhimadole</vt:lpstr>
      <vt:lpstr>Eluru</vt:lpstr>
      <vt:lpstr>Chintalapudi</vt:lpstr>
      <vt:lpstr>Pedapadu</vt:lpstr>
      <vt:lpstr>Nidamarru</vt:lpstr>
      <vt:lpstr>Kalla</vt:lpstr>
      <vt:lpstr>Badampudi</vt:lpstr>
      <vt:lpstr>Tanuku</vt:lpstr>
      <vt:lpstr>Ganapavaram</vt:lpstr>
      <vt:lpstr>Nidadavole</vt:lpstr>
      <vt:lpstr>Polavaram</vt:lpstr>
      <vt:lpstr>Kovvuru</vt:lpstr>
      <vt:lpstr>Jangareddy Gudem</vt:lpstr>
      <vt:lpstr>Denduluru</vt:lpstr>
      <vt:lpstr>Akiveedu</vt:lpstr>
      <vt:lpstr>Palcole</vt:lpstr>
      <vt:lpstr>elamanchili</vt:lpstr>
      <vt:lpstr>Veeravasaram</vt:lpstr>
      <vt:lpstr>Bhimavaram</vt:lpstr>
      <vt:lpstr>Sheet1</vt:lpstr>
      <vt:lpstr>Akiveedu!Print_Area</vt:lpstr>
      <vt:lpstr>Ganapavaram!Print_Area</vt:lpstr>
      <vt:lpstr>Kovvuru!Print_Area</vt:lpstr>
      <vt:lpstr>Pedapadu!Print_Area</vt:lpstr>
      <vt:lpstr>Polavaram!Print_Area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2018-07-19T06:30:30Z</dcterms:modified>
</cp:coreProperties>
</file>