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ie\OneDrive - University of Waterloo\MASc Research\EmissionModelling\MOVESinputs\"/>
    </mc:Choice>
  </mc:AlternateContent>
  <xr:revisionPtr revIDLastSave="227" documentId="8_{782122FC-95A4-44F9-B904-2CB4757E4C9E}" xr6:coauthVersionLast="32" xr6:coauthVersionMax="32" xr10:uidLastSave="{12172243-C8FC-4167-ACD1-9DCDD1000989}"/>
  <bookViews>
    <workbookView xWindow="0" yWindow="0" windowWidth="24525" windowHeight="12225" tabRatio="694" xr2:uid="{DB1BE462-2D27-498F-B474-67E9CA8AD430}"/>
  </bookViews>
  <sheets>
    <sheet name="MOVESinput" sheetId="5" r:id="rId1"/>
    <sheet name="Distribution" sheetId="4" r:id="rId2"/>
    <sheet name="Extrapolation" sheetId="2" r:id="rId3"/>
    <sheet name="Source" sheetId="3" r:id="rId4"/>
    <sheet name="Distribution (2)" sheetId="15" r:id="rId5"/>
    <sheet name="Extrapolation (3)" sheetId="16" r:id="rId6"/>
    <sheet name="Source (2)" sheetId="17" r:id="rId7"/>
    <sheet name="Distribution (3)" sheetId="18" r:id="rId8"/>
    <sheet name="Extrapolation (4)" sheetId="19" r:id="rId9"/>
    <sheet name="Source (3)" sheetId="20" r:id="rId10"/>
    <sheet name="Extrapolation (2)" sheetId="7" state="hidden" r:id="rId11"/>
  </sheets>
  <definedNames>
    <definedName name="_xlnm._FilterDatabase" localSheetId="1" hidden="1">Distribution!$A$1:$B$32</definedName>
    <definedName name="_xlnm._FilterDatabase" localSheetId="4" hidden="1">'Distribution (2)'!$A$1:$B$32</definedName>
    <definedName name="_xlnm._FilterDatabase" localSheetId="7" hidden="1">'Distribution (3)'!$A$1:$B$32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6" i="5" l="1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C107" i="5"/>
  <c r="D107" i="5"/>
  <c r="C108" i="5"/>
  <c r="D108" i="5"/>
  <c r="C109" i="5"/>
  <c r="D109" i="5"/>
  <c r="C110" i="5"/>
  <c r="D110" i="5"/>
  <c r="C111" i="5"/>
  <c r="D111" i="5"/>
  <c r="C112" i="5"/>
  <c r="D112" i="5"/>
  <c r="C113" i="5"/>
  <c r="D113" i="5"/>
  <c r="C114" i="5"/>
  <c r="D114" i="5"/>
  <c r="C115" i="5"/>
  <c r="D115" i="5"/>
  <c r="C116" i="5"/>
  <c r="D116" i="5"/>
  <c r="C117" i="5"/>
  <c r="D117" i="5"/>
  <c r="C118" i="5"/>
  <c r="D118" i="5"/>
  <c r="C119" i="5"/>
  <c r="D119" i="5"/>
  <c r="C120" i="5"/>
  <c r="D120" i="5"/>
  <c r="C121" i="5"/>
  <c r="D121" i="5"/>
  <c r="C122" i="5"/>
  <c r="D122" i="5"/>
  <c r="C123" i="5"/>
  <c r="D123" i="5"/>
  <c r="C124" i="5"/>
  <c r="D124" i="5"/>
  <c r="C125" i="5"/>
  <c r="D125" i="5"/>
  <c r="D95" i="5"/>
  <c r="C95" i="5"/>
  <c r="C65" i="5"/>
  <c r="D65" i="5"/>
  <c r="C66" i="5"/>
  <c r="D66" i="5"/>
  <c r="C67" i="5"/>
  <c r="D67" i="5"/>
  <c r="C68" i="5"/>
  <c r="D68" i="5"/>
  <c r="C69" i="5"/>
  <c r="D69" i="5"/>
  <c r="C70" i="5"/>
  <c r="D70" i="5"/>
  <c r="C71" i="5"/>
  <c r="D71" i="5"/>
  <c r="C72" i="5"/>
  <c r="D72" i="5"/>
  <c r="C73" i="5"/>
  <c r="D73" i="5"/>
  <c r="C74" i="5"/>
  <c r="D74" i="5"/>
  <c r="C75" i="5"/>
  <c r="D75" i="5"/>
  <c r="C76" i="5"/>
  <c r="D76" i="5"/>
  <c r="C77" i="5"/>
  <c r="D77" i="5"/>
  <c r="C78" i="5"/>
  <c r="D78" i="5"/>
  <c r="C79" i="5"/>
  <c r="D79" i="5"/>
  <c r="C80" i="5"/>
  <c r="D80" i="5"/>
  <c r="C81" i="5"/>
  <c r="D81" i="5"/>
  <c r="C82" i="5"/>
  <c r="D82" i="5"/>
  <c r="C83" i="5"/>
  <c r="D83" i="5"/>
  <c r="C84" i="5"/>
  <c r="D84" i="5"/>
  <c r="C85" i="5"/>
  <c r="D85" i="5"/>
  <c r="C86" i="5"/>
  <c r="D86" i="5"/>
  <c r="C87" i="5"/>
  <c r="D87" i="5"/>
  <c r="C88" i="5"/>
  <c r="D88" i="5"/>
  <c r="C89" i="5"/>
  <c r="D89" i="5"/>
  <c r="C90" i="5"/>
  <c r="D90" i="5"/>
  <c r="C91" i="5"/>
  <c r="D91" i="5"/>
  <c r="C92" i="5"/>
  <c r="D92" i="5"/>
  <c r="C93" i="5"/>
  <c r="D93" i="5"/>
  <c r="C94" i="5"/>
  <c r="D94" i="5"/>
  <c r="D64" i="5"/>
  <c r="C64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33" i="5"/>
  <c r="D33" i="5"/>
  <c r="K3" i="20"/>
  <c r="J3" i="20"/>
  <c r="K3" i="17"/>
  <c r="J3" i="17"/>
  <c r="K3" i="3"/>
  <c r="J3" i="3"/>
  <c r="B29" i="19" l="1"/>
  <c r="B30" i="19"/>
  <c r="B31" i="19"/>
  <c r="B32" i="19"/>
  <c r="B33" i="19"/>
  <c r="B34" i="19"/>
  <c r="B35" i="19"/>
  <c r="C28" i="18" s="1"/>
  <c r="B36" i="19"/>
  <c r="C29" i="18" s="1"/>
  <c r="B37" i="19"/>
  <c r="B38" i="19"/>
  <c r="C31" i="18" s="1"/>
  <c r="B39" i="19"/>
  <c r="B28" i="19"/>
  <c r="B29" i="16"/>
  <c r="B30" i="16"/>
  <c r="B31" i="16"/>
  <c r="B32" i="16"/>
  <c r="C25" i="15" s="1"/>
  <c r="B33" i="16"/>
  <c r="C26" i="15" s="1"/>
  <c r="B34" i="16"/>
  <c r="B35" i="16"/>
  <c r="B36" i="16"/>
  <c r="C29" i="15" s="1"/>
  <c r="B37" i="16"/>
  <c r="B38" i="16"/>
  <c r="B39" i="16"/>
  <c r="B28" i="16"/>
  <c r="C26" i="18"/>
  <c r="C25" i="18"/>
  <c r="B21" i="19"/>
  <c r="A21" i="19"/>
  <c r="B20" i="19"/>
  <c r="C3" i="18" s="1"/>
  <c r="A20" i="19"/>
  <c r="C20" i="19" s="1"/>
  <c r="A3" i="18" s="1"/>
  <c r="B19" i="19"/>
  <c r="C4" i="18" s="1"/>
  <c r="A19" i="19"/>
  <c r="C19" i="19" s="1"/>
  <c r="A4" i="18" s="1"/>
  <c r="B18" i="19"/>
  <c r="C5" i="18" s="1"/>
  <c r="A18" i="19"/>
  <c r="C18" i="19" s="1"/>
  <c r="A5" i="18" s="1"/>
  <c r="B17" i="19"/>
  <c r="A17" i="19"/>
  <c r="C17" i="19" s="1"/>
  <c r="A6" i="18" s="1"/>
  <c r="B16" i="19"/>
  <c r="C7" i="18" s="1"/>
  <c r="A16" i="19"/>
  <c r="C16" i="19" s="1"/>
  <c r="A7" i="18" s="1"/>
  <c r="B15" i="19"/>
  <c r="C8" i="18" s="1"/>
  <c r="A15" i="19"/>
  <c r="C15" i="19" s="1"/>
  <c r="A8" i="18" s="1"/>
  <c r="B14" i="19"/>
  <c r="C9" i="18" s="1"/>
  <c r="A14" i="19"/>
  <c r="C14" i="19" s="1"/>
  <c r="A9" i="18" s="1"/>
  <c r="B13" i="19"/>
  <c r="C10" i="18" s="1"/>
  <c r="A13" i="19"/>
  <c r="C13" i="19" s="1"/>
  <c r="A10" i="18" s="1"/>
  <c r="C12" i="19"/>
  <c r="B12" i="19"/>
  <c r="C11" i="18" s="1"/>
  <c r="A12" i="19"/>
  <c r="B11" i="19"/>
  <c r="A11" i="19"/>
  <c r="C11" i="19" s="1"/>
  <c r="A12" i="18" s="1"/>
  <c r="B10" i="19"/>
  <c r="A10" i="19"/>
  <c r="C10" i="19" s="1"/>
  <c r="A13" i="18" s="1"/>
  <c r="B9" i="19"/>
  <c r="C14" i="18" s="1"/>
  <c r="A9" i="19"/>
  <c r="C9" i="19" s="1"/>
  <c r="A14" i="18" s="1"/>
  <c r="B8" i="19"/>
  <c r="C15" i="18" s="1"/>
  <c r="A8" i="19"/>
  <c r="C8" i="19" s="1"/>
  <c r="A15" i="18" s="1"/>
  <c r="B7" i="19"/>
  <c r="A7" i="19"/>
  <c r="C7" i="19" s="1"/>
  <c r="A16" i="18" s="1"/>
  <c r="B6" i="19"/>
  <c r="C17" i="18" s="1"/>
  <c r="A6" i="19"/>
  <c r="C6" i="19" s="1"/>
  <c r="A17" i="18" s="1"/>
  <c r="B5" i="19"/>
  <c r="C18" i="18" s="1"/>
  <c r="A5" i="19"/>
  <c r="C5" i="19" s="1"/>
  <c r="A18" i="18" s="1"/>
  <c r="B4" i="19"/>
  <c r="C19" i="18" s="1"/>
  <c r="A4" i="19"/>
  <c r="C4" i="19" s="1"/>
  <c r="A19" i="18" s="1"/>
  <c r="B3" i="19"/>
  <c r="C20" i="18" s="1"/>
  <c r="A3" i="19"/>
  <c r="C3" i="19" s="1"/>
  <c r="A20" i="18" s="1"/>
  <c r="B2" i="19"/>
  <c r="A2" i="19"/>
  <c r="C32" i="18"/>
  <c r="A32" i="18"/>
  <c r="A31" i="18"/>
  <c r="C30" i="18"/>
  <c r="A30" i="18"/>
  <c r="A29" i="18"/>
  <c r="A28" i="18"/>
  <c r="C27" i="18"/>
  <c r="A27" i="18"/>
  <c r="A26" i="18"/>
  <c r="A25" i="18"/>
  <c r="C24" i="18"/>
  <c r="A24" i="18"/>
  <c r="C23" i="18"/>
  <c r="A23" i="18"/>
  <c r="C22" i="18"/>
  <c r="A22" i="18"/>
  <c r="C21" i="18"/>
  <c r="A21" i="18"/>
  <c r="C16" i="18"/>
  <c r="C13" i="18"/>
  <c r="C12" i="18"/>
  <c r="A11" i="18"/>
  <c r="C6" i="18"/>
  <c r="C2" i="18"/>
  <c r="A2" i="18"/>
  <c r="C30" i="15"/>
  <c r="C22" i="15"/>
  <c r="B21" i="16"/>
  <c r="A21" i="16"/>
  <c r="B20" i="16"/>
  <c r="C3" i="15" s="1"/>
  <c r="A20" i="16"/>
  <c r="C20" i="16" s="1"/>
  <c r="A3" i="15" s="1"/>
  <c r="B19" i="16"/>
  <c r="C4" i="15" s="1"/>
  <c r="A19" i="16"/>
  <c r="C19" i="16" s="1"/>
  <c r="A4" i="15" s="1"/>
  <c r="B18" i="16"/>
  <c r="C5" i="15" s="1"/>
  <c r="A18" i="16"/>
  <c r="C18" i="16" s="1"/>
  <c r="A5" i="15" s="1"/>
  <c r="B17" i="16"/>
  <c r="C6" i="15" s="1"/>
  <c r="A17" i="16"/>
  <c r="C17" i="16" s="1"/>
  <c r="A6" i="15" s="1"/>
  <c r="B16" i="16"/>
  <c r="A16" i="16"/>
  <c r="C16" i="16" s="1"/>
  <c r="A7" i="15" s="1"/>
  <c r="B15" i="16"/>
  <c r="C8" i="15" s="1"/>
  <c r="A15" i="16"/>
  <c r="C15" i="16" s="1"/>
  <c r="A8" i="15" s="1"/>
  <c r="B14" i="16"/>
  <c r="A14" i="16"/>
  <c r="C14" i="16" s="1"/>
  <c r="A9" i="15" s="1"/>
  <c r="B13" i="16"/>
  <c r="C10" i="15" s="1"/>
  <c r="A13" i="16"/>
  <c r="C13" i="16" s="1"/>
  <c r="A10" i="15" s="1"/>
  <c r="B12" i="16"/>
  <c r="C11" i="15" s="1"/>
  <c r="A12" i="16"/>
  <c r="C12" i="16" s="1"/>
  <c r="A11" i="15" s="1"/>
  <c r="B11" i="16"/>
  <c r="C12" i="15" s="1"/>
  <c r="A11" i="16"/>
  <c r="C11" i="16" s="1"/>
  <c r="A12" i="15" s="1"/>
  <c r="B10" i="16"/>
  <c r="C13" i="15" s="1"/>
  <c r="A10" i="16"/>
  <c r="C10" i="16" s="1"/>
  <c r="A13" i="15" s="1"/>
  <c r="C9" i="16"/>
  <c r="A14" i="15" s="1"/>
  <c r="B9" i="16"/>
  <c r="C14" i="15" s="1"/>
  <c r="A9" i="16"/>
  <c r="B8" i="16"/>
  <c r="A8" i="16"/>
  <c r="C8" i="16" s="1"/>
  <c r="A15" i="15" s="1"/>
  <c r="B7" i="16"/>
  <c r="C16" i="15" s="1"/>
  <c r="A7" i="16"/>
  <c r="C7" i="16" s="1"/>
  <c r="A16" i="15" s="1"/>
  <c r="B6" i="16"/>
  <c r="C17" i="15" s="1"/>
  <c r="A6" i="16"/>
  <c r="C6" i="16" s="1"/>
  <c r="A17" i="15" s="1"/>
  <c r="B5" i="16"/>
  <c r="A5" i="16"/>
  <c r="C5" i="16" s="1"/>
  <c r="A18" i="15" s="1"/>
  <c r="B4" i="16"/>
  <c r="C19" i="15" s="1"/>
  <c r="A4" i="16"/>
  <c r="C4" i="16" s="1"/>
  <c r="A19" i="15" s="1"/>
  <c r="B3" i="16"/>
  <c r="C20" i="15" s="1"/>
  <c r="A3" i="16"/>
  <c r="C3" i="16" s="1"/>
  <c r="A20" i="15" s="1"/>
  <c r="B2" i="16"/>
  <c r="A2" i="16"/>
  <c r="C32" i="15"/>
  <c r="A32" i="15"/>
  <c r="C31" i="15"/>
  <c r="A31" i="15"/>
  <c r="A30" i="15"/>
  <c r="A29" i="15"/>
  <c r="C28" i="15"/>
  <c r="A28" i="15"/>
  <c r="C27" i="15"/>
  <c r="A27" i="15"/>
  <c r="A26" i="15"/>
  <c r="A25" i="15"/>
  <c r="C24" i="15"/>
  <c r="A24" i="15"/>
  <c r="C23" i="15"/>
  <c r="A23" i="15"/>
  <c r="A22" i="15"/>
  <c r="C21" i="15"/>
  <c r="A21" i="15"/>
  <c r="C18" i="15"/>
  <c r="C15" i="15"/>
  <c r="C9" i="15"/>
  <c r="C7" i="15"/>
  <c r="C2" i="15"/>
  <c r="A2" i="15"/>
  <c r="B21" i="7"/>
  <c r="A21" i="7"/>
  <c r="B20" i="7"/>
  <c r="A20" i="7"/>
  <c r="C20" i="7" s="1"/>
  <c r="B19" i="7"/>
  <c r="A19" i="7"/>
  <c r="C19" i="7" s="1"/>
  <c r="B18" i="7"/>
  <c r="A18" i="7"/>
  <c r="C18" i="7" s="1"/>
  <c r="B17" i="7"/>
  <c r="A17" i="7"/>
  <c r="C17" i="7" s="1"/>
  <c r="B16" i="7"/>
  <c r="A16" i="7"/>
  <c r="C16" i="7" s="1"/>
  <c r="B15" i="7"/>
  <c r="A15" i="7"/>
  <c r="C15" i="7" s="1"/>
  <c r="B14" i="7"/>
  <c r="A14" i="7"/>
  <c r="C14" i="7" s="1"/>
  <c r="B13" i="7"/>
  <c r="A13" i="7"/>
  <c r="C13" i="7" s="1"/>
  <c r="B12" i="7"/>
  <c r="A12" i="7"/>
  <c r="C12" i="7" s="1"/>
  <c r="B11" i="7"/>
  <c r="A11" i="7"/>
  <c r="C11" i="7" s="1"/>
  <c r="B10" i="7"/>
  <c r="A10" i="7"/>
  <c r="C10" i="7" s="1"/>
  <c r="B9" i="7"/>
  <c r="A9" i="7"/>
  <c r="C9" i="7" s="1"/>
  <c r="B8" i="7"/>
  <c r="A8" i="7"/>
  <c r="C8" i="7" s="1"/>
  <c r="B7" i="7"/>
  <c r="A7" i="7"/>
  <c r="C7" i="7" s="1"/>
  <c r="B6" i="7"/>
  <c r="A6" i="7"/>
  <c r="C6" i="7" s="1"/>
  <c r="B5" i="7"/>
  <c r="A5" i="7"/>
  <c r="C5" i="7" s="1"/>
  <c r="B4" i="7"/>
  <c r="A4" i="7"/>
  <c r="C4" i="7" s="1"/>
  <c r="B3" i="7"/>
  <c r="A3" i="7"/>
  <c r="C3" i="7" s="1"/>
  <c r="B2" i="7"/>
  <c r="A2" i="7"/>
  <c r="B5" i="18" l="1"/>
  <c r="B14" i="18"/>
  <c r="B6" i="18"/>
  <c r="B21" i="18"/>
  <c r="B19" i="18"/>
  <c r="B13" i="18"/>
  <c r="B7" i="18"/>
  <c r="B31" i="18"/>
  <c r="B30" i="18"/>
  <c r="B15" i="18"/>
  <c r="B4" i="15"/>
  <c r="B31" i="15"/>
  <c r="B21" i="15"/>
  <c r="B9" i="15"/>
  <c r="B19" i="15"/>
  <c r="B18" i="15"/>
  <c r="B28" i="15"/>
  <c r="B26" i="15"/>
  <c r="B32" i="18"/>
  <c r="B8" i="18"/>
  <c r="B4" i="18"/>
  <c r="B27" i="18"/>
  <c r="B3" i="18"/>
  <c r="B24" i="18"/>
  <c r="B16" i="18"/>
  <c r="B25" i="18"/>
  <c r="B22" i="18"/>
  <c r="B26" i="18"/>
  <c r="B9" i="18"/>
  <c r="B17" i="18"/>
  <c r="B2" i="18"/>
  <c r="B10" i="18"/>
  <c r="B18" i="18"/>
  <c r="B23" i="18"/>
  <c r="B28" i="18"/>
  <c r="B29" i="18"/>
  <c r="B11" i="18"/>
  <c r="B12" i="18"/>
  <c r="B20" i="18"/>
  <c r="B7" i="15"/>
  <c r="B8" i="15"/>
  <c r="B24" i="15"/>
  <c r="B16" i="15"/>
  <c r="B3" i="15"/>
  <c r="B32" i="15"/>
  <c r="B25" i="15"/>
  <c r="B2" i="15"/>
  <c r="B17" i="15"/>
  <c r="B6" i="15"/>
  <c r="B10" i="15"/>
  <c r="B5" i="15"/>
  <c r="B12" i="15"/>
  <c r="B11" i="15"/>
  <c r="B13" i="15"/>
  <c r="B20" i="15"/>
  <c r="B29" i="15"/>
  <c r="B14" i="15"/>
  <c r="B22" i="15"/>
  <c r="B30" i="15"/>
  <c r="B27" i="15"/>
  <c r="B15" i="15"/>
  <c r="B23" i="15"/>
  <c r="C26" i="5"/>
  <c r="C32" i="5"/>
  <c r="A32" i="4"/>
  <c r="A2" i="4"/>
  <c r="C2" i="5" s="1"/>
  <c r="A21" i="4"/>
  <c r="C21" i="5" s="1"/>
  <c r="A22" i="4"/>
  <c r="C22" i="5" s="1"/>
  <c r="A23" i="4"/>
  <c r="C23" i="5" s="1"/>
  <c r="A24" i="4"/>
  <c r="C24" i="5" s="1"/>
  <c r="A25" i="4"/>
  <c r="C25" i="5" s="1"/>
  <c r="A26" i="4"/>
  <c r="A27" i="4"/>
  <c r="C27" i="5" s="1"/>
  <c r="A28" i="4"/>
  <c r="C28" i="5" s="1"/>
  <c r="A29" i="4"/>
  <c r="C29" i="5" s="1"/>
  <c r="A30" i="4"/>
  <c r="C30" i="5" s="1"/>
  <c r="A31" i="4"/>
  <c r="C31" i="5" s="1"/>
  <c r="B29" i="2" l="1"/>
  <c r="C22" i="4" s="1"/>
  <c r="B30" i="2"/>
  <c r="C23" i="4" s="1"/>
  <c r="B31" i="2"/>
  <c r="C24" i="4" s="1"/>
  <c r="B32" i="2"/>
  <c r="C25" i="4" s="1"/>
  <c r="B33" i="2"/>
  <c r="C26" i="4" s="1"/>
  <c r="B34" i="2"/>
  <c r="C27" i="4" s="1"/>
  <c r="B35" i="2"/>
  <c r="C28" i="4" s="1"/>
  <c r="B36" i="2"/>
  <c r="C29" i="4" s="1"/>
  <c r="B37" i="2"/>
  <c r="C30" i="4" s="1"/>
  <c r="B38" i="2"/>
  <c r="C31" i="4" s="1"/>
  <c r="B39" i="2"/>
  <c r="C32" i="4" s="1"/>
  <c r="B28" i="2"/>
  <c r="C21" i="4" s="1"/>
  <c r="C4" i="2"/>
  <c r="A19" i="4" s="1"/>
  <c r="C19" i="5" s="1"/>
  <c r="C8" i="2"/>
  <c r="A15" i="4" s="1"/>
  <c r="C15" i="5" s="1"/>
  <c r="C9" i="2"/>
  <c r="A14" i="4" s="1"/>
  <c r="C14" i="5" s="1"/>
  <c r="C12" i="2"/>
  <c r="A11" i="4" s="1"/>
  <c r="C11" i="5" s="1"/>
  <c r="C16" i="2"/>
  <c r="A7" i="4" s="1"/>
  <c r="C7" i="5" s="1"/>
  <c r="C17" i="2"/>
  <c r="A6" i="4" s="1"/>
  <c r="C6" i="5" s="1"/>
  <c r="C20" i="2"/>
  <c r="A3" i="4" s="1"/>
  <c r="C3" i="5" s="1"/>
  <c r="A3" i="2"/>
  <c r="C3" i="2" s="1"/>
  <c r="A20" i="4" s="1"/>
  <c r="C20" i="5" s="1"/>
  <c r="A4" i="2"/>
  <c r="A5" i="2"/>
  <c r="C5" i="2" s="1"/>
  <c r="A18" i="4" s="1"/>
  <c r="C18" i="5" s="1"/>
  <c r="A6" i="2"/>
  <c r="C6" i="2" s="1"/>
  <c r="A17" i="4" s="1"/>
  <c r="C17" i="5" s="1"/>
  <c r="A7" i="2"/>
  <c r="C7" i="2" s="1"/>
  <c r="A16" i="4" s="1"/>
  <c r="C16" i="5" s="1"/>
  <c r="A8" i="2"/>
  <c r="A9" i="2"/>
  <c r="A10" i="2"/>
  <c r="C10" i="2" s="1"/>
  <c r="A13" i="4" s="1"/>
  <c r="C13" i="5" s="1"/>
  <c r="A11" i="2"/>
  <c r="C11" i="2" s="1"/>
  <c r="A12" i="4" s="1"/>
  <c r="C12" i="5" s="1"/>
  <c r="A12" i="2"/>
  <c r="A13" i="2"/>
  <c r="C13" i="2" s="1"/>
  <c r="A10" i="4" s="1"/>
  <c r="C10" i="5" s="1"/>
  <c r="A14" i="2"/>
  <c r="C14" i="2" s="1"/>
  <c r="A9" i="4" s="1"/>
  <c r="C9" i="5" s="1"/>
  <c r="A15" i="2"/>
  <c r="C15" i="2" s="1"/>
  <c r="A8" i="4" s="1"/>
  <c r="C8" i="5" s="1"/>
  <c r="A16" i="2"/>
  <c r="A17" i="2"/>
  <c r="A18" i="2"/>
  <c r="C18" i="2" s="1"/>
  <c r="A5" i="4" s="1"/>
  <c r="C5" i="5" s="1"/>
  <c r="A19" i="2"/>
  <c r="C19" i="2" s="1"/>
  <c r="A4" i="4" s="1"/>
  <c r="C4" i="5" s="1"/>
  <c r="A20" i="2"/>
  <c r="A21" i="2"/>
  <c r="A2" i="2"/>
  <c r="B3" i="2"/>
  <c r="C20" i="4" s="1"/>
  <c r="B4" i="2"/>
  <c r="C19" i="4" s="1"/>
  <c r="B5" i="2"/>
  <c r="C18" i="4" s="1"/>
  <c r="B6" i="2"/>
  <c r="C17" i="4" s="1"/>
  <c r="B7" i="2"/>
  <c r="C16" i="4" s="1"/>
  <c r="B8" i="2"/>
  <c r="C15" i="4" s="1"/>
  <c r="B9" i="2"/>
  <c r="C14" i="4" s="1"/>
  <c r="B10" i="2"/>
  <c r="C13" i="4" s="1"/>
  <c r="B11" i="2"/>
  <c r="C12" i="4" s="1"/>
  <c r="B12" i="4" s="1"/>
  <c r="D12" i="5" s="1"/>
  <c r="B12" i="2"/>
  <c r="C11" i="4" s="1"/>
  <c r="B13" i="2"/>
  <c r="C10" i="4" s="1"/>
  <c r="B14" i="2"/>
  <c r="C9" i="4" s="1"/>
  <c r="B15" i="2"/>
  <c r="C8" i="4" s="1"/>
  <c r="B16" i="2"/>
  <c r="C7" i="4" s="1"/>
  <c r="B17" i="2"/>
  <c r="C6" i="4" s="1"/>
  <c r="B18" i="2"/>
  <c r="C5" i="4" s="1"/>
  <c r="B19" i="2"/>
  <c r="C4" i="4" s="1"/>
  <c r="B4" i="4" s="1"/>
  <c r="D4" i="5" s="1"/>
  <c r="B20" i="2"/>
  <c r="C3" i="4" s="1"/>
  <c r="B21" i="2"/>
  <c r="C2" i="4" s="1"/>
  <c r="B2" i="2"/>
  <c r="B32" i="4" l="1"/>
  <c r="D32" i="5" s="1"/>
  <c r="B13" i="4"/>
  <c r="D13" i="5" s="1"/>
  <c r="B6" i="4"/>
  <c r="D6" i="5" s="1"/>
  <c r="B14" i="4"/>
  <c r="D14" i="5" s="1"/>
  <c r="B30" i="4"/>
  <c r="D30" i="5" s="1"/>
  <c r="B22" i="4"/>
  <c r="D22" i="5" s="1"/>
  <c r="B24" i="4"/>
  <c r="D24" i="5" s="1"/>
  <c r="B5" i="4"/>
  <c r="D5" i="5" s="1"/>
  <c r="B23" i="4"/>
  <c r="D23" i="5" s="1"/>
  <c r="B7" i="4"/>
  <c r="D7" i="5" s="1"/>
  <c r="B15" i="4"/>
  <c r="D15" i="5" s="1"/>
  <c r="B29" i="4"/>
  <c r="D29" i="5" s="1"/>
  <c r="B31" i="4"/>
  <c r="D31" i="5" s="1"/>
  <c r="B8" i="4"/>
  <c r="D8" i="5" s="1"/>
  <c r="B16" i="4"/>
  <c r="D16" i="5" s="1"/>
  <c r="B28" i="4"/>
  <c r="D28" i="5" s="1"/>
  <c r="B17" i="4"/>
  <c r="D17" i="5" s="1"/>
  <c r="B2" i="4"/>
  <c r="D2" i="5" s="1"/>
  <c r="B10" i="4"/>
  <c r="D10" i="5" s="1"/>
  <c r="B18" i="4"/>
  <c r="D18" i="5" s="1"/>
  <c r="B26" i="4"/>
  <c r="D26" i="5" s="1"/>
  <c r="B20" i="4"/>
  <c r="D20" i="5" s="1"/>
  <c r="B9" i="4"/>
  <c r="D9" i="5" s="1"/>
  <c r="B27" i="4"/>
  <c r="D27" i="5" s="1"/>
  <c r="B3" i="4"/>
  <c r="D3" i="5" s="1"/>
  <c r="B11" i="4"/>
  <c r="D11" i="5" s="1"/>
  <c r="B19" i="4"/>
  <c r="D19" i="5" s="1"/>
  <c r="B21" i="4"/>
  <c r="D21" i="5" s="1"/>
  <c r="B25" i="4"/>
  <c r="D25" i="5" s="1"/>
</calcChain>
</file>

<file path=xl/sharedStrings.xml><?xml version="1.0" encoding="utf-8"?>
<sst xmlns="http://schemas.openxmlformats.org/spreadsheetml/2006/main" count="89" uniqueCount="30">
  <si>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</si>
  <si>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</si>
  <si>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</si>
  <si>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</si>
  <si>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</si>
  <si>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</si>
  <si>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</si>
  <si>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Total, all vehicle model years</t>
  </si>
  <si>
    <t>Earlier than 1991</t>
  </si>
  <si>
    <t>Year of vehicle model, unknown</t>
  </si>
  <si>
    <t>Source</t>
  </si>
  <si>
    <t>http://www.statcan.gc.ca/pub/53-223-x/2009000/t055-eng.htm</t>
  </si>
  <si>
    <t>Age</t>
  </si>
  <si>
    <t>Year</t>
  </si>
  <si>
    <t>Vehicles</t>
  </si>
  <si>
    <t>Year of Survey</t>
  </si>
  <si>
    <t>+</t>
  </si>
  <si>
    <t>Extrapolated</t>
  </si>
  <si>
    <t>Age Proportion</t>
  </si>
  <si>
    <t>sourceTypeID</t>
  </si>
  <si>
    <t>yearID</t>
  </si>
  <si>
    <t>ageID</t>
  </si>
  <si>
    <t>ageFraction</t>
  </si>
  <si>
    <t>Weight Lower Bound</t>
  </si>
  <si>
    <t>Weight Upper Bound</t>
  </si>
  <si>
    <t>tonnes</t>
  </si>
  <si>
    <t>lbs</t>
  </si>
  <si>
    <t xml:space="preserve"> </t>
  </si>
  <si>
    <t>For types:</t>
  </si>
  <si>
    <t>For Types: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</si>
</sst>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6FF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3" fontId="2" fillId="2" borderId="2" xfId="0" applyNumberFormat="1" applyFont="1" applyFill="1" applyBorder="1" applyAlignment="1">
      <alignment horizontal="right" vertical="center" indent="1"/>
    </xf>
    <xf numFmtId="3" fontId="1" fillId="2" borderId="2" xfId="0" applyNumberFormat="1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2" fillId="3" borderId="4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right" vertical="center" wrapText="1" indent="1"/>
    </xf>
    <xf numFmtId="3" fontId="0" fillId="0" borderId="0" xfId="0" applyNumberFormat="1"/>
    <xf numFmtId="0" fontId="3" fillId="0" borderId="0" xfId="1"/>
    <xf numFmtId="0" fontId="1" fillId="2" borderId="0" xfId="0" applyFont="1" applyFill="1" applyBorder="1" applyAlignment="1">
      <alignment horizontal="right" vertical="center" wrapText="1" indent="1"/>
    </xf>
    <xf numFmtId="3" fontId="2" fillId="2" borderId="0" xfId="0" applyNumberFormat="1" applyFont="1" applyFill="1" applyBorder="1" applyAlignment="1">
      <alignment horizontal="right" vertical="center" indent="1"/>
    </xf>
    <xf numFmtId="164" fontId="2" fillId="2" borderId="0" xfId="0" applyNumberFormat="1" applyFont="1" applyFill="1" applyBorder="1" applyAlignment="1">
      <alignment horizontal="righ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  <a:r>
              <a:rPr lang="en-US" baseline="0"/>
              <a:t> Age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Distribution!$C$1</c:f>
              <c:strCache>
                <c:ptCount val="1"/>
                <c:pt idx="0">
                  <c:v>Vehicles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Distribution!$C$2:$C$32</c:f>
              <c:numCache>
                <c:formatCode>#,##0</c:formatCode>
                <c:ptCount val="31"/>
                <c:pt idx="0">
                  <c:v>338258</c:v>
                </c:pt>
                <c:pt idx="1">
                  <c:v>553284</c:v>
                </c:pt>
                <c:pt idx="2">
                  <c:v>578866</c:v>
                </c:pt>
                <c:pt idx="3">
                  <c:v>532602</c:v>
                </c:pt>
                <c:pt idx="4">
                  <c:v>536410</c:v>
                </c:pt>
                <c:pt idx="5">
                  <c:v>483768</c:v>
                </c:pt>
                <c:pt idx="6">
                  <c:v>573209</c:v>
                </c:pt>
                <c:pt idx="7">
                  <c:v>537673</c:v>
                </c:pt>
                <c:pt idx="8">
                  <c:v>459701</c:v>
                </c:pt>
                <c:pt idx="9">
                  <c:v>490799</c:v>
                </c:pt>
                <c:pt idx="10">
                  <c:v>380022</c:v>
                </c:pt>
                <c:pt idx="11">
                  <c:v>360140</c:v>
                </c:pt>
                <c:pt idx="12">
                  <c:v>298587</c:v>
                </c:pt>
                <c:pt idx="13">
                  <c:v>192953</c:v>
                </c:pt>
                <c:pt idx="14">
                  <c:v>185826</c:v>
                </c:pt>
                <c:pt idx="15">
                  <c:v>140340</c:v>
                </c:pt>
                <c:pt idx="16">
                  <c:v>106294</c:v>
                </c:pt>
                <c:pt idx="17">
                  <c:v>91098</c:v>
                </c:pt>
                <c:pt idx="18">
                  <c:v>63166</c:v>
                </c:pt>
                <c:pt idx="19">
                  <c:v>52310.29471713402</c:v>
                </c:pt>
                <c:pt idx="20">
                  <c:v>41148.73524510015</c:v>
                </c:pt>
                <c:pt idx="21">
                  <c:v>32368.741591447026</c:v>
                </c:pt>
                <c:pt idx="22">
                  <c:v>25462.153963495977</c:v>
                </c:pt>
                <c:pt idx="23">
                  <c:v>20029.239710452101</c:v>
                </c:pt>
                <c:pt idx="24">
                  <c:v>15755.557992222208</c:v>
                </c:pt>
                <c:pt idx="25">
                  <c:v>12393.760883331792</c:v>
                </c:pt>
                <c:pt idx="26">
                  <c:v>9749.2776142256025</c:v>
                </c:pt>
                <c:pt idx="27">
                  <c:v>7669.053396622322</c:v>
                </c:pt>
                <c:pt idx="28">
                  <c:v>6032.6910697902022</c:v>
                </c:pt>
                <c:pt idx="29">
                  <c:v>4745.4828727043641</c:v>
                </c:pt>
                <c:pt idx="30">
                  <c:v>3732.9290418833993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27-45B3-9BCB-60FDFE69D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05687336"/>
        <c:axId val="705689304"/>
      </c:barChart>
      <c:lineChart>
        <c:grouping val="standard"/>
        <c:varyColors val="0"/>
        <c:ser>
          <c:idx val="1"/>
          <c:order val="0"/>
          <c:tx>
            <c:strRef>
              <c:f>Distribution!$B$1</c:f>
              <c:strCache>
                <c:ptCount val="1"/>
                <c:pt idx="0">
                  <c:v>Age Proportion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Distribution!$B$2:$B$32</c:f>
              <c:numCache>
                <c:formatCode>General</c:formatCode>
                <c:ptCount val="31"/>
                <c:pt idx="0">
                  <c:v>4.7412296529059449E-2</c:v>
                </c:pt>
                <c:pt idx="1">
                  <c:v>7.7551647182872621E-2</c:v>
                </c:pt>
                <c:pt idx="2">
                  <c:v>8.1137375738609366E-2</c:v>
                </c:pt>
                <c:pt idx="3">
                  <c:v>7.4652732399441007E-2</c:v>
                </c:pt>
                <c:pt idx="4">
                  <c:v>7.5186484816775298E-2</c:v>
                </c:pt>
                <c:pt idx="5">
                  <c:v>6.7807862245002418E-2</c:v>
                </c:pt>
                <c:pt idx="6">
                  <c:v>8.0344456246786877E-2</c:v>
                </c:pt>
                <c:pt idx="7">
                  <c:v>7.5363514570738838E-2</c:v>
                </c:pt>
                <c:pt idx="8">
                  <c:v>6.4434485294376356E-2</c:v>
                </c:pt>
                <c:pt idx="9">
                  <c:v>6.8793369925222309E-2</c:v>
                </c:pt>
                <c:pt idx="10">
                  <c:v>5.3266192526314912E-2</c:v>
                </c:pt>
                <c:pt idx="11">
                  <c:v>5.0479410603667819E-2</c:v>
                </c:pt>
                <c:pt idx="12">
                  <c:v>4.1851768128831464E-2</c:v>
                </c:pt>
                <c:pt idx="13">
                  <c:v>2.7045464858692497E-2</c:v>
                </c:pt>
                <c:pt idx="14">
                  <c:v>2.6046501235178474E-2</c:v>
                </c:pt>
                <c:pt idx="15">
                  <c:v>1.9670907103123067E-2</c:v>
                </c:pt>
                <c:pt idx="16">
                  <c:v>1.4898812880286185E-2</c:v>
                </c:pt>
                <c:pt idx="17">
                  <c:v>1.2768849189684375E-2</c:v>
                </c:pt>
                <c:pt idx="18">
                  <c:v>8.8537303553931287E-3</c:v>
                </c:pt>
                <c:pt idx="19">
                  <c:v>7.3321287438914973E-3</c:v>
                </c:pt>
                <c:pt idx="20">
                  <c:v>5.7676567508719613E-3</c:v>
                </c:pt>
                <c:pt idx="21">
                  <c:v>4.536999493304477E-3</c:v>
                </c:pt>
                <c:pt idx="22">
                  <c:v>3.5689302070781399E-3</c:v>
                </c:pt>
                <c:pt idx="23">
                  <c:v>2.8074199350896882E-3</c:v>
                </c:pt>
                <c:pt idx="24">
                  <c:v>2.2083947386552032E-3</c:v>
                </c:pt>
                <c:pt idx="25">
                  <c:v>1.7371848296589723E-3</c:v>
                </c:pt>
                <c:pt idx="26">
                  <c:v>1.366517986831902E-3</c:v>
                </c:pt>
                <c:pt idx="27">
                  <c:v>1.0749411210905523E-3</c:v>
                </c:pt>
                <c:pt idx="28">
                  <c:v>8.4557863485594401E-4</c:v>
                </c:pt>
                <c:pt idx="29">
                  <c:v>6.6515571290030732E-4</c:v>
                </c:pt>
                <c:pt idx="30">
                  <c:v>5.2323001571496759E-4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7-45B3-9BCB-60FDFE69D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143040"/>
        <c:axId val="580145336"/>
      </c:lineChart>
      <c:catAx>
        <c:axId val="705687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89304"/>
        <c:crosses val="autoZero"/>
        <c:auto val="1"/>
        <c:lblAlgn val="ctr"/>
        <c:lblOffset val="100"/>
        <c:noMultiLvlLbl val="0"/>
      </c:catAx>
      <c:valAx>
        <c:axId val="70568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87336"/>
        <c:crosses val="autoZero"/>
        <c:crossBetween val="between"/>
      </c:valAx>
      <c:valAx>
        <c:axId val="5801453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43040"/>
        <c:crosses val="max"/>
        <c:crossBetween val="between"/>
      </c:valAx>
      <c:catAx>
        <c:axId val="580143040"/>
        <c:scaling>
          <c:orientation val="minMax"/>
        </c:scaling>
        <c:delete val="1"/>
        <c:axPos val="b"/>
        <c:majorTickMark val="out"/>
        <c:minorTickMark val="none"/>
        <c:tickLblPos val="nextTo"/>
        <c:crossAx val="580145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Extrapolation!$C$1</c:f>
          <c:strCache>
            <c:ptCount val="1"/>
            <c:pt idx="0">
              <c:v>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&gt;10 years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"/>
            <c:dispRSqr val="1"/>
            <c:dispEq val="1"/>
            <c:trendlineLbl>
              <c:layout>
                <c:manualLayout>
                  <c:x val="0.27006464658843715"/>
                  <c:y val="-0.11818218392519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Extrapolation!$C$3:$C$10</c:f>
              <c:numCache>
                <c:formatCode>General</c:formatCode>
                <c:ptCount val="8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  <c:pt idx="7">
                  <c:v>11</c:v>
                </c:pt>
              </c:numCache>
            </c:numRef>
          </c:xVal>
          <c:yVal>
            <c:numRef>
              <c:f>Extrapolation!$B$3:$B$10</c:f>
              <c:numCache>
                <c:formatCode>#,##0</c:formatCode>
                <c:ptCount val="8"/>
                <c:pt idx="0">
                  <c:v>63166</c:v>
                </c:pt>
                <c:pt idx="1">
                  <c:v>91098</c:v>
                </c:pt>
                <c:pt idx="2">
                  <c:v>106294</c:v>
                </c:pt>
                <c:pt idx="3">
                  <c:v>140340</c:v>
                </c:pt>
                <c:pt idx="4">
                  <c:v>185826</c:v>
                </c:pt>
                <c:pt idx="5">
                  <c:v>192953</c:v>
                </c:pt>
                <c:pt idx="6">
                  <c:v>298587</c:v>
                </c:pt>
                <c:pt idx="7">
                  <c:v>360140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F9-4C9A-9783-C9A229CBB737}"/>
            </c:ext>
          </c:extLst>
        </c:ser>
        <c:ser>
          <c:idx val="1"/>
          <c:order val="1"/>
          <c:tx>
            <c:strRef>
              <c:f>Extrapolation!$A$2</c:f>
              <c:strCache>
                <c:ptCount val="1"/>
                <c:pt idx="0">
                  <c:v>Earlier than 1991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Extrapolation!$C$2</c:f>
              <c:numCache>
                <c:formatCode>General</c:formatCode>
                <c:ptCount val="1"/>
                <c:pt idx="0">
                  <c:v>19</c:v>
                </c:pt>
              </c:numCache>
            </c:numRef>
          </c:xVal>
          <c:yVal>
            <c:numRef>
              <c:f>Extrapolation!$B$2</c:f>
              <c:numCache>
                <c:formatCode>#,##0</c:formatCode>
                <c:ptCount val="1"/>
                <c:pt idx="0">
                  <c:v>298875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F9-4C9A-9783-C9A229CBB737}"/>
            </c:ext>
          </c:extLst>
        </c:ser>
        <c:ser>
          <c:idx val="2"/>
          <c:order val="2"/>
          <c:tx>
            <c:v>&lt;=10 years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Extrapolation!$C$11:$C$21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xVal>
          <c:yVal>
            <c:numRef>
              <c:f>Extrapolation!$B$11:$B$21</c:f>
              <c:numCache>
                <c:formatCode>#,##0</c:formatCode>
                <c:ptCount val="11"/>
                <c:pt idx="0">
                  <c:v>380022</c:v>
                </c:pt>
                <c:pt idx="1">
                  <c:v>490799</c:v>
                </c:pt>
                <c:pt idx="2">
                  <c:v>459701</c:v>
                </c:pt>
                <c:pt idx="3">
                  <c:v>537673</c:v>
                </c:pt>
                <c:pt idx="4">
                  <c:v>573209</c:v>
                </c:pt>
                <c:pt idx="5">
                  <c:v>483768</c:v>
                </c:pt>
                <c:pt idx="6">
                  <c:v>536410</c:v>
                </c:pt>
                <c:pt idx="7">
                  <c:v>532602</c:v>
                </c:pt>
                <c:pt idx="8">
                  <c:v>578866</c:v>
                </c:pt>
                <c:pt idx="9">
                  <c:v>553284</c:v>
                </c:pt>
                <c:pt idx="10">
                  <c:v>338258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F9-4C9A-9783-C9A229CBB737}"/>
            </c:ext>
          </c:extLst>
        </c:ser>
        <c:ser>
          <c:idx val="3"/>
          <c:order val="3"/>
          <c:tx>
            <c:strRef>
              <c:f>Extrapolation!$A$27</c:f>
              <c:strCache>
                <c:ptCount val="1"/>
                <c:pt idx="0">
                  <c:v>Extrapolated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Extrapolation!$C$28:$C$39</c:f>
              <c:numCache>
                <c:formatCode>General</c:formatCode>
                <c:ptCount val="1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xVal>
          <c:yVal>
            <c:numRef>
              <c:f>Extrapolation!$B$28:$B$39</c:f>
              <c:numCache>
                <c:formatCode>#,##0</c:formatCode>
                <c:ptCount val="12"/>
                <c:pt idx="0">
                  <c:v>52310.29471713402</c:v>
                </c:pt>
                <c:pt idx="1">
                  <c:v>41148.73524510015</c:v>
                </c:pt>
                <c:pt idx="2">
                  <c:v>32368.741591447026</c:v>
                </c:pt>
                <c:pt idx="3">
                  <c:v>25462.153963495977</c:v>
                </c:pt>
                <c:pt idx="4">
                  <c:v>20029.239710452101</c:v>
                </c:pt>
                <c:pt idx="5">
                  <c:v>15755.557992222208</c:v>
                </c:pt>
                <c:pt idx="6">
                  <c:v>12393.760883331792</c:v>
                </c:pt>
                <c:pt idx="7">
                  <c:v>9749.2776142256025</c:v>
                </c:pt>
                <c:pt idx="8">
                  <c:v>7669.053396622322</c:v>
                </c:pt>
                <c:pt idx="9">
                  <c:v>6032.6910697902022</c:v>
                </c:pt>
                <c:pt idx="10">
                  <c:v>4745.4828727043641</c:v>
                </c:pt>
                <c:pt idx="11">
                  <c:v>3732.9290418833993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0-492C-977C-2B472236B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726656"/>
        <c:axId val="675726984"/>
      </c:scatterChart>
      <c:valAx>
        <c:axId val="67572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Extrapolation!$C$1</c:f>
              <c:strCache>
                <c:ptCount val="1"/>
                <c:pt idx="0">
                  <c:v>Age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26984"/>
        <c:crosses val="autoZero"/>
        <c:crossBetween val="midCat"/>
      </c:valAx>
      <c:valAx>
        <c:axId val="67572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Extrapolation!$B$1</c:f>
              <c:strCache>
                <c:ptCount val="1"/>
                <c:pt idx="0">
                  <c:v>Vehicles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2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  <a:r>
              <a:rPr lang="en-US" baseline="0"/>
              <a:t> Age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'Distribution (2)'!$C$1</c:f>
              <c:strCache>
                <c:ptCount val="1"/>
                <c:pt idx="0">
                  <c:v>Vehicles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'Distribution (2)'!$C$2:$C$32</c:f>
              <c:numCache>
                <c:formatCode>#,##0</c:formatCode>
                <c:ptCount val="31"/>
                <c:pt idx="0">
                  <c:v>3657</c:v>
                </c:pt>
                <c:pt idx="1">
                  <c:v>9890</c:v>
                </c:pt>
                <c:pt idx="2">
                  <c:v>8798</c:v>
                </c:pt>
                <c:pt idx="3">
                  <c:v>9303</c:v>
                </c:pt>
                <c:pt idx="4">
                  <c:v>8332</c:v>
                </c:pt>
                <c:pt idx="5">
                  <c:v>7201</c:v>
                </c:pt>
                <c:pt idx="6">
                  <c:v>7288</c:v>
                </c:pt>
                <c:pt idx="7">
                  <c:v>5860</c:v>
                </c:pt>
                <c:pt idx="8">
                  <c:v>5829</c:v>
                </c:pt>
                <c:pt idx="9">
                  <c:v>5635</c:v>
                </c:pt>
                <c:pt idx="10">
                  <c:v>6108</c:v>
                </c:pt>
                <c:pt idx="11">
                  <c:v>3645</c:v>
                </c:pt>
                <c:pt idx="12">
                  <c:v>3348</c:v>
                </c:pt>
                <c:pt idx="13">
                  <c:v>2288</c:v>
                </c:pt>
                <c:pt idx="14">
                  <c:v>2744</c:v>
                </c:pt>
                <c:pt idx="15">
                  <c:v>1907</c:v>
                </c:pt>
                <c:pt idx="16">
                  <c:v>1549</c:v>
                </c:pt>
                <c:pt idx="17">
                  <c:v>1183</c:v>
                </c:pt>
                <c:pt idx="18">
                  <c:v>1122</c:v>
                </c:pt>
                <c:pt idx="19">
                  <c:v>920.84249540344069</c:v>
                </c:pt>
                <c:pt idx="20">
                  <c:v>770.69214975440048</c:v>
                </c:pt>
                <c:pt idx="21">
                  <c:v>645.02495557921623</c:v>
                </c:pt>
                <c:pt idx="22">
                  <c:v>539.84874953320423</c:v>
                </c:pt>
                <c:pt idx="23">
                  <c:v>451.82232075170117</c:v>
                </c:pt>
                <c:pt idx="24">
                  <c:v>378.14926811624792</c:v>
                </c:pt>
                <c:pt idx="25">
                  <c:v>316.48916489771648</c:v>
                </c:pt>
                <c:pt idx="26">
                  <c:v>264.88320867743124</c:v>
                </c:pt>
                <c:pt idx="27">
                  <c:v>221.69199461197036</c:v>
                </c:pt>
                <c:pt idx="28">
                  <c:v>185.54343523860143</c:v>
                </c:pt>
                <c:pt idx="29">
                  <c:v>155.28917235102637</c:v>
                </c:pt>
                <c:pt idx="30">
                  <c:v>129.96809624903301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E-470C-8648-C247293ED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05687336"/>
        <c:axId val="705689304"/>
      </c:barChart>
      <c:lineChart>
        <c:grouping val="standard"/>
        <c:varyColors val="0"/>
        <c:ser>
          <c:idx val="1"/>
          <c:order val="0"/>
          <c:tx>
            <c:strRef>
              <c:f>'Distribution (2)'!$B$1</c:f>
              <c:strCache>
                <c:ptCount val="1"/>
                <c:pt idx="0">
                  <c:v>Age Proportion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'Distribution (2)'!$B$2:$B$32</c:f>
              <c:numCache>
                <c:formatCode>General</c:formatCode>
                <c:ptCount val="31"/>
                <c:pt idx="0">
                  <c:v>3.6327605862209088E-2</c:v>
                </c:pt>
                <c:pt idx="1">
                  <c:v>9.824446868396168E-2</c:v>
                </c:pt>
                <c:pt idx="2">
                  <c:v>8.7396848885894329E-2</c:v>
                </c:pt>
                <c:pt idx="3">
                  <c:v>9.2413376356612287E-2</c:v>
                </c:pt>
                <c:pt idx="4">
                  <c:v>8.2767736407964476E-2</c:v>
                </c:pt>
                <c:pt idx="5">
                  <c:v>7.1532701617109007E-2</c:v>
                </c:pt>
                <c:pt idx="6">
                  <c:v>7.2396935062559425E-2</c:v>
                </c:pt>
                <c:pt idx="7">
                  <c:v>5.8211586095855958E-2</c:v>
                </c:pt>
                <c:pt idx="8">
                  <c:v>5.7903640845178225E-2</c:v>
                </c:pt>
                <c:pt idx="9">
                  <c:v>5.5976499599001424E-2</c:v>
                </c:pt>
                <c:pt idx="10">
                  <c:v>6.0675148101277852E-2</c:v>
                </c:pt>
                <c:pt idx="11">
                  <c:v>3.6208401249043509E-2</c:v>
                </c:pt>
                <c:pt idx="12">
                  <c:v>3.3258087073195525E-2</c:v>
                </c:pt>
                <c:pt idx="13">
                  <c:v>2.2728346243569699E-2</c:v>
                </c:pt>
                <c:pt idx="14">
                  <c:v>2.7258121543861563E-2</c:v>
                </c:pt>
                <c:pt idx="15">
                  <c:v>1.8943599775562682E-2</c:v>
                </c:pt>
                <c:pt idx="16">
                  <c:v>1.5387328816123017E-2</c:v>
                </c:pt>
                <c:pt idx="17">
                  <c:v>1.1751588114572969E-2</c:v>
                </c:pt>
                <c:pt idx="18">
                  <c:v>1.1145631330981294E-2</c:v>
                </c:pt>
                <c:pt idx="19">
                  <c:v>9.1473894542491874E-3</c:v>
                </c:pt>
                <c:pt idx="20">
                  <c:v>7.6558382984349147E-3</c:v>
                </c:pt>
                <c:pt idx="21">
                  <c:v>6.4074958593302407E-3</c:v>
                </c:pt>
                <c:pt idx="22">
                  <c:v>5.3627051130020987E-3</c:v>
                </c:pt>
                <c:pt idx="23">
                  <c:v>4.4882754137315871E-3</c:v>
                </c:pt>
                <c:pt idx="24">
                  <c:v>3.756428102053564E-3</c:v>
                </c:pt>
                <c:pt idx="25">
                  <c:v>3.1439140393940235E-3</c:v>
                </c:pt>
                <c:pt idx="26">
                  <c:v>2.6312750353707968E-3</c:v>
                </c:pt>
                <c:pt idx="27">
                  <c:v>2.2022257049687283E-3</c:v>
                </c:pt>
                <c:pt idx="28">
                  <c:v>1.8431361185857888E-3</c:v>
                </c:pt>
                <c:pt idx="29">
                  <c:v>1.5425988099088714E-3</c:v>
                </c:pt>
                <c:pt idx="30">
                  <c:v>1.2910663864360203E-3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8E-470C-8648-C247293ED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143040"/>
        <c:axId val="580145336"/>
      </c:lineChart>
      <c:catAx>
        <c:axId val="705687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89304"/>
        <c:crosses val="autoZero"/>
        <c:auto val="1"/>
        <c:lblAlgn val="ctr"/>
        <c:lblOffset val="100"/>
        <c:noMultiLvlLbl val="0"/>
      </c:catAx>
      <c:valAx>
        <c:axId val="70568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87336"/>
        <c:crosses val="autoZero"/>
        <c:crossBetween val="between"/>
      </c:valAx>
      <c:valAx>
        <c:axId val="5801453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43040"/>
        <c:crosses val="max"/>
        <c:crossBetween val="between"/>
      </c:valAx>
      <c:catAx>
        <c:axId val="580143040"/>
        <c:scaling>
          <c:orientation val="minMax"/>
        </c:scaling>
        <c:delete val="1"/>
        <c:axPos val="b"/>
        <c:majorTickMark val="out"/>
        <c:minorTickMark val="none"/>
        <c:tickLblPos val="nextTo"/>
        <c:crossAx val="580145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'Extrapolation (3)'!$C$1</c:f>
          <c:strCache>
            <c:ptCount val="1"/>
            <c:pt idx="0">
              <c:v>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&gt;10 years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"/>
            <c:dispRSqr val="1"/>
            <c:dispEq val="1"/>
            <c:trendlineLbl>
              <c:layout>
                <c:manualLayout>
                  <c:x val="0.27006464658843715"/>
                  <c:y val="-0.11818218392519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'Extrapolation (3)'!$C$3:$C$10</c:f>
              <c:numCache>
                <c:formatCode>General</c:formatCode>
                <c:ptCount val="8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  <c:pt idx="7">
                  <c:v>11</c:v>
                </c:pt>
              </c:numCache>
            </c:numRef>
          </c:xVal>
          <c:yVal>
            <c:numRef>
              <c:f>'Extrapolation (3)'!$B$3:$B$10</c:f>
              <c:numCache>
                <c:formatCode>#,##0</c:formatCode>
                <c:ptCount val="8"/>
                <c:pt idx="0">
                  <c:v>1122</c:v>
                </c:pt>
                <c:pt idx="1">
                  <c:v>1183</c:v>
                </c:pt>
                <c:pt idx="2">
                  <c:v>1549</c:v>
                </c:pt>
                <c:pt idx="3">
                  <c:v>1907</c:v>
                </c:pt>
                <c:pt idx="4">
                  <c:v>2744</c:v>
                </c:pt>
                <c:pt idx="5">
                  <c:v>2288</c:v>
                </c:pt>
                <c:pt idx="6">
                  <c:v>3348</c:v>
                </c:pt>
                <c:pt idx="7">
                  <c:v>3645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C2-4B5C-919A-F0BC7175A1DF}"/>
            </c:ext>
          </c:extLst>
        </c:ser>
        <c:ser>
          <c:idx val="1"/>
          <c:order val="1"/>
          <c:tx>
            <c:strRef>
              <c:f>'Extrapolation (3)'!$A$2</c:f>
              <c:strCache>
                <c:ptCount val="1"/>
                <c:pt idx="0">
                  <c:v>Earlier than 1991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'Extrapolation (3)'!$C$2</c:f>
              <c:numCache>
                <c:formatCode>General</c:formatCode>
                <c:ptCount val="1"/>
                <c:pt idx="0">
                  <c:v>19</c:v>
                </c:pt>
              </c:numCache>
            </c:numRef>
          </c:xVal>
          <c:yVal>
            <c:numRef>
              <c:f>'Extrapolation (3)'!$B$2</c:f>
              <c:numCache>
                <c:formatCode>#,##0</c:formatCode>
                <c:ptCount val="1"/>
                <c:pt idx="0">
                  <c:v>7372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C2-4B5C-919A-F0BC7175A1DF}"/>
            </c:ext>
          </c:extLst>
        </c:ser>
        <c:ser>
          <c:idx val="2"/>
          <c:order val="2"/>
          <c:tx>
            <c:v>&lt;=10 years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'Extrapolation (3)'!$C$11:$C$21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xVal>
          <c:yVal>
            <c:numRef>
              <c:f>'Extrapolation (3)'!$B$11:$B$21</c:f>
              <c:numCache>
                <c:formatCode>#,##0</c:formatCode>
                <c:ptCount val="11"/>
                <c:pt idx="0">
                  <c:v>6108</c:v>
                </c:pt>
                <c:pt idx="1">
                  <c:v>5635</c:v>
                </c:pt>
                <c:pt idx="2">
                  <c:v>5829</c:v>
                </c:pt>
                <c:pt idx="3">
                  <c:v>5860</c:v>
                </c:pt>
                <c:pt idx="4">
                  <c:v>7288</c:v>
                </c:pt>
                <c:pt idx="5">
                  <c:v>7201</c:v>
                </c:pt>
                <c:pt idx="6">
                  <c:v>8332</c:v>
                </c:pt>
                <c:pt idx="7">
                  <c:v>9303</c:v>
                </c:pt>
                <c:pt idx="8">
                  <c:v>8798</c:v>
                </c:pt>
                <c:pt idx="9">
                  <c:v>9890</c:v>
                </c:pt>
                <c:pt idx="10">
                  <c:v>3657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C2-4B5C-919A-F0BC7175A1DF}"/>
            </c:ext>
          </c:extLst>
        </c:ser>
        <c:ser>
          <c:idx val="3"/>
          <c:order val="3"/>
          <c:tx>
            <c:strRef>
              <c:f>'Extrapolation (3)'!$A$27</c:f>
              <c:strCache>
                <c:ptCount val="1"/>
                <c:pt idx="0">
                  <c:v>Extrapolated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'Extrapolation (3)'!$C$28:$C$39</c:f>
              <c:numCache>
                <c:formatCode>General</c:formatCode>
                <c:ptCount val="1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xVal>
          <c:yVal>
            <c:numRef>
              <c:f>'Extrapolation (3)'!$B$28:$B$39</c:f>
              <c:numCache>
                <c:formatCode>#,##0</c:formatCode>
                <c:ptCount val="12"/>
                <c:pt idx="0">
                  <c:v>920.84249540344069</c:v>
                </c:pt>
                <c:pt idx="1">
                  <c:v>770.69214975440048</c:v>
                </c:pt>
                <c:pt idx="2">
                  <c:v>645.02495557921623</c:v>
                </c:pt>
                <c:pt idx="3">
                  <c:v>539.84874953320423</c:v>
                </c:pt>
                <c:pt idx="4">
                  <c:v>451.82232075170117</c:v>
                </c:pt>
                <c:pt idx="5">
                  <c:v>378.14926811624792</c:v>
                </c:pt>
                <c:pt idx="6">
                  <c:v>316.48916489771648</c:v>
                </c:pt>
                <c:pt idx="7">
                  <c:v>264.88320867743124</c:v>
                </c:pt>
                <c:pt idx="8">
                  <c:v>221.69199461197036</c:v>
                </c:pt>
                <c:pt idx="9">
                  <c:v>185.54343523860143</c:v>
                </c:pt>
                <c:pt idx="10">
                  <c:v>155.28917235102637</c:v>
                </c:pt>
                <c:pt idx="11">
                  <c:v>129.96809624903301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C2-4B5C-919A-F0BC7175A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726656"/>
        <c:axId val="675726984"/>
      </c:scatterChart>
      <c:valAx>
        <c:axId val="67572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'Extrapolation (3)'!$C$1</c:f>
              <c:strCache>
                <c:ptCount val="1"/>
                <c:pt idx="0">
                  <c:v>Age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26984"/>
        <c:crosses val="autoZero"/>
        <c:crossBetween val="midCat"/>
      </c:valAx>
      <c:valAx>
        <c:axId val="67572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'Extrapolation (3)'!$B$1</c:f>
              <c:strCache>
                <c:ptCount val="1"/>
                <c:pt idx="0">
                  <c:v>Vehicles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2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  <a:r>
              <a:rPr lang="en-US" baseline="0"/>
              <a:t> Age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'Distribution (3)'!$C$1</c:f>
              <c:strCache>
                <c:ptCount val="1"/>
                <c:pt idx="0">
                  <c:v>Vehicles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'Distribution (3)'!$C$2:$C$32</c:f>
              <c:numCache>
                <c:formatCode>#,##0</c:formatCode>
                <c:ptCount val="31"/>
                <c:pt idx="0">
                  <c:v>5477</c:v>
                </c:pt>
                <c:pt idx="1">
                  <c:v>5245</c:v>
                </c:pt>
                <c:pt idx="2">
                  <c:v>13465</c:v>
                </c:pt>
                <c:pt idx="3">
                  <c:v>10428</c:v>
                </c:pt>
                <c:pt idx="4">
                  <c:v>10879</c:v>
                </c:pt>
                <c:pt idx="5">
                  <c:v>6780</c:v>
                </c:pt>
                <c:pt idx="6">
                  <c:v>6368</c:v>
                </c:pt>
                <c:pt idx="7">
                  <c:v>4412</c:v>
                </c:pt>
                <c:pt idx="8">
                  <c:v>5521</c:v>
                </c:pt>
                <c:pt idx="9">
                  <c:v>8337</c:v>
                </c:pt>
                <c:pt idx="10">
                  <c:v>6789</c:v>
                </c:pt>
                <c:pt idx="11">
                  <c:v>5273</c:v>
                </c:pt>
                <c:pt idx="12">
                  <c:v>2976</c:v>
                </c:pt>
                <c:pt idx="13">
                  <c:v>2588</c:v>
                </c:pt>
                <c:pt idx="14">
                  <c:v>3478</c:v>
                </c:pt>
                <c:pt idx="15">
                  <c:v>1956</c:v>
                </c:pt>
                <c:pt idx="16">
                  <c:v>1305</c:v>
                </c:pt>
                <c:pt idx="17">
                  <c:v>1026</c:v>
                </c:pt>
                <c:pt idx="18">
                  <c:v>1011</c:v>
                </c:pt>
                <c:pt idx="19">
                  <c:v>741.80541957869661</c:v>
                </c:pt>
                <c:pt idx="20">
                  <c:v>588.21173170281531</c:v>
                </c:pt>
                <c:pt idx="21">
                  <c:v>466.42021233725887</c:v>
                </c:pt>
                <c:pt idx="22">
                  <c:v>369.84609920470962</c:v>
                </c:pt>
                <c:pt idx="23">
                  <c:v>293.26803058447354</c:v>
                </c:pt>
                <c:pt idx="24">
                  <c:v>232.5457479417442</c:v>
                </c:pt>
                <c:pt idx="25">
                  <c:v>184.39624932185924</c:v>
                </c:pt>
                <c:pt idx="26">
                  <c:v>146.21629105206108</c:v>
                </c:pt>
                <c:pt idx="27">
                  <c:v>115.94164115401357</c:v>
                </c:pt>
                <c:pt idx="28">
                  <c:v>91.935474882889693</c:v>
                </c:pt>
                <c:pt idx="29">
                  <c:v>72.899878402746353</c:v>
                </c:pt>
                <c:pt idx="30">
                  <c:v>57.805675968986392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6-4259-A42A-2C5C218F4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05687336"/>
        <c:axId val="705689304"/>
      </c:barChart>
      <c:lineChart>
        <c:grouping val="standard"/>
        <c:varyColors val="0"/>
        <c:ser>
          <c:idx val="1"/>
          <c:order val="0"/>
          <c:tx>
            <c:strRef>
              <c:f>'Distribution (3)'!$B$1</c:f>
              <c:strCache>
                <c:ptCount val="1"/>
                <c:pt idx="0">
                  <c:v>Age Proportion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'Distribution (3)'!$B$2:$B$32</c:f>
              <c:numCache>
                <c:formatCode>General</c:formatCode>
                <c:ptCount val="31"/>
                <c:pt idx="0">
                  <c:v>5.1342723081426386E-2</c:v>
                </c:pt>
                <c:pt idx="1">
                  <c:v>4.9167898952361039E-2</c:v>
                </c:pt>
                <c:pt idx="2">
                  <c:v>0.12622416766321093</c:v>
                </c:pt>
                <c:pt idx="3">
                  <c:v>9.7754594904713235E-2</c:v>
                </c:pt>
                <c:pt idx="4">
                  <c:v>0.10198237801768079</c:v>
                </c:pt>
                <c:pt idx="5">
                  <c:v>6.3557360323547724E-2</c:v>
                </c:pt>
                <c:pt idx="6">
                  <c:v>5.9695172646069605E-2</c:v>
                </c:pt>
                <c:pt idx="7">
                  <c:v>4.1359155419984153E-2</c:v>
                </c:pt>
                <c:pt idx="8">
                  <c:v>5.1755189726593952E-2</c:v>
                </c:pt>
                <c:pt idx="9">
                  <c:v>7.8153055017318201E-2</c:v>
                </c:pt>
                <c:pt idx="10">
                  <c:v>6.3641728500968359E-2</c:v>
                </c:pt>
                <c:pt idx="11">
                  <c:v>4.9430377726558582E-2</c:v>
                </c:pt>
                <c:pt idx="12">
                  <c:v>2.7897744000424489E-2</c:v>
                </c:pt>
                <c:pt idx="13">
                  <c:v>2.4260538129401404E-2</c:v>
                </c:pt>
                <c:pt idx="14">
                  <c:v>3.2603613452108993E-2</c:v>
                </c:pt>
                <c:pt idx="15">
                  <c:v>1.8336017226085449E-2</c:v>
                </c:pt>
                <c:pt idx="16">
                  <c:v>1.2233385725992594E-2</c:v>
                </c:pt>
                <c:pt idx="17">
                  <c:v>9.6179722259527971E-3</c:v>
                </c:pt>
                <c:pt idx="18">
                  <c:v>9.4773585969184001E-3</c:v>
                </c:pt>
                <c:pt idx="19">
                  <c:v>6.9538634722896347E-3</c:v>
                </c:pt>
                <c:pt idx="20">
                  <c:v>5.5140390823560197E-3</c:v>
                </c:pt>
                <c:pt idx="21">
                  <c:v>4.3723359141157525E-3</c:v>
                </c:pt>
                <c:pt idx="22">
                  <c:v>3.4670268128926705E-3</c:v>
                </c:pt>
                <c:pt idx="23">
                  <c:v>2.7491654706835694E-3</c:v>
                </c:pt>
                <c:pt idx="24">
                  <c:v>2.1799401023071302E-3</c:v>
                </c:pt>
                <c:pt idx="25">
                  <c:v>1.728575053165214E-3</c:v>
                </c:pt>
                <c:pt idx="26">
                  <c:v>1.3706668872520019E-3</c:v>
                </c:pt>
                <c:pt idx="27">
                  <c:v>1.0868649945913141E-3</c:v>
                </c:pt>
                <c:pt idx="28">
                  <c:v>8.6182538401892211E-4</c:v>
                </c:pt>
                <c:pt idx="29">
                  <c:v>6.8338109722509803E-4</c:v>
                </c:pt>
                <c:pt idx="30">
                  <c:v>5.4188439178570974E-4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6-4259-A42A-2C5C218F4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143040"/>
        <c:axId val="580145336"/>
      </c:lineChart>
      <c:catAx>
        <c:axId val="705687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89304"/>
        <c:crosses val="autoZero"/>
        <c:auto val="1"/>
        <c:lblAlgn val="ctr"/>
        <c:lblOffset val="100"/>
        <c:noMultiLvlLbl val="0"/>
      </c:catAx>
      <c:valAx>
        <c:axId val="70568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87336"/>
        <c:crosses val="autoZero"/>
        <c:crossBetween val="between"/>
      </c:valAx>
      <c:valAx>
        <c:axId val="5801453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43040"/>
        <c:crosses val="max"/>
        <c:crossBetween val="between"/>
      </c:valAx>
      <c:catAx>
        <c:axId val="580143040"/>
        <c:scaling>
          <c:orientation val="minMax"/>
        </c:scaling>
        <c:delete val="1"/>
        <c:axPos val="b"/>
        <c:majorTickMark val="out"/>
        <c:minorTickMark val="none"/>
        <c:tickLblPos val="nextTo"/>
        <c:crossAx val="580145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'Extrapolation (4)'!$C$1</c:f>
          <c:strCache>
            <c:ptCount val="1"/>
            <c:pt idx="0">
              <c:v>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&gt;10 years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"/>
            <c:dispRSqr val="1"/>
            <c:dispEq val="1"/>
            <c:trendlineLbl>
              <c:layout>
                <c:manualLayout>
                  <c:x val="0.27006464658843715"/>
                  <c:y val="-0.11818218392519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'Extrapolation (4)'!$C$3:$C$10</c:f>
              <c:numCache>
                <c:formatCode>General</c:formatCode>
                <c:ptCount val="8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  <c:pt idx="7">
                  <c:v>11</c:v>
                </c:pt>
              </c:numCache>
            </c:numRef>
          </c:xVal>
          <c:yVal>
            <c:numRef>
              <c:f>'Extrapolation (4)'!$B$3:$B$10</c:f>
              <c:numCache>
                <c:formatCode>#,##0</c:formatCode>
                <c:ptCount val="8"/>
                <c:pt idx="0">
                  <c:v>1011</c:v>
                </c:pt>
                <c:pt idx="1">
                  <c:v>1026</c:v>
                </c:pt>
                <c:pt idx="2">
                  <c:v>1305</c:v>
                </c:pt>
                <c:pt idx="3">
                  <c:v>1956</c:v>
                </c:pt>
                <c:pt idx="4">
                  <c:v>3478</c:v>
                </c:pt>
                <c:pt idx="5">
                  <c:v>2588</c:v>
                </c:pt>
                <c:pt idx="6">
                  <c:v>2976</c:v>
                </c:pt>
                <c:pt idx="7">
                  <c:v>5273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8E-48E0-92E5-7DCF6363FF6F}"/>
            </c:ext>
          </c:extLst>
        </c:ser>
        <c:ser>
          <c:idx val="1"/>
          <c:order val="1"/>
          <c:tx>
            <c:strRef>
              <c:f>'Extrapolation (4)'!$A$2</c:f>
              <c:strCache>
                <c:ptCount val="1"/>
                <c:pt idx="0">
                  <c:v>Earlier than 1991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'Extrapolation (4)'!$C$2</c:f>
              <c:numCache>
                <c:formatCode>General</c:formatCode>
                <c:ptCount val="1"/>
                <c:pt idx="0">
                  <c:v>19</c:v>
                </c:pt>
              </c:numCache>
            </c:numRef>
          </c:xVal>
          <c:yVal>
            <c:numRef>
              <c:f>'Extrapolation (4)'!$B$2</c:f>
              <c:numCache>
                <c:formatCode>#,##0</c:formatCode>
                <c:ptCount val="1"/>
                <c:pt idx="0">
                  <c:v>8716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8E-48E0-92E5-7DCF6363FF6F}"/>
            </c:ext>
          </c:extLst>
        </c:ser>
        <c:ser>
          <c:idx val="2"/>
          <c:order val="2"/>
          <c:tx>
            <c:v>&lt;=10 years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'Extrapolation (4)'!$C$11:$C$21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xVal>
          <c:yVal>
            <c:numRef>
              <c:f>'Extrapolation (4)'!$B$11:$B$21</c:f>
              <c:numCache>
                <c:formatCode>#,##0</c:formatCode>
                <c:ptCount val="11"/>
                <c:pt idx="0">
                  <c:v>6789</c:v>
                </c:pt>
                <c:pt idx="1">
                  <c:v>8337</c:v>
                </c:pt>
                <c:pt idx="2">
                  <c:v>5521</c:v>
                </c:pt>
                <c:pt idx="3">
                  <c:v>4412</c:v>
                </c:pt>
                <c:pt idx="4">
                  <c:v>6368</c:v>
                </c:pt>
                <c:pt idx="5">
                  <c:v>6780</c:v>
                </c:pt>
                <c:pt idx="6">
                  <c:v>10879</c:v>
                </c:pt>
                <c:pt idx="7">
                  <c:v>10428</c:v>
                </c:pt>
                <c:pt idx="8">
                  <c:v>13465</c:v>
                </c:pt>
                <c:pt idx="9">
                  <c:v>5245</c:v>
                </c:pt>
                <c:pt idx="10">
                  <c:v>5477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8E-48E0-92E5-7DCF6363FF6F}"/>
            </c:ext>
          </c:extLst>
        </c:ser>
        <c:ser>
          <c:idx val="3"/>
          <c:order val="3"/>
          <c:tx>
            <c:strRef>
              <c:f>'Extrapolation (4)'!$A$27</c:f>
              <c:strCache>
                <c:ptCount val="1"/>
                <c:pt idx="0">
                  <c:v>Extrapolated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'Extrapolation (4)'!$C$28:$C$39</c:f>
              <c:numCache>
                <c:formatCode>General</c:formatCode>
                <c:ptCount val="1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xVal>
          <c:yVal>
            <c:numRef>
              <c:f>'Extrapolation (4)'!$B$28:$B$39</c:f>
              <c:numCache>
                <c:formatCode>#,##0</c:formatCode>
                <c:ptCount val="12"/>
                <c:pt idx="0">
                  <c:v>741.80541957869661</c:v>
                </c:pt>
                <c:pt idx="1">
                  <c:v>588.21173170281531</c:v>
                </c:pt>
                <c:pt idx="2">
                  <c:v>466.42021233725887</c:v>
                </c:pt>
                <c:pt idx="3">
                  <c:v>369.84609920470962</c:v>
                </c:pt>
                <c:pt idx="4">
                  <c:v>293.26803058447354</c:v>
                </c:pt>
                <c:pt idx="5">
                  <c:v>232.5457479417442</c:v>
                </c:pt>
                <c:pt idx="6">
                  <c:v>184.39624932185924</c:v>
                </c:pt>
                <c:pt idx="7">
                  <c:v>146.21629105206108</c:v>
                </c:pt>
                <c:pt idx="8">
                  <c:v>115.94164115401357</c:v>
                </c:pt>
                <c:pt idx="9">
                  <c:v>91.935474882889693</c:v>
                </c:pt>
                <c:pt idx="10">
                  <c:v>72.899878402746353</c:v>
                </c:pt>
                <c:pt idx="11">
                  <c:v>57.805675968986392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8E-48E0-92E5-7DCF6363F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726656"/>
        <c:axId val="675726984"/>
      </c:scatterChart>
      <c:valAx>
        <c:axId val="67572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'Extrapolation (4)'!$C$1</c:f>
              <c:strCache>
                <c:ptCount val="1"/>
                <c:pt idx="0">
                  <c:v>Age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26984"/>
        <c:crosses val="autoZero"/>
        <c:crossBetween val="midCat"/>
      </c:valAx>
      <c:valAx>
        <c:axId val="67572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'Extrapolation (4)'!$B$1</c:f>
              <c:strCache>
                <c:ptCount val="1"/>
                <c:pt idx="0">
                  <c:v>Vehicles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2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'Extrapolation (2)'!$C$1</c:f>
          <c:strCache>
            <c:ptCount val="1"/>
            <c:pt idx="0">
              <c:v>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&gt;10 years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"/>
            <c:dispRSqr val="1"/>
            <c:dispEq val="1"/>
            <c:trendlineLbl>
              <c:layout>
                <c:manualLayout>
                  <c:x val="0.27006464658843715"/>
                  <c:y val="-0.11818218392519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'Extrapolation (2)'!$C$3:$C$10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'Extrapolation (2)'!$B$3:$B$10</c:f>
              <c:numCache>
                <c:formatCode>#,##0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DB-4446-9E77-CAEE7B310BFE}"/>
            </c:ext>
          </c:extLst>
        </c:ser>
        <c:ser>
          <c:idx val="1"/>
          <c:order val="1"/>
          <c:tx>
            <c:strRef>
              <c:f>'Extrapolation (2)'!$A$2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'Extrapolation (2)'!$C$2</c:f>
              <c:numCache>
                <c:formatCode>General</c:formatCode>
                <c:ptCount val="1"/>
                <c:pt idx="0">
                  <c:v>19</c:v>
                </c:pt>
              </c:numCache>
            </c:numRef>
          </c:xVal>
          <c:yVal>
            <c:numRef>
              <c:f>'Extrapolation (2)'!$B$2</c:f>
              <c:numCache>
                <c:formatCode>#,##0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DB-4446-9E77-CAEE7B310BFE}"/>
            </c:ext>
          </c:extLst>
        </c:ser>
        <c:ser>
          <c:idx val="2"/>
          <c:order val="2"/>
          <c:tx>
            <c:v>&lt;=10 years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'Extrapolation (2)'!$C$11:$C$21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'Extrapolation (2)'!$B$11:$B$21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DB-4446-9E77-CAEE7B310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726656"/>
        <c:axId val="675726984"/>
      </c:scatterChart>
      <c:valAx>
        <c:axId val="67572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'Extrapolation (2)'!$C$1</c:f>
              <c:strCache>
                <c:ptCount val="1"/>
                <c:pt idx="0">
                  <c:v>Age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26984"/>
        <c:crosses val="autoZero"/>
        <c:crossBetween val="midCat"/>
      </c:valAx>
      <c:valAx>
        <c:axId val="67572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'Extrapolation (2)'!$B$1</c:f>
              <c:strCache>
                <c:ptCount val="1"/>
                <c:pt idx="0">
                  <c:v>Vehicles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2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2</xdr:row>
      <xdr:rowOff>138112</xdr:rowOff>
    </xdr:from>
    <xdr:to>
      <xdr:col>11</xdr:col>
      <xdr:colOff>161925</xdr:colOff>
      <xdr:row>17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2A1B76-B56E-44C2-B17E-497FF7FB2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5</xdr:row>
      <xdr:rowOff>23812</xdr:rowOff>
    </xdr:from>
    <xdr:to>
      <xdr:col>19</xdr:col>
      <xdr:colOff>161924</xdr:colOff>
      <xdr:row>28</xdr:row>
      <xdr:rowOff>66676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FEB0E1-8A84-494A-A7C1-ECF1EAA45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2</xdr:row>
      <xdr:rowOff>138112</xdr:rowOff>
    </xdr:from>
    <xdr:to>
      <xdr:col>11</xdr:col>
      <xdr:colOff>161925</xdr:colOff>
      <xdr:row>17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AEAEF2-1114-415A-AD90-788CD302F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5</xdr:row>
      <xdr:rowOff>23812</xdr:rowOff>
    </xdr:from>
    <xdr:to>
      <xdr:col>19</xdr:col>
      <xdr:colOff>161924</xdr:colOff>
      <xdr:row>28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E2FF81-68D0-43F6-A23E-5F6BAFFB5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2</xdr:row>
      <xdr:rowOff>138112</xdr:rowOff>
    </xdr:from>
    <xdr:to>
      <xdr:col>11</xdr:col>
      <xdr:colOff>161925</xdr:colOff>
      <xdr:row>17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E6A6C-7CBD-4340-890E-39DBA2408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5</xdr:row>
      <xdr:rowOff>23812</xdr:rowOff>
    </xdr:from>
    <xdr:to>
      <xdr:col>19</xdr:col>
      <xdr:colOff>161924</xdr:colOff>
      <xdr:row>28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601C4-BB2B-493E-9647-0D6ED951F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5</xdr:row>
      <xdr:rowOff>23812</xdr:rowOff>
    </xdr:from>
    <xdr:to>
      <xdr:col>19</xdr:col>
      <xdr:colOff>161924</xdr:colOff>
      <xdr:row>28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32579-0BEF-4C15-BD4A-8A30C78024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can.gc.ca/pub/53-223-x/2009000/t055-eng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B4DE-C484-4213-B19E-38742EF68DE9}">
  <dimension ref="A1:D125"/>
  <sheetViews>
    <sheetView tabSelected="1" topLeftCell="A70" workbookViewId="0">
      <selection activeCell="F96" sqref="F96"/>
    </sheetView>
  </sheetViews>
  <sheetFormatPr defaultRowHeight="15" x14ac:dyDescent="0.25"/>
  <cols>
    <col min="1" max="1" width="13.140625" bestFit="1" customWidth="1"/>
    <col min="2" max="2" width="6.7109375" bestFit="1" customWidth="1"/>
    <col min="3" max="3" width="6" bestFit="1" customWidth="1"/>
    <col min="4" max="4" width="11.28515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21</v>
      </c>
      <c r="B2">
        <v>2016</v>
      </c>
      <c r="C2">
        <f>Distribution!A2</f>
        <v>0</v>
      </c>
      <c r="D2">
        <f>Distribution!B2</f>
        <v>4.7412296529059449E-2</v>
      </c>
    </row>
    <row r="3" spans="1:4" x14ac:dyDescent="0.25">
      <c r="A3">
        <v>21</v>
      </c>
      <c r="B3">
        <v>2016</v>
      </c>
      <c r="C3">
        <f>Distribution!A3</f>
        <v>1</v>
      </c>
      <c r="D3">
        <f>Distribution!B3</f>
        <v>7.7551647182872621E-2</v>
      </c>
    </row>
    <row r="4" spans="1:4" x14ac:dyDescent="0.25">
      <c r="A4">
        <v>21</v>
      </c>
      <c r="B4">
        <v>2016</v>
      </c>
      <c r="C4">
        <f>Distribution!A4</f>
        <v>2</v>
      </c>
      <c r="D4">
        <f>Distribution!B4</f>
        <v>8.1137375738609366E-2</v>
      </c>
    </row>
    <row r="5" spans="1:4" x14ac:dyDescent="0.25">
      <c r="A5">
        <v>21</v>
      </c>
      <c r="B5">
        <v>2016</v>
      </c>
      <c r="C5">
        <f>Distribution!A5</f>
        <v>3</v>
      </c>
      <c r="D5">
        <f>Distribution!B5</f>
        <v>7.4652732399441007E-2</v>
      </c>
    </row>
    <row r="6" spans="1:4" x14ac:dyDescent="0.25">
      <c r="A6">
        <v>21</v>
      </c>
      <c r="B6">
        <v>2016</v>
      </c>
      <c r="C6">
        <f>Distribution!A6</f>
        <v>4</v>
      </c>
      <c r="D6">
        <f>Distribution!B6</f>
        <v>7.5186484816775298E-2</v>
      </c>
    </row>
    <row r="7" spans="1:4" x14ac:dyDescent="0.25">
      <c r="A7">
        <v>21</v>
      </c>
      <c r="B7">
        <v>2016</v>
      </c>
      <c r="C7">
        <f>Distribution!A7</f>
        <v>5</v>
      </c>
      <c r="D7">
        <f>Distribution!B7</f>
        <v>6.7807862245002418E-2</v>
      </c>
    </row>
    <row r="8" spans="1:4" x14ac:dyDescent="0.25">
      <c r="A8">
        <v>21</v>
      </c>
      <c r="B8">
        <v>2016</v>
      </c>
      <c r="C8">
        <f>Distribution!A8</f>
        <v>6</v>
      </c>
      <c r="D8">
        <f>Distribution!B8</f>
        <v>8.0344456246786877E-2</v>
      </c>
    </row>
    <row r="9" spans="1:4" x14ac:dyDescent="0.25">
      <c r="A9">
        <v>21</v>
      </c>
      <c r="B9">
        <v>2016</v>
      </c>
      <c r="C9">
        <f>Distribution!A9</f>
        <v>7</v>
      </c>
      <c r="D9">
        <f>Distribution!B9</f>
        <v>7.5363514570738838E-2</v>
      </c>
    </row>
    <row r="10" spans="1:4" x14ac:dyDescent="0.25">
      <c r="A10">
        <v>21</v>
      </c>
      <c r="B10">
        <v>2016</v>
      </c>
      <c r="C10">
        <f>Distribution!A10</f>
        <v>8</v>
      </c>
      <c r="D10">
        <f>Distribution!B10</f>
        <v>6.4434485294376356E-2</v>
      </c>
    </row>
    <row r="11" spans="1:4" x14ac:dyDescent="0.25">
      <c r="A11">
        <v>21</v>
      </c>
      <c r="B11">
        <v>2016</v>
      </c>
      <c r="C11">
        <f>Distribution!A11</f>
        <v>9</v>
      </c>
      <c r="D11">
        <f>Distribution!B11</f>
        <v>6.8793369925222309E-2</v>
      </c>
    </row>
    <row r="12" spans="1:4" x14ac:dyDescent="0.25">
      <c r="A12">
        <v>21</v>
      </c>
      <c r="B12">
        <v>2016</v>
      </c>
      <c r="C12">
        <f>Distribution!A12</f>
        <v>10</v>
      </c>
      <c r="D12">
        <f>Distribution!B12</f>
        <v>5.3266192526314912E-2</v>
      </c>
    </row>
    <row r="13" spans="1:4" x14ac:dyDescent="0.25">
      <c r="A13">
        <v>21</v>
      </c>
      <c r="B13">
        <v>2016</v>
      </c>
      <c r="C13">
        <f>Distribution!A13</f>
        <v>11</v>
      </c>
      <c r="D13">
        <f>Distribution!B13</f>
        <v>5.0479410603667819E-2</v>
      </c>
    </row>
    <row r="14" spans="1:4" x14ac:dyDescent="0.25">
      <c r="A14">
        <v>21</v>
      </c>
      <c r="B14">
        <v>2016</v>
      </c>
      <c r="C14">
        <f>Distribution!A14</f>
        <v>12</v>
      </c>
      <c r="D14">
        <f>Distribution!B14</f>
        <v>4.1851768128831464E-2</v>
      </c>
    </row>
    <row r="15" spans="1:4" x14ac:dyDescent="0.25">
      <c r="A15">
        <v>21</v>
      </c>
      <c r="B15">
        <v>2016</v>
      </c>
      <c r="C15">
        <f>Distribution!A15</f>
        <v>13</v>
      </c>
      <c r="D15">
        <f>Distribution!B15</f>
        <v>2.7045464858692497E-2</v>
      </c>
    </row>
    <row r="16" spans="1:4" x14ac:dyDescent="0.25">
      <c r="A16">
        <v>21</v>
      </c>
      <c r="B16">
        <v>2016</v>
      </c>
      <c r="C16">
        <f>Distribution!A16</f>
        <v>14</v>
      </c>
      <c r="D16">
        <f>Distribution!B16</f>
        <v>2.6046501235178474E-2</v>
      </c>
    </row>
    <row r="17" spans="1:4" x14ac:dyDescent="0.25">
      <c r="A17">
        <v>21</v>
      </c>
      <c r="B17">
        <v>2016</v>
      </c>
      <c r="C17">
        <f>Distribution!A17</f>
        <v>15</v>
      </c>
      <c r="D17">
        <f>Distribution!B17</f>
        <v>1.9670907103123067E-2</v>
      </c>
    </row>
    <row r="18" spans="1:4" x14ac:dyDescent="0.25">
      <c r="A18">
        <v>21</v>
      </c>
      <c r="B18">
        <v>2016</v>
      </c>
      <c r="C18">
        <f>Distribution!A18</f>
        <v>16</v>
      </c>
      <c r="D18">
        <f>Distribution!B18</f>
        <v>1.4898812880286185E-2</v>
      </c>
    </row>
    <row r="19" spans="1:4" x14ac:dyDescent="0.25">
      <c r="A19">
        <v>21</v>
      </c>
      <c r="B19">
        <v>2016</v>
      </c>
      <c r="C19">
        <f>Distribution!A19</f>
        <v>17</v>
      </c>
      <c r="D19">
        <f>Distribution!B19</f>
        <v>1.2768849189684375E-2</v>
      </c>
    </row>
    <row r="20" spans="1:4" x14ac:dyDescent="0.25">
      <c r="A20">
        <v>21</v>
      </c>
      <c r="B20">
        <v>2016</v>
      </c>
      <c r="C20">
        <f>Distribution!A20</f>
        <v>18</v>
      </c>
      <c r="D20">
        <f>Distribution!B20</f>
        <v>8.8537303553931287E-3</v>
      </c>
    </row>
    <row r="21" spans="1:4" x14ac:dyDescent="0.25">
      <c r="A21">
        <v>21</v>
      </c>
      <c r="B21">
        <v>2016</v>
      </c>
      <c r="C21">
        <f>Distribution!A21</f>
        <v>19</v>
      </c>
      <c r="D21">
        <f>Distribution!B21</f>
        <v>7.3321287438914973E-3</v>
      </c>
    </row>
    <row r="22" spans="1:4" x14ac:dyDescent="0.25">
      <c r="A22">
        <v>21</v>
      </c>
      <c r="B22">
        <v>2016</v>
      </c>
      <c r="C22">
        <f>Distribution!A22</f>
        <v>20</v>
      </c>
      <c r="D22">
        <f>Distribution!B22</f>
        <v>5.7676567508719613E-3</v>
      </c>
    </row>
    <row r="23" spans="1:4" x14ac:dyDescent="0.25">
      <c r="A23">
        <v>21</v>
      </c>
      <c r="B23">
        <v>2016</v>
      </c>
      <c r="C23">
        <f>Distribution!A23</f>
        <v>21</v>
      </c>
      <c r="D23">
        <f>Distribution!B23</f>
        <v>4.536999493304477E-3</v>
      </c>
    </row>
    <row r="24" spans="1:4" x14ac:dyDescent="0.25">
      <c r="A24">
        <v>21</v>
      </c>
      <c r="B24">
        <v>2016</v>
      </c>
      <c r="C24">
        <f>Distribution!A24</f>
        <v>22</v>
      </c>
      <c r="D24">
        <f>Distribution!B24</f>
        <v>3.5689302070781399E-3</v>
      </c>
    </row>
    <row r="25" spans="1:4" x14ac:dyDescent="0.25">
      <c r="A25">
        <v>21</v>
      </c>
      <c r="B25">
        <v>2016</v>
      </c>
      <c r="C25">
        <f>Distribution!A25</f>
        <v>23</v>
      </c>
      <c r="D25">
        <f>Distribution!B25</f>
        <v>2.8074199350896882E-3</v>
      </c>
    </row>
    <row r="26" spans="1:4" x14ac:dyDescent="0.25">
      <c r="A26">
        <v>21</v>
      </c>
      <c r="B26">
        <v>2016</v>
      </c>
      <c r="C26">
        <f>Distribution!A26</f>
        <v>24</v>
      </c>
      <c r="D26">
        <f>Distribution!B26</f>
        <v>2.2083947386552032E-3</v>
      </c>
    </row>
    <row r="27" spans="1:4" x14ac:dyDescent="0.25">
      <c r="A27">
        <v>21</v>
      </c>
      <c r="B27">
        <v>2016</v>
      </c>
      <c r="C27">
        <f>Distribution!A27</f>
        <v>25</v>
      </c>
      <c r="D27">
        <f>Distribution!B27</f>
        <v>1.7371848296589723E-3</v>
      </c>
    </row>
    <row r="28" spans="1:4" x14ac:dyDescent="0.25">
      <c r="A28">
        <v>21</v>
      </c>
      <c r="B28">
        <v>2016</v>
      </c>
      <c r="C28">
        <f>Distribution!A28</f>
        <v>26</v>
      </c>
      <c r="D28">
        <f>Distribution!B28</f>
        <v>1.366517986831902E-3</v>
      </c>
    </row>
    <row r="29" spans="1:4" x14ac:dyDescent="0.25">
      <c r="A29">
        <v>21</v>
      </c>
      <c r="B29">
        <v>2016</v>
      </c>
      <c r="C29">
        <f>Distribution!A29</f>
        <v>27</v>
      </c>
      <c r="D29">
        <f>Distribution!B29</f>
        <v>1.0749411210905523E-3</v>
      </c>
    </row>
    <row r="30" spans="1:4" x14ac:dyDescent="0.25">
      <c r="A30">
        <v>21</v>
      </c>
      <c r="B30">
        <v>2016</v>
      </c>
      <c r="C30">
        <f>Distribution!A30</f>
        <v>28</v>
      </c>
      <c r="D30">
        <f>Distribution!B30</f>
        <v>8.4557863485594401E-4</v>
      </c>
    </row>
    <row r="31" spans="1:4" x14ac:dyDescent="0.25">
      <c r="A31">
        <v>21</v>
      </c>
      <c r="B31">
        <v>2016</v>
      </c>
      <c r="C31">
        <f>Distribution!A31</f>
        <v>29</v>
      </c>
      <c r="D31">
        <f>Distribution!B31</f>
        <v>6.6515571290030732E-4</v>
      </c>
    </row>
    <row r="32" spans="1:4" x14ac:dyDescent="0.25">
      <c r="A32">
        <v>21</v>
      </c>
      <c r="B32">
        <v>2016</v>
      </c>
      <c r="C32">
        <f>Distribution!A32</f>
        <v>30</v>
      </c>
      <c r="D32">
        <f>Distribution!B32</f>
        <v>5.2323001571496759E-4</v>
      </c>
    </row>
    <row r="33" spans="1:4" x14ac:dyDescent="0.25">
      <c r="A33">
        <v>42</v>
      </c>
      <c r="B33">
        <v>2016</v>
      </c>
      <c r="C33">
        <f>'Distribution (3)'!A2</f>
        <v>0</v>
      </c>
      <c r="D33">
        <f>'Distribution (3)'!B2</f>
        <v>5.1342723081426386E-2</v>
      </c>
    </row>
    <row r="34" spans="1:4" x14ac:dyDescent="0.25">
      <c r="A34">
        <v>42</v>
      </c>
      <c r="B34">
        <v>2016</v>
      </c>
      <c r="C34">
        <f>'Distribution (3)'!A3</f>
        <v>1</v>
      </c>
      <c r="D34">
        <f>'Distribution (3)'!B3</f>
        <v>4.9167898952361039E-2</v>
      </c>
    </row>
    <row r="35" spans="1:4" x14ac:dyDescent="0.25">
      <c r="A35">
        <v>42</v>
      </c>
      <c r="B35">
        <v>2016</v>
      </c>
      <c r="C35">
        <f>'Distribution (3)'!A4</f>
        <v>2</v>
      </c>
      <c r="D35">
        <f>'Distribution (3)'!B4</f>
        <v>0.12622416766321093</v>
      </c>
    </row>
    <row r="36" spans="1:4" x14ac:dyDescent="0.25">
      <c r="A36">
        <v>42</v>
      </c>
      <c r="B36">
        <v>2016</v>
      </c>
      <c r="C36">
        <f>'Distribution (3)'!A5</f>
        <v>3</v>
      </c>
      <c r="D36">
        <f>'Distribution (3)'!B5</f>
        <v>9.7754594904713235E-2</v>
      </c>
    </row>
    <row r="37" spans="1:4" x14ac:dyDescent="0.25">
      <c r="A37">
        <v>42</v>
      </c>
      <c r="B37">
        <v>2016</v>
      </c>
      <c r="C37">
        <f>'Distribution (3)'!A6</f>
        <v>4</v>
      </c>
      <c r="D37">
        <f>'Distribution (3)'!B6</f>
        <v>0.10198237801768079</v>
      </c>
    </row>
    <row r="38" spans="1:4" x14ac:dyDescent="0.25">
      <c r="A38">
        <v>42</v>
      </c>
      <c r="B38">
        <v>2016</v>
      </c>
      <c r="C38">
        <f>'Distribution (3)'!A7</f>
        <v>5</v>
      </c>
      <c r="D38">
        <f>'Distribution (3)'!B7</f>
        <v>6.3557360323547724E-2</v>
      </c>
    </row>
    <row r="39" spans="1:4" x14ac:dyDescent="0.25">
      <c r="A39">
        <v>42</v>
      </c>
      <c r="B39">
        <v>2016</v>
      </c>
      <c r="C39">
        <f>'Distribution (3)'!A8</f>
        <v>6</v>
      </c>
      <c r="D39">
        <f>'Distribution (3)'!B8</f>
        <v>5.9695172646069605E-2</v>
      </c>
    </row>
    <row r="40" spans="1:4" x14ac:dyDescent="0.25">
      <c r="A40">
        <v>42</v>
      </c>
      <c r="B40">
        <v>2016</v>
      </c>
      <c r="C40">
        <f>'Distribution (3)'!A9</f>
        <v>7</v>
      </c>
      <c r="D40">
        <f>'Distribution (3)'!B9</f>
        <v>4.1359155419984153E-2</v>
      </c>
    </row>
    <row r="41" spans="1:4" x14ac:dyDescent="0.25">
      <c r="A41">
        <v>42</v>
      </c>
      <c r="B41">
        <v>2016</v>
      </c>
      <c r="C41">
        <f>'Distribution (3)'!A10</f>
        <v>8</v>
      </c>
      <c r="D41">
        <f>'Distribution (3)'!B10</f>
        <v>5.1755189726593952E-2</v>
      </c>
    </row>
    <row r="42" spans="1:4" x14ac:dyDescent="0.25">
      <c r="A42">
        <v>42</v>
      </c>
      <c r="B42">
        <v>2016</v>
      </c>
      <c r="C42">
        <f>'Distribution (3)'!A11</f>
        <v>9</v>
      </c>
      <c r="D42">
        <f>'Distribution (3)'!B11</f>
        <v>7.8153055017318201E-2</v>
      </c>
    </row>
    <row r="43" spans="1:4" x14ac:dyDescent="0.25">
      <c r="A43">
        <v>42</v>
      </c>
      <c r="B43">
        <v>2016</v>
      </c>
      <c r="C43">
        <f>'Distribution (3)'!A12</f>
        <v>10</v>
      </c>
      <c r="D43">
        <f>'Distribution (3)'!B12</f>
        <v>6.3641728500968359E-2</v>
      </c>
    </row>
    <row r="44" spans="1:4" x14ac:dyDescent="0.25">
      <c r="A44">
        <v>42</v>
      </c>
      <c r="B44">
        <v>2016</v>
      </c>
      <c r="C44">
        <f>'Distribution (3)'!A13</f>
        <v>11</v>
      </c>
      <c r="D44">
        <f>'Distribution (3)'!B13</f>
        <v>4.9430377726558582E-2</v>
      </c>
    </row>
    <row r="45" spans="1:4" x14ac:dyDescent="0.25">
      <c r="A45">
        <v>42</v>
      </c>
      <c r="B45">
        <v>2016</v>
      </c>
      <c r="C45">
        <f>'Distribution (3)'!A14</f>
        <v>12</v>
      </c>
      <c r="D45">
        <f>'Distribution (3)'!B14</f>
        <v>2.7897744000424489E-2</v>
      </c>
    </row>
    <row r="46" spans="1:4" x14ac:dyDescent="0.25">
      <c r="A46">
        <v>42</v>
      </c>
      <c r="B46">
        <v>2016</v>
      </c>
      <c r="C46">
        <f>'Distribution (3)'!A15</f>
        <v>13</v>
      </c>
      <c r="D46">
        <f>'Distribution (3)'!B15</f>
        <v>2.4260538129401404E-2</v>
      </c>
    </row>
    <row r="47" spans="1:4" x14ac:dyDescent="0.25">
      <c r="A47">
        <v>42</v>
      </c>
      <c r="B47">
        <v>2016</v>
      </c>
      <c r="C47">
        <f>'Distribution (3)'!A16</f>
        <v>14</v>
      </c>
      <c r="D47">
        <f>'Distribution (3)'!B16</f>
        <v>3.2603613452108993E-2</v>
      </c>
    </row>
    <row r="48" spans="1:4" x14ac:dyDescent="0.25">
      <c r="A48">
        <v>42</v>
      </c>
      <c r="B48">
        <v>2016</v>
      </c>
      <c r="C48">
        <f>'Distribution (3)'!A17</f>
        <v>15</v>
      </c>
      <c r="D48">
        <f>'Distribution (3)'!B17</f>
        <v>1.8336017226085449E-2</v>
      </c>
    </row>
    <row r="49" spans="1:4" x14ac:dyDescent="0.25">
      <c r="A49">
        <v>42</v>
      </c>
      <c r="B49">
        <v>2016</v>
      </c>
      <c r="C49">
        <f>'Distribution (3)'!A18</f>
        <v>16</v>
      </c>
      <c r="D49">
        <f>'Distribution (3)'!B18</f>
        <v>1.2233385725992594E-2</v>
      </c>
    </row>
    <row r="50" spans="1:4" x14ac:dyDescent="0.25">
      <c r="A50">
        <v>42</v>
      </c>
      <c r="B50">
        <v>2016</v>
      </c>
      <c r="C50">
        <f>'Distribution (3)'!A19</f>
        <v>17</v>
      </c>
      <c r="D50">
        <f>'Distribution (3)'!B19</f>
        <v>9.6179722259527971E-3</v>
      </c>
    </row>
    <row r="51" spans="1:4" x14ac:dyDescent="0.25">
      <c r="A51">
        <v>42</v>
      </c>
      <c r="B51">
        <v>2016</v>
      </c>
      <c r="C51">
        <f>'Distribution (3)'!A20</f>
        <v>18</v>
      </c>
      <c r="D51">
        <f>'Distribution (3)'!B20</f>
        <v>9.4773585969184001E-3</v>
      </c>
    </row>
    <row r="52" spans="1:4" x14ac:dyDescent="0.25">
      <c r="A52">
        <v>42</v>
      </c>
      <c r="B52">
        <v>2016</v>
      </c>
      <c r="C52">
        <f>'Distribution (3)'!A21</f>
        <v>19</v>
      </c>
      <c r="D52">
        <f>'Distribution (3)'!B21</f>
        <v>6.9538634722896347E-3</v>
      </c>
    </row>
    <row r="53" spans="1:4" x14ac:dyDescent="0.25">
      <c r="A53">
        <v>42</v>
      </c>
      <c r="B53">
        <v>2016</v>
      </c>
      <c r="C53">
        <f>'Distribution (3)'!A22</f>
        <v>20</v>
      </c>
      <c r="D53">
        <f>'Distribution (3)'!B22</f>
        <v>5.5140390823560197E-3</v>
      </c>
    </row>
    <row r="54" spans="1:4" x14ac:dyDescent="0.25">
      <c r="A54">
        <v>42</v>
      </c>
      <c r="B54">
        <v>2016</v>
      </c>
      <c r="C54">
        <f>'Distribution (3)'!A23</f>
        <v>21</v>
      </c>
      <c r="D54">
        <f>'Distribution (3)'!B23</f>
        <v>4.3723359141157525E-3</v>
      </c>
    </row>
    <row r="55" spans="1:4" x14ac:dyDescent="0.25">
      <c r="A55">
        <v>42</v>
      </c>
      <c r="B55">
        <v>2016</v>
      </c>
      <c r="C55">
        <f>'Distribution (3)'!A24</f>
        <v>22</v>
      </c>
      <c r="D55">
        <f>'Distribution (3)'!B24</f>
        <v>3.4670268128926705E-3</v>
      </c>
    </row>
    <row r="56" spans="1:4" x14ac:dyDescent="0.25">
      <c r="A56">
        <v>42</v>
      </c>
      <c r="B56">
        <v>2016</v>
      </c>
      <c r="C56">
        <f>'Distribution (3)'!A25</f>
        <v>23</v>
      </c>
      <c r="D56">
        <f>'Distribution (3)'!B25</f>
        <v>2.7491654706835694E-3</v>
      </c>
    </row>
    <row r="57" spans="1:4" x14ac:dyDescent="0.25">
      <c r="A57">
        <v>42</v>
      </c>
      <c r="B57">
        <v>2016</v>
      </c>
      <c r="C57">
        <f>'Distribution (3)'!A26</f>
        <v>24</v>
      </c>
      <c r="D57">
        <f>'Distribution (3)'!B26</f>
        <v>2.1799401023071302E-3</v>
      </c>
    </row>
    <row r="58" spans="1:4" x14ac:dyDescent="0.25">
      <c r="A58">
        <v>42</v>
      </c>
      <c r="B58">
        <v>2016</v>
      </c>
      <c r="C58">
        <f>'Distribution (3)'!A27</f>
        <v>25</v>
      </c>
      <c r="D58">
        <f>'Distribution (3)'!B27</f>
        <v>1.728575053165214E-3</v>
      </c>
    </row>
    <row r="59" spans="1:4" x14ac:dyDescent="0.25">
      <c r="A59">
        <v>42</v>
      </c>
      <c r="B59">
        <v>2016</v>
      </c>
      <c r="C59">
        <f>'Distribution (3)'!A28</f>
        <v>26</v>
      </c>
      <c r="D59">
        <f>'Distribution (3)'!B28</f>
        <v>1.3706668872520019E-3</v>
      </c>
    </row>
    <row r="60" spans="1:4" x14ac:dyDescent="0.25">
      <c r="A60">
        <v>42</v>
      </c>
      <c r="B60">
        <v>2016</v>
      </c>
      <c r="C60">
        <f>'Distribution (3)'!A29</f>
        <v>27</v>
      </c>
      <c r="D60">
        <f>'Distribution (3)'!B29</f>
        <v>1.0868649945913141E-3</v>
      </c>
    </row>
    <row r="61" spans="1:4" x14ac:dyDescent="0.25">
      <c r="A61">
        <v>42</v>
      </c>
      <c r="B61">
        <v>2016</v>
      </c>
      <c r="C61">
        <f>'Distribution (3)'!A30</f>
        <v>28</v>
      </c>
      <c r="D61">
        <f>'Distribution (3)'!B30</f>
        <v>8.6182538401892211E-4</v>
      </c>
    </row>
    <row r="62" spans="1:4" x14ac:dyDescent="0.25">
      <c r="A62">
        <v>42</v>
      </c>
      <c r="B62">
        <v>2016</v>
      </c>
      <c r="C62">
        <f>'Distribution (3)'!A31</f>
        <v>29</v>
      </c>
      <c r="D62">
        <f>'Distribution (3)'!B31</f>
        <v>6.8338109722509803E-4</v>
      </c>
    </row>
    <row r="63" spans="1:4" x14ac:dyDescent="0.25">
      <c r="A63">
        <v>42</v>
      </c>
      <c r="B63">
        <v>2016</v>
      </c>
      <c r="C63">
        <f>'Distribution (3)'!A32</f>
        <v>30</v>
      </c>
      <c r="D63">
        <f>'Distribution (3)'!B32</f>
        <v>5.4188439178570974E-4</v>
      </c>
    </row>
    <row r="64" spans="1:4" x14ac:dyDescent="0.25">
      <c r="A64">
        <v>52</v>
      </c>
      <c r="B64">
        <v>2016</v>
      </c>
      <c r="C64">
        <f>'Distribution (2)'!A2</f>
        <v>0</v>
      </c>
      <c r="D64">
        <f>'Distribution (2)'!B2</f>
        <v>3.6327605862209088E-2</v>
      </c>
    </row>
    <row r="65" spans="1:4" x14ac:dyDescent="0.25">
      <c r="A65">
        <v>52</v>
      </c>
      <c r="B65">
        <v>2016</v>
      </c>
      <c r="C65">
        <f>'Distribution (2)'!A3</f>
        <v>1</v>
      </c>
      <c r="D65">
        <f>'Distribution (2)'!B3</f>
        <v>9.824446868396168E-2</v>
      </c>
    </row>
    <row r="66" spans="1:4" x14ac:dyDescent="0.25">
      <c r="A66">
        <v>52</v>
      </c>
      <c r="B66">
        <v>2016</v>
      </c>
      <c r="C66">
        <f>'Distribution (2)'!A4</f>
        <v>2</v>
      </c>
      <c r="D66">
        <f>'Distribution (2)'!B4</f>
        <v>8.7396848885894329E-2</v>
      </c>
    </row>
    <row r="67" spans="1:4" x14ac:dyDescent="0.25">
      <c r="A67">
        <v>52</v>
      </c>
      <c r="B67">
        <v>2016</v>
      </c>
      <c r="C67">
        <f>'Distribution (2)'!A5</f>
        <v>3</v>
      </c>
      <c r="D67">
        <f>'Distribution (2)'!B5</f>
        <v>9.2413376356612287E-2</v>
      </c>
    </row>
    <row r="68" spans="1:4" x14ac:dyDescent="0.25">
      <c r="A68">
        <v>52</v>
      </c>
      <c r="B68">
        <v>2016</v>
      </c>
      <c r="C68">
        <f>'Distribution (2)'!A6</f>
        <v>4</v>
      </c>
      <c r="D68">
        <f>'Distribution (2)'!B6</f>
        <v>8.2767736407964476E-2</v>
      </c>
    </row>
    <row r="69" spans="1:4" x14ac:dyDescent="0.25">
      <c r="A69">
        <v>52</v>
      </c>
      <c r="B69">
        <v>2016</v>
      </c>
      <c r="C69">
        <f>'Distribution (2)'!A7</f>
        <v>5</v>
      </c>
      <c r="D69">
        <f>'Distribution (2)'!B7</f>
        <v>7.1532701617109007E-2</v>
      </c>
    </row>
    <row r="70" spans="1:4" x14ac:dyDescent="0.25">
      <c r="A70">
        <v>52</v>
      </c>
      <c r="B70">
        <v>2016</v>
      </c>
      <c r="C70">
        <f>'Distribution (2)'!A8</f>
        <v>6</v>
      </c>
      <c r="D70">
        <f>'Distribution (2)'!B8</f>
        <v>7.2396935062559425E-2</v>
      </c>
    </row>
    <row r="71" spans="1:4" x14ac:dyDescent="0.25">
      <c r="A71">
        <v>52</v>
      </c>
      <c r="B71">
        <v>2016</v>
      </c>
      <c r="C71">
        <f>'Distribution (2)'!A9</f>
        <v>7</v>
      </c>
      <c r="D71">
        <f>'Distribution (2)'!B9</f>
        <v>5.8211586095855958E-2</v>
      </c>
    </row>
    <row r="72" spans="1:4" x14ac:dyDescent="0.25">
      <c r="A72">
        <v>52</v>
      </c>
      <c r="B72">
        <v>2016</v>
      </c>
      <c r="C72">
        <f>'Distribution (2)'!A10</f>
        <v>8</v>
      </c>
      <c r="D72">
        <f>'Distribution (2)'!B10</f>
        <v>5.7903640845178225E-2</v>
      </c>
    </row>
    <row r="73" spans="1:4" x14ac:dyDescent="0.25">
      <c r="A73">
        <v>52</v>
      </c>
      <c r="B73">
        <v>2016</v>
      </c>
      <c r="C73">
        <f>'Distribution (2)'!A11</f>
        <v>9</v>
      </c>
      <c r="D73">
        <f>'Distribution (2)'!B11</f>
        <v>5.5976499599001424E-2</v>
      </c>
    </row>
    <row r="74" spans="1:4" x14ac:dyDescent="0.25">
      <c r="A74">
        <v>52</v>
      </c>
      <c r="B74">
        <v>2016</v>
      </c>
      <c r="C74">
        <f>'Distribution (2)'!A12</f>
        <v>10</v>
      </c>
      <c r="D74">
        <f>'Distribution (2)'!B12</f>
        <v>6.0675148101277852E-2</v>
      </c>
    </row>
    <row r="75" spans="1:4" x14ac:dyDescent="0.25">
      <c r="A75">
        <v>52</v>
      </c>
      <c r="B75">
        <v>2016</v>
      </c>
      <c r="C75">
        <f>'Distribution (2)'!A13</f>
        <v>11</v>
      </c>
      <c r="D75">
        <f>'Distribution (2)'!B13</f>
        <v>3.6208401249043509E-2</v>
      </c>
    </row>
    <row r="76" spans="1:4" x14ac:dyDescent="0.25">
      <c r="A76">
        <v>52</v>
      </c>
      <c r="B76">
        <v>2016</v>
      </c>
      <c r="C76">
        <f>'Distribution (2)'!A14</f>
        <v>12</v>
      </c>
      <c r="D76">
        <f>'Distribution (2)'!B14</f>
        <v>3.3258087073195525E-2</v>
      </c>
    </row>
    <row r="77" spans="1:4" x14ac:dyDescent="0.25">
      <c r="A77">
        <v>52</v>
      </c>
      <c r="B77">
        <v>2016</v>
      </c>
      <c r="C77">
        <f>'Distribution (2)'!A15</f>
        <v>13</v>
      </c>
      <c r="D77">
        <f>'Distribution (2)'!B15</f>
        <v>2.2728346243569699E-2</v>
      </c>
    </row>
    <row r="78" spans="1:4" x14ac:dyDescent="0.25">
      <c r="A78">
        <v>52</v>
      </c>
      <c r="B78">
        <v>2016</v>
      </c>
      <c r="C78">
        <f>'Distribution (2)'!A16</f>
        <v>14</v>
      </c>
      <c r="D78">
        <f>'Distribution (2)'!B16</f>
        <v>2.7258121543861563E-2</v>
      </c>
    </row>
    <row r="79" spans="1:4" x14ac:dyDescent="0.25">
      <c r="A79">
        <v>52</v>
      </c>
      <c r="B79">
        <v>2016</v>
      </c>
      <c r="C79">
        <f>'Distribution (2)'!A17</f>
        <v>15</v>
      </c>
      <c r="D79">
        <f>'Distribution (2)'!B17</f>
        <v>1.8943599775562682E-2</v>
      </c>
    </row>
    <row r="80" spans="1:4" x14ac:dyDescent="0.25">
      <c r="A80">
        <v>52</v>
      </c>
      <c r="B80">
        <v>2016</v>
      </c>
      <c r="C80">
        <f>'Distribution (2)'!A18</f>
        <v>16</v>
      </c>
      <c r="D80">
        <f>'Distribution (2)'!B18</f>
        <v>1.5387328816123017E-2</v>
      </c>
    </row>
    <row r="81" spans="1:4" x14ac:dyDescent="0.25">
      <c r="A81">
        <v>52</v>
      </c>
      <c r="B81">
        <v>2016</v>
      </c>
      <c r="C81">
        <f>'Distribution (2)'!A19</f>
        <v>17</v>
      </c>
      <c r="D81">
        <f>'Distribution (2)'!B19</f>
        <v>1.1751588114572969E-2</v>
      </c>
    </row>
    <row r="82" spans="1:4" x14ac:dyDescent="0.25">
      <c r="A82">
        <v>52</v>
      </c>
      <c r="B82">
        <v>2016</v>
      </c>
      <c r="C82">
        <f>'Distribution (2)'!A20</f>
        <v>18</v>
      </c>
      <c r="D82">
        <f>'Distribution (2)'!B20</f>
        <v>1.1145631330981294E-2</v>
      </c>
    </row>
    <row r="83" spans="1:4" x14ac:dyDescent="0.25">
      <c r="A83">
        <v>52</v>
      </c>
      <c r="B83">
        <v>2016</v>
      </c>
      <c r="C83">
        <f>'Distribution (2)'!A21</f>
        <v>19</v>
      </c>
      <c r="D83">
        <f>'Distribution (2)'!B21</f>
        <v>9.1473894542491874E-3</v>
      </c>
    </row>
    <row r="84" spans="1:4" x14ac:dyDescent="0.25">
      <c r="A84">
        <v>52</v>
      </c>
      <c r="B84">
        <v>2016</v>
      </c>
      <c r="C84">
        <f>'Distribution (2)'!A22</f>
        <v>20</v>
      </c>
      <c r="D84">
        <f>'Distribution (2)'!B22</f>
        <v>7.6558382984349147E-3</v>
      </c>
    </row>
    <row r="85" spans="1:4" x14ac:dyDescent="0.25">
      <c r="A85">
        <v>52</v>
      </c>
      <c r="B85">
        <v>2016</v>
      </c>
      <c r="C85">
        <f>'Distribution (2)'!A23</f>
        <v>21</v>
      </c>
      <c r="D85">
        <f>'Distribution (2)'!B23</f>
        <v>6.4074958593302407E-3</v>
      </c>
    </row>
    <row r="86" spans="1:4" x14ac:dyDescent="0.25">
      <c r="A86">
        <v>52</v>
      </c>
      <c r="B86">
        <v>2016</v>
      </c>
      <c r="C86">
        <f>'Distribution (2)'!A24</f>
        <v>22</v>
      </c>
      <c r="D86">
        <f>'Distribution (2)'!B24</f>
        <v>5.3627051130020987E-3</v>
      </c>
    </row>
    <row r="87" spans="1:4" x14ac:dyDescent="0.25">
      <c r="A87">
        <v>52</v>
      </c>
      <c r="B87">
        <v>2016</v>
      </c>
      <c r="C87">
        <f>'Distribution (2)'!A25</f>
        <v>23</v>
      </c>
      <c r="D87">
        <f>'Distribution (2)'!B25</f>
        <v>4.4882754137315871E-3</v>
      </c>
    </row>
    <row r="88" spans="1:4" x14ac:dyDescent="0.25">
      <c r="A88">
        <v>52</v>
      </c>
      <c r="B88">
        <v>2016</v>
      </c>
      <c r="C88">
        <f>'Distribution (2)'!A26</f>
        <v>24</v>
      </c>
      <c r="D88">
        <f>'Distribution (2)'!B26</f>
        <v>3.756428102053564E-3</v>
      </c>
    </row>
    <row r="89" spans="1:4" x14ac:dyDescent="0.25">
      <c r="A89">
        <v>52</v>
      </c>
      <c r="B89">
        <v>2016</v>
      </c>
      <c r="C89">
        <f>'Distribution (2)'!A27</f>
        <v>25</v>
      </c>
      <c r="D89">
        <f>'Distribution (2)'!B27</f>
        <v>3.1439140393940235E-3</v>
      </c>
    </row>
    <row r="90" spans="1:4" x14ac:dyDescent="0.25">
      <c r="A90">
        <v>52</v>
      </c>
      <c r="B90">
        <v>2016</v>
      </c>
      <c r="C90">
        <f>'Distribution (2)'!A28</f>
        <v>26</v>
      </c>
      <c r="D90">
        <f>'Distribution (2)'!B28</f>
        <v>2.6312750353707968E-3</v>
      </c>
    </row>
    <row r="91" spans="1:4" x14ac:dyDescent="0.25">
      <c r="A91">
        <v>52</v>
      </c>
      <c r="B91">
        <v>2016</v>
      </c>
      <c r="C91">
        <f>'Distribution (2)'!A29</f>
        <v>27</v>
      </c>
      <c r="D91">
        <f>'Distribution (2)'!B29</f>
        <v>2.2022257049687283E-3</v>
      </c>
    </row>
    <row r="92" spans="1:4" x14ac:dyDescent="0.25">
      <c r="A92">
        <v>52</v>
      </c>
      <c r="B92">
        <v>2016</v>
      </c>
      <c r="C92">
        <f>'Distribution (2)'!A30</f>
        <v>28</v>
      </c>
      <c r="D92">
        <f>'Distribution (2)'!B30</f>
        <v>1.8431361185857888E-3</v>
      </c>
    </row>
    <row r="93" spans="1:4" x14ac:dyDescent="0.25">
      <c r="A93">
        <v>52</v>
      </c>
      <c r="B93">
        <v>2016</v>
      </c>
      <c r="C93">
        <f>'Distribution (2)'!A31</f>
        <v>29</v>
      </c>
      <c r="D93">
        <f>'Distribution (2)'!B31</f>
        <v>1.5425988099088714E-3</v>
      </c>
    </row>
    <row r="94" spans="1:4" x14ac:dyDescent="0.25">
      <c r="A94">
        <v>52</v>
      </c>
      <c r="B94">
        <v>2016</v>
      </c>
      <c r="C94">
        <f>'Distribution (2)'!A32</f>
        <v>30</v>
      </c>
      <c r="D94">
        <f>'Distribution (2)'!B32</f>
        <v>1.2910663864360203E-3</v>
      </c>
    </row>
    <row r="95" spans="1:4" x14ac:dyDescent="0.25">
      <c r="A95">
        <v>61</v>
      </c>
      <c r="B95">
        <v>2016</v>
      </c>
      <c r="C95">
        <f>'Distribution (3)'!A2</f>
        <v>0</v>
      </c>
      <c r="D95">
        <f>'Distribution (3)'!B2</f>
        <v>5.1342723081426386E-2</v>
      </c>
    </row>
    <row r="96" spans="1:4" x14ac:dyDescent="0.25">
      <c r="A96">
        <v>61</v>
      </c>
      <c r="B96">
        <v>2016</v>
      </c>
      <c r="C96">
        <f>'Distribution (3)'!A3</f>
        <v>1</v>
      </c>
      <c r="D96">
        <f>'Distribution (3)'!B3</f>
        <v>4.9167898952361039E-2</v>
      </c>
    </row>
    <row r="97" spans="1:4" x14ac:dyDescent="0.25">
      <c r="A97">
        <v>61</v>
      </c>
      <c r="B97">
        <v>2016</v>
      </c>
      <c r="C97">
        <f>'Distribution (3)'!A4</f>
        <v>2</v>
      </c>
      <c r="D97">
        <f>'Distribution (3)'!B4</f>
        <v>0.12622416766321093</v>
      </c>
    </row>
    <row r="98" spans="1:4" x14ac:dyDescent="0.25">
      <c r="A98">
        <v>61</v>
      </c>
      <c r="B98">
        <v>2016</v>
      </c>
      <c r="C98">
        <f>'Distribution (3)'!A5</f>
        <v>3</v>
      </c>
      <c r="D98">
        <f>'Distribution (3)'!B5</f>
        <v>9.7754594904713235E-2</v>
      </c>
    </row>
    <row r="99" spans="1:4" x14ac:dyDescent="0.25">
      <c r="A99">
        <v>61</v>
      </c>
      <c r="B99">
        <v>2016</v>
      </c>
      <c r="C99">
        <f>'Distribution (3)'!A6</f>
        <v>4</v>
      </c>
      <c r="D99">
        <f>'Distribution (3)'!B6</f>
        <v>0.10198237801768079</v>
      </c>
    </row>
    <row r="100" spans="1:4" x14ac:dyDescent="0.25">
      <c r="A100">
        <v>61</v>
      </c>
      <c r="B100">
        <v>2016</v>
      </c>
      <c r="C100">
        <f>'Distribution (3)'!A7</f>
        <v>5</v>
      </c>
      <c r="D100">
        <f>'Distribution (3)'!B7</f>
        <v>6.3557360323547724E-2</v>
      </c>
    </row>
    <row r="101" spans="1:4" x14ac:dyDescent="0.25">
      <c r="A101">
        <v>61</v>
      </c>
      <c r="B101">
        <v>2016</v>
      </c>
      <c r="C101">
        <f>'Distribution (3)'!A8</f>
        <v>6</v>
      </c>
      <c r="D101">
        <f>'Distribution (3)'!B8</f>
        <v>5.9695172646069605E-2</v>
      </c>
    </row>
    <row r="102" spans="1:4" x14ac:dyDescent="0.25">
      <c r="A102">
        <v>61</v>
      </c>
      <c r="B102">
        <v>2016</v>
      </c>
      <c r="C102">
        <f>'Distribution (3)'!A9</f>
        <v>7</v>
      </c>
      <c r="D102">
        <f>'Distribution (3)'!B9</f>
        <v>4.1359155419984153E-2</v>
      </c>
    </row>
    <row r="103" spans="1:4" x14ac:dyDescent="0.25">
      <c r="A103">
        <v>61</v>
      </c>
      <c r="B103">
        <v>2016</v>
      </c>
      <c r="C103">
        <f>'Distribution (3)'!A10</f>
        <v>8</v>
      </c>
      <c r="D103">
        <f>'Distribution (3)'!B10</f>
        <v>5.1755189726593952E-2</v>
      </c>
    </row>
    <row r="104" spans="1:4" x14ac:dyDescent="0.25">
      <c r="A104">
        <v>61</v>
      </c>
      <c r="B104">
        <v>2016</v>
      </c>
      <c r="C104">
        <f>'Distribution (3)'!A11</f>
        <v>9</v>
      </c>
      <c r="D104">
        <f>'Distribution (3)'!B11</f>
        <v>7.8153055017318201E-2</v>
      </c>
    </row>
    <row r="105" spans="1:4" x14ac:dyDescent="0.25">
      <c r="A105">
        <v>61</v>
      </c>
      <c r="B105">
        <v>2016</v>
      </c>
      <c r="C105">
        <f>'Distribution (3)'!A12</f>
        <v>10</v>
      </c>
      <c r="D105">
        <f>'Distribution (3)'!B12</f>
        <v>6.3641728500968359E-2</v>
      </c>
    </row>
    <row r="106" spans="1:4" x14ac:dyDescent="0.25">
      <c r="A106">
        <v>61</v>
      </c>
      <c r="B106">
        <v>2016</v>
      </c>
      <c r="C106">
        <f>'Distribution (3)'!A13</f>
        <v>11</v>
      </c>
      <c r="D106">
        <f>'Distribution (3)'!B13</f>
        <v>4.9430377726558582E-2</v>
      </c>
    </row>
    <row r="107" spans="1:4" x14ac:dyDescent="0.25">
      <c r="A107">
        <v>61</v>
      </c>
      <c r="B107">
        <v>2016</v>
      </c>
      <c r="C107">
        <f>'Distribution (3)'!A14</f>
        <v>12</v>
      </c>
      <c r="D107">
        <f>'Distribution (3)'!B14</f>
        <v>2.7897744000424489E-2</v>
      </c>
    </row>
    <row r="108" spans="1:4" x14ac:dyDescent="0.25">
      <c r="A108">
        <v>61</v>
      </c>
      <c r="B108">
        <v>2016</v>
      </c>
      <c r="C108">
        <f>'Distribution (3)'!A15</f>
        <v>13</v>
      </c>
      <c r="D108">
        <f>'Distribution (3)'!B15</f>
        <v>2.4260538129401404E-2</v>
      </c>
    </row>
    <row r="109" spans="1:4" x14ac:dyDescent="0.25">
      <c r="A109">
        <v>61</v>
      </c>
      <c r="B109">
        <v>2016</v>
      </c>
      <c r="C109">
        <f>'Distribution (3)'!A16</f>
        <v>14</v>
      </c>
      <c r="D109">
        <f>'Distribution (3)'!B16</f>
        <v>3.2603613452108993E-2</v>
      </c>
    </row>
    <row r="110" spans="1:4" x14ac:dyDescent="0.25">
      <c r="A110">
        <v>61</v>
      </c>
      <c r="B110">
        <v>2016</v>
      </c>
      <c r="C110">
        <f>'Distribution (3)'!A17</f>
        <v>15</v>
      </c>
      <c r="D110">
        <f>'Distribution (3)'!B17</f>
        <v>1.8336017226085449E-2</v>
      </c>
    </row>
    <row r="111" spans="1:4" x14ac:dyDescent="0.25">
      <c r="A111">
        <v>61</v>
      </c>
      <c r="B111">
        <v>2016</v>
      </c>
      <c r="C111">
        <f>'Distribution (3)'!A18</f>
        <v>16</v>
      </c>
      <c r="D111">
        <f>'Distribution (3)'!B18</f>
        <v>1.2233385725992594E-2</v>
      </c>
    </row>
    <row r="112" spans="1:4" x14ac:dyDescent="0.25">
      <c r="A112">
        <v>61</v>
      </c>
      <c r="B112">
        <v>2016</v>
      </c>
      <c r="C112">
        <f>'Distribution (3)'!A19</f>
        <v>17</v>
      </c>
      <c r="D112">
        <f>'Distribution (3)'!B19</f>
        <v>9.6179722259527971E-3</v>
      </c>
    </row>
    <row r="113" spans="1:4" x14ac:dyDescent="0.25">
      <c r="A113">
        <v>61</v>
      </c>
      <c r="B113">
        <v>2016</v>
      </c>
      <c r="C113">
        <f>'Distribution (3)'!A20</f>
        <v>18</v>
      </c>
      <c r="D113">
        <f>'Distribution (3)'!B20</f>
        <v>9.4773585969184001E-3</v>
      </c>
    </row>
    <row r="114" spans="1:4" x14ac:dyDescent="0.25">
      <c r="A114">
        <v>61</v>
      </c>
      <c r="B114">
        <v>2016</v>
      </c>
      <c r="C114">
        <f>'Distribution (3)'!A21</f>
        <v>19</v>
      </c>
      <c r="D114">
        <f>'Distribution (3)'!B21</f>
        <v>6.9538634722896347E-3</v>
      </c>
    </row>
    <row r="115" spans="1:4" x14ac:dyDescent="0.25">
      <c r="A115">
        <v>61</v>
      </c>
      <c r="B115">
        <v>2016</v>
      </c>
      <c r="C115">
        <f>'Distribution (3)'!A22</f>
        <v>20</v>
      </c>
      <c r="D115">
        <f>'Distribution (3)'!B22</f>
        <v>5.5140390823560197E-3</v>
      </c>
    </row>
    <row r="116" spans="1:4" x14ac:dyDescent="0.25">
      <c r="A116">
        <v>61</v>
      </c>
      <c r="B116">
        <v>2016</v>
      </c>
      <c r="C116">
        <f>'Distribution (3)'!A23</f>
        <v>21</v>
      </c>
      <c r="D116">
        <f>'Distribution (3)'!B23</f>
        <v>4.3723359141157525E-3</v>
      </c>
    </row>
    <row r="117" spans="1:4" x14ac:dyDescent="0.25">
      <c r="A117">
        <v>61</v>
      </c>
      <c r="B117">
        <v>2016</v>
      </c>
      <c r="C117">
        <f>'Distribution (3)'!A24</f>
        <v>22</v>
      </c>
      <c r="D117">
        <f>'Distribution (3)'!B24</f>
        <v>3.4670268128926705E-3</v>
      </c>
    </row>
    <row r="118" spans="1:4" x14ac:dyDescent="0.25">
      <c r="A118">
        <v>61</v>
      </c>
      <c r="B118">
        <v>2016</v>
      </c>
      <c r="C118">
        <f>'Distribution (3)'!A25</f>
        <v>23</v>
      </c>
      <c r="D118">
        <f>'Distribution (3)'!B25</f>
        <v>2.7491654706835694E-3</v>
      </c>
    </row>
    <row r="119" spans="1:4" x14ac:dyDescent="0.25">
      <c r="A119">
        <v>61</v>
      </c>
      <c r="B119">
        <v>2016</v>
      </c>
      <c r="C119">
        <f>'Distribution (3)'!A26</f>
        <v>24</v>
      </c>
      <c r="D119">
        <f>'Distribution (3)'!B26</f>
        <v>2.1799401023071302E-3</v>
      </c>
    </row>
    <row r="120" spans="1:4" x14ac:dyDescent="0.25">
      <c r="A120">
        <v>61</v>
      </c>
      <c r="B120">
        <v>2016</v>
      </c>
      <c r="C120">
        <f>'Distribution (3)'!A27</f>
        <v>25</v>
      </c>
      <c r="D120">
        <f>'Distribution (3)'!B27</f>
        <v>1.728575053165214E-3</v>
      </c>
    </row>
    <row r="121" spans="1:4" x14ac:dyDescent="0.25">
      <c r="A121">
        <v>61</v>
      </c>
      <c r="B121">
        <v>2016</v>
      </c>
      <c r="C121">
        <f>'Distribution (3)'!A28</f>
        <v>26</v>
      </c>
      <c r="D121">
        <f>'Distribution (3)'!B28</f>
        <v>1.3706668872520019E-3</v>
      </c>
    </row>
    <row r="122" spans="1:4" x14ac:dyDescent="0.25">
      <c r="A122">
        <v>61</v>
      </c>
      <c r="B122">
        <v>2016</v>
      </c>
      <c r="C122">
        <f>'Distribution (3)'!A29</f>
        <v>27</v>
      </c>
      <c r="D122">
        <f>'Distribution (3)'!B29</f>
        <v>1.0868649945913141E-3</v>
      </c>
    </row>
    <row r="123" spans="1:4" x14ac:dyDescent="0.25">
      <c r="A123">
        <v>61</v>
      </c>
      <c r="B123">
        <v>2016</v>
      </c>
      <c r="C123">
        <f>'Distribution (3)'!A30</f>
        <v>28</v>
      </c>
      <c r="D123">
        <f>'Distribution (3)'!B30</f>
        <v>8.6182538401892211E-4</v>
      </c>
    </row>
    <row r="124" spans="1:4" x14ac:dyDescent="0.25">
      <c r="A124">
        <v>61</v>
      </c>
      <c r="B124">
        <v>2016</v>
      </c>
      <c r="C124">
        <f>'Distribution (3)'!A31</f>
        <v>29</v>
      </c>
      <c r="D124">
        <f>'Distribution (3)'!B31</f>
        <v>6.8338109722509803E-4</v>
      </c>
    </row>
    <row r="125" spans="1:4" x14ac:dyDescent="0.25">
      <c r="A125">
        <v>61</v>
      </c>
      <c r="B125">
        <v>2016</v>
      </c>
      <c r="C125">
        <f>'Distribution (3)'!A32</f>
        <v>30</v>
      </c>
      <c r="D125">
        <f>'Distribution (3)'!B32</f>
        <v>5.4188439178570974E-4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B4C8-21BB-401C-9FC2-AA5B7CFE78BB}">
  <dimension ref="A1:F32"/>
  <sheetViews>
    <sheetView workbookViewId="0">
      <selection activeCell="E1" sqref="E1:F1"/>
    </sheetView>
  </sheetViews>
  <sheetFormatPr defaultRowHeight="15" x14ac:dyDescent="0.25"/>
  <cols>
    <col min="1" max="1" width="6.7109375" bestFit="1" customWidth="1"/>
    <col min="2" max="2" width="16.85546875" bestFit="1" customWidth="1"/>
    <col min="3" max="3" width="8.5703125" bestFit="1" customWidth="1"/>
  </cols>
  <sheetData>
    <row r="1" spans="1:6" x14ac:dyDescent="0.25">
      <c r="A1" t="s">
        <v>12</v>
      </c>
      <c r="B1" t="s">
        <v>18</v>
      </c>
      <c r="C1" t="s">
        <v>14</v>
      </c>
      <c r="E1" t="s">
        <v>28</v>
      </c>
      <c r="F1">
        <v>21</v>
      </c>
    </row>
    <row r="2" spans="1:6" x14ac:dyDescent="0.25">
      <c r="A2">
        <f>Extrapolation!C21</f>
        <v>0</v>
      </c>
      <c r="B2">
        <f t="shared" ref="B2:B32" si="0">C2/SUM($C$2:$C$32)</f>
        <v>4.7412296529059449E-2</v>
      </c>
      <c r="C2" s="8">
        <f>Extrapolation!B21</f>
        <v>338258</v>
      </c>
    </row>
    <row r="3" spans="1:6" x14ac:dyDescent="0.25">
      <c r="A3">
        <f>Extrapolation!C20</f>
        <v>1</v>
      </c>
      <c r="B3">
        <f t="shared" si="0"/>
        <v>7.7551647182872621E-2</v>
      </c>
      <c r="C3" s="8">
        <f>Extrapolation!B20</f>
        <v>553284</v>
      </c>
    </row>
    <row r="4" spans="1:6" x14ac:dyDescent="0.25">
      <c r="A4">
        <f>Extrapolation!C19</f>
        <v>2</v>
      </c>
      <c r="B4">
        <f t="shared" si="0"/>
        <v>8.1137375738609366E-2</v>
      </c>
      <c r="C4" s="8">
        <f>Extrapolation!B19</f>
        <v>578866</v>
      </c>
    </row>
    <row r="5" spans="1:6" x14ac:dyDescent="0.25">
      <c r="A5">
        <f>Extrapolation!C18</f>
        <v>3</v>
      </c>
      <c r="B5">
        <f t="shared" si="0"/>
        <v>7.4652732399441007E-2</v>
      </c>
      <c r="C5" s="8">
        <f>Extrapolation!B18</f>
        <v>532602</v>
      </c>
    </row>
    <row r="6" spans="1:6" x14ac:dyDescent="0.25">
      <c r="A6">
        <f>Extrapolation!C17</f>
        <v>4</v>
      </c>
      <c r="B6">
        <f t="shared" si="0"/>
        <v>7.5186484816775298E-2</v>
      </c>
      <c r="C6" s="8">
        <f>Extrapolation!B17</f>
        <v>536410</v>
      </c>
    </row>
    <row r="7" spans="1:6" x14ac:dyDescent="0.25">
      <c r="A7">
        <f>Extrapolation!C16</f>
        <v>5</v>
      </c>
      <c r="B7">
        <f t="shared" si="0"/>
        <v>6.7807862245002418E-2</v>
      </c>
      <c r="C7" s="8">
        <f>Extrapolation!B16</f>
        <v>483768</v>
      </c>
    </row>
    <row r="8" spans="1:6" x14ac:dyDescent="0.25">
      <c r="A8">
        <f>Extrapolation!C15</f>
        <v>6</v>
      </c>
      <c r="B8">
        <f t="shared" si="0"/>
        <v>8.0344456246786877E-2</v>
      </c>
      <c r="C8" s="8">
        <f>Extrapolation!B15</f>
        <v>573209</v>
      </c>
    </row>
    <row r="9" spans="1:6" x14ac:dyDescent="0.25">
      <c r="A9">
        <f>Extrapolation!C14</f>
        <v>7</v>
      </c>
      <c r="B9">
        <f t="shared" si="0"/>
        <v>7.5363514570738838E-2</v>
      </c>
      <c r="C9" s="8">
        <f>Extrapolation!B14</f>
        <v>537673</v>
      </c>
    </row>
    <row r="10" spans="1:6" x14ac:dyDescent="0.25">
      <c r="A10">
        <f>Extrapolation!C13</f>
        <v>8</v>
      </c>
      <c r="B10">
        <f t="shared" si="0"/>
        <v>6.4434485294376356E-2</v>
      </c>
      <c r="C10" s="8">
        <f>Extrapolation!B13</f>
        <v>459701</v>
      </c>
    </row>
    <row r="11" spans="1:6" x14ac:dyDescent="0.25">
      <c r="A11">
        <f>Extrapolation!C12</f>
        <v>9</v>
      </c>
      <c r="B11">
        <f t="shared" si="0"/>
        <v>6.8793369925222309E-2</v>
      </c>
      <c r="C11" s="8">
        <f>Extrapolation!B12</f>
        <v>490799</v>
      </c>
    </row>
    <row r="12" spans="1:6" x14ac:dyDescent="0.25">
      <c r="A12">
        <f>Extrapolation!C11</f>
        <v>10</v>
      </c>
      <c r="B12">
        <f t="shared" si="0"/>
        <v>5.3266192526314912E-2</v>
      </c>
      <c r="C12" s="8">
        <f>Extrapolation!B11</f>
        <v>380022</v>
      </c>
    </row>
    <row r="13" spans="1:6" x14ac:dyDescent="0.25">
      <c r="A13">
        <f>Extrapolation!C10</f>
        <v>11</v>
      </c>
      <c r="B13">
        <f t="shared" si="0"/>
        <v>5.0479410603667819E-2</v>
      </c>
      <c r="C13" s="8">
        <f>Extrapolation!B10</f>
        <v>360140</v>
      </c>
    </row>
    <row r="14" spans="1:6" x14ac:dyDescent="0.25">
      <c r="A14">
        <f>Extrapolation!C9</f>
        <v>12</v>
      </c>
      <c r="B14">
        <f t="shared" si="0"/>
        <v>4.1851768128831464E-2</v>
      </c>
      <c r="C14" s="8">
        <f>Extrapolation!B9</f>
        <v>298587</v>
      </c>
    </row>
    <row r="15" spans="1:6" x14ac:dyDescent="0.25">
      <c r="A15">
        <f>Extrapolation!C8</f>
        <v>13</v>
      </c>
      <c r="B15">
        <f t="shared" si="0"/>
        <v>2.7045464858692497E-2</v>
      </c>
      <c r="C15" s="8">
        <f>Extrapolation!B8</f>
        <v>192953</v>
      </c>
    </row>
    <row r="16" spans="1:6" x14ac:dyDescent="0.25">
      <c r="A16">
        <f>Extrapolation!C7</f>
        <v>14</v>
      </c>
      <c r="B16">
        <f t="shared" si="0"/>
        <v>2.6046501235178474E-2</v>
      </c>
      <c r="C16" s="8">
        <f>Extrapolation!B7</f>
        <v>185826</v>
      </c>
    </row>
    <row r="17" spans="1:3" x14ac:dyDescent="0.25">
      <c r="A17">
        <f>Extrapolation!C6</f>
        <v>15</v>
      </c>
      <c r="B17">
        <f t="shared" si="0"/>
        <v>1.9670907103123067E-2</v>
      </c>
      <c r="C17" s="8">
        <f>Extrapolation!B6</f>
        <v>140340</v>
      </c>
    </row>
    <row r="18" spans="1:3" x14ac:dyDescent="0.25">
      <c r="A18">
        <f>Extrapolation!C5</f>
        <v>16</v>
      </c>
      <c r="B18">
        <f t="shared" si="0"/>
        <v>1.4898812880286185E-2</v>
      </c>
      <c r="C18" s="8">
        <f>Extrapolation!B5</f>
        <v>106294</v>
      </c>
    </row>
    <row r="19" spans="1:3" x14ac:dyDescent="0.25">
      <c r="A19">
        <f>Extrapolation!C4</f>
        <v>17</v>
      </c>
      <c r="B19">
        <f t="shared" si="0"/>
        <v>1.2768849189684375E-2</v>
      </c>
      <c r="C19" s="8">
        <f>Extrapolation!B4</f>
        <v>91098</v>
      </c>
    </row>
    <row r="20" spans="1:3" x14ac:dyDescent="0.25">
      <c r="A20">
        <f>Extrapolation!C3</f>
        <v>18</v>
      </c>
      <c r="B20">
        <f t="shared" si="0"/>
        <v>8.8537303553931287E-3</v>
      </c>
      <c r="C20" s="8">
        <f>Extrapolation!B3</f>
        <v>63166</v>
      </c>
    </row>
    <row r="21" spans="1:3" x14ac:dyDescent="0.25">
      <c r="A21">
        <f>Extrapolation!C28</f>
        <v>19</v>
      </c>
      <c r="B21">
        <f t="shared" si="0"/>
        <v>7.3321287438914973E-3</v>
      </c>
      <c r="C21" s="8">
        <f>Extrapolation!B28</f>
        <v>52310.29471713402</v>
      </c>
    </row>
    <row r="22" spans="1:3" x14ac:dyDescent="0.25">
      <c r="A22">
        <f>Extrapolation!C29</f>
        <v>20</v>
      </c>
      <c r="B22">
        <f t="shared" si="0"/>
        <v>5.7676567508719613E-3</v>
      </c>
      <c r="C22" s="8">
        <f>Extrapolation!B29</f>
        <v>41148.73524510015</v>
      </c>
    </row>
    <row r="23" spans="1:3" x14ac:dyDescent="0.25">
      <c r="A23">
        <f>Extrapolation!C30</f>
        <v>21</v>
      </c>
      <c r="B23">
        <f t="shared" si="0"/>
        <v>4.536999493304477E-3</v>
      </c>
      <c r="C23" s="8">
        <f>Extrapolation!B30</f>
        <v>32368.741591447026</v>
      </c>
    </row>
    <row r="24" spans="1:3" x14ac:dyDescent="0.25">
      <c r="A24">
        <f>Extrapolation!C31</f>
        <v>22</v>
      </c>
      <c r="B24">
        <f t="shared" si="0"/>
        <v>3.5689302070781399E-3</v>
      </c>
      <c r="C24" s="8">
        <f>Extrapolation!B31</f>
        <v>25462.153963495977</v>
      </c>
    </row>
    <row r="25" spans="1:3" x14ac:dyDescent="0.25">
      <c r="A25">
        <f>Extrapolation!C32</f>
        <v>23</v>
      </c>
      <c r="B25">
        <f t="shared" si="0"/>
        <v>2.8074199350896882E-3</v>
      </c>
      <c r="C25" s="8">
        <f>Extrapolation!B32</f>
        <v>20029.239710452101</v>
      </c>
    </row>
    <row r="26" spans="1:3" x14ac:dyDescent="0.25">
      <c r="A26">
        <f>Extrapolation!C33</f>
        <v>24</v>
      </c>
      <c r="B26">
        <f t="shared" si="0"/>
        <v>2.2083947386552032E-3</v>
      </c>
      <c r="C26" s="8">
        <f>Extrapolation!B33</f>
        <v>15755.557992222208</v>
      </c>
    </row>
    <row r="27" spans="1:3" x14ac:dyDescent="0.25">
      <c r="A27">
        <f>Extrapolation!C34</f>
        <v>25</v>
      </c>
      <c r="B27">
        <f t="shared" si="0"/>
        <v>1.7371848296589723E-3</v>
      </c>
      <c r="C27" s="8">
        <f>Extrapolation!B34</f>
        <v>12393.760883331792</v>
      </c>
    </row>
    <row r="28" spans="1:3" x14ac:dyDescent="0.25">
      <c r="A28">
        <f>Extrapolation!C35</f>
        <v>26</v>
      </c>
      <c r="B28">
        <f t="shared" si="0"/>
        <v>1.366517986831902E-3</v>
      </c>
      <c r="C28" s="8">
        <f>Extrapolation!B35</f>
        <v>9749.2776142256025</v>
      </c>
    </row>
    <row r="29" spans="1:3" x14ac:dyDescent="0.25">
      <c r="A29">
        <f>Extrapolation!C36</f>
        <v>27</v>
      </c>
      <c r="B29">
        <f t="shared" si="0"/>
        <v>1.0749411210905523E-3</v>
      </c>
      <c r="C29" s="8">
        <f>Extrapolation!B36</f>
        <v>7669.053396622322</v>
      </c>
    </row>
    <row r="30" spans="1:3" x14ac:dyDescent="0.25">
      <c r="A30">
        <f>Extrapolation!C37</f>
        <v>28</v>
      </c>
      <c r="B30">
        <f t="shared" si="0"/>
        <v>8.4557863485594401E-4</v>
      </c>
      <c r="C30" s="8">
        <f>Extrapolation!B37</f>
        <v>6032.6910697902022</v>
      </c>
    </row>
    <row r="31" spans="1:3" x14ac:dyDescent="0.25">
      <c r="A31">
        <f>Extrapolation!C38</f>
        <v>29</v>
      </c>
      <c r="B31">
        <f t="shared" si="0"/>
        <v>6.6515571290030732E-4</v>
      </c>
      <c r="C31" s="8">
        <f>Extrapolation!B38</f>
        <v>4745.4828727043641</v>
      </c>
    </row>
    <row r="32" spans="1:3" x14ac:dyDescent="0.25">
      <c r="A32">
        <f>Extrapolation!C39</f>
        <v>30</v>
      </c>
      <c r="B32">
        <f t="shared" si="0"/>
        <v>5.2323001571496759E-4</v>
      </c>
      <c r="C32" s="8">
        <f>Extrapolation!B39</f>
        <v>3732.9290418833993</v>
      </c>
    </row>
  </sheetData>
  <autoFilter ref="A1:B32" xr:uid="{5B9C95C6-326A-4A08-8575-19D7CBD8BB3E}">
    <sortState ref="A2:B32">
      <sortCondition ref="A1:A32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CAD7-6A82-4456-A8A7-185EBFF81E4E}">
  <dimension ref="A1:D55"/>
  <sheetViews>
    <sheetView topLeftCell="A7" workbookViewId="0">
      <selection activeCell="U16" sqref="U16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13</v>
      </c>
      <c r="B1" t="s">
        <v>14</v>
      </c>
      <c r="C1" t="s">
        <v>12</v>
      </c>
    </row>
    <row r="2" spans="1:4" x14ac:dyDescent="0.25">
      <c r="A2" t="str">
        <f>Source!A3</f>
        <v>Earlier than 1991</v>
      </c>
      <c r="B2" s="8">
        <f>Source!G3</f>
        <v>298875</v>
      </c>
      <c r="C2">
        <v>19</v>
      </c>
      <c r="D2" t="s">
        <v>16</v>
      </c>
    </row>
    <row r="3" spans="1:4" x14ac:dyDescent="0.25">
      <c r="A3">
        <f>Source!A4</f>
        <v>1991</v>
      </c>
      <c r="B3" s="8">
        <f>Source!G4</f>
        <v>63166</v>
      </c>
      <c r="C3">
        <f t="shared" ref="C3:C20" si="0">$A$24-A3</f>
        <v>18</v>
      </c>
    </row>
    <row r="4" spans="1:4" x14ac:dyDescent="0.25">
      <c r="A4">
        <f>Source!A5</f>
        <v>1992</v>
      </c>
      <c r="B4" s="8">
        <f>Source!G5</f>
        <v>91098</v>
      </c>
      <c r="C4">
        <f t="shared" si="0"/>
        <v>17</v>
      </c>
    </row>
    <row r="5" spans="1:4" x14ac:dyDescent="0.25">
      <c r="A5">
        <f>Source!A6</f>
        <v>1993</v>
      </c>
      <c r="B5" s="8">
        <f>Source!G6</f>
        <v>106294</v>
      </c>
      <c r="C5">
        <f t="shared" si="0"/>
        <v>16</v>
      </c>
    </row>
    <row r="6" spans="1:4" x14ac:dyDescent="0.25">
      <c r="A6">
        <f>Source!A7</f>
        <v>1994</v>
      </c>
      <c r="B6" s="8">
        <f>Source!G7</f>
        <v>140340</v>
      </c>
      <c r="C6">
        <f t="shared" si="0"/>
        <v>15</v>
      </c>
    </row>
    <row r="7" spans="1:4" x14ac:dyDescent="0.25">
      <c r="A7">
        <f>Source!A8</f>
        <v>1995</v>
      </c>
      <c r="B7" s="8">
        <f>Source!G8</f>
        <v>185826</v>
      </c>
      <c r="C7">
        <f t="shared" si="0"/>
        <v>14</v>
      </c>
    </row>
    <row r="8" spans="1:4" x14ac:dyDescent="0.25">
      <c r="A8">
        <f>Source!A9</f>
        <v>1996</v>
      </c>
      <c r="B8" s="8">
        <f>Source!G9</f>
        <v>192953</v>
      </c>
      <c r="C8">
        <f t="shared" si="0"/>
        <v>13</v>
      </c>
    </row>
    <row r="9" spans="1:4" x14ac:dyDescent="0.25">
      <c r="A9">
        <f>Source!A10</f>
        <v>1997</v>
      </c>
      <c r="B9" s="8">
        <f>Source!G10</f>
        <v>298587</v>
      </c>
      <c r="C9">
        <f t="shared" si="0"/>
        <v>12</v>
      </c>
    </row>
    <row r="10" spans="1:4" x14ac:dyDescent="0.25">
      <c r="A10">
        <f>Source!A11</f>
        <v>1998</v>
      </c>
      <c r="B10" s="8">
        <f>Source!G11</f>
        <v>360140</v>
      </c>
      <c r="C10">
        <f t="shared" si="0"/>
        <v>11</v>
      </c>
    </row>
    <row r="11" spans="1:4" x14ac:dyDescent="0.25">
      <c r="A11">
        <f>Source!A12</f>
        <v>1999</v>
      </c>
      <c r="B11" s="8">
        <f>Source!G12</f>
        <v>380022</v>
      </c>
      <c r="C11">
        <f t="shared" si="0"/>
        <v>10</v>
      </c>
    </row>
    <row r="12" spans="1:4" x14ac:dyDescent="0.25">
      <c r="A12">
        <f>Source!A13</f>
        <v>2000</v>
      </c>
      <c r="B12" s="8">
        <f>Source!G13</f>
        <v>490799</v>
      </c>
      <c r="C12">
        <f t="shared" si="0"/>
        <v>9</v>
      </c>
    </row>
    <row r="13" spans="1:4" x14ac:dyDescent="0.25">
      <c r="A13">
        <f>Source!A14</f>
        <v>2001</v>
      </c>
      <c r="B13" s="8">
        <f>Source!G14</f>
        <v>459701</v>
      </c>
      <c r="C13">
        <f t="shared" si="0"/>
        <v>8</v>
      </c>
    </row>
    <row r="14" spans="1:4" x14ac:dyDescent="0.25">
      <c r="A14">
        <f>Source!A15</f>
        <v>2002</v>
      </c>
      <c r="B14" s="8">
        <f>Source!G15</f>
        <v>537673</v>
      </c>
      <c r="C14">
        <f t="shared" si="0"/>
        <v>7</v>
      </c>
    </row>
    <row r="15" spans="1:4" x14ac:dyDescent="0.25">
      <c r="A15">
        <f>Source!A16</f>
        <v>2003</v>
      </c>
      <c r="B15" s="8">
        <f>Source!G16</f>
        <v>573209</v>
      </c>
      <c r="C15">
        <f t="shared" si="0"/>
        <v>6</v>
      </c>
    </row>
    <row r="16" spans="1:4" x14ac:dyDescent="0.25">
      <c r="A16">
        <f>Source!A17</f>
        <v>2004</v>
      </c>
      <c r="B16" s="8">
        <f>Source!G17</f>
        <v>483768</v>
      </c>
      <c r="C16">
        <f t="shared" si="0"/>
        <v>5</v>
      </c>
    </row>
    <row r="17" spans="1:3" x14ac:dyDescent="0.25">
      <c r="A17">
        <f>Source!A18</f>
        <v>2005</v>
      </c>
      <c r="B17" s="8">
        <f>Source!G18</f>
        <v>536410</v>
      </c>
      <c r="C17">
        <f t="shared" si="0"/>
        <v>4</v>
      </c>
    </row>
    <row r="18" spans="1:3" x14ac:dyDescent="0.25">
      <c r="A18">
        <f>Source!A19</f>
        <v>2006</v>
      </c>
      <c r="B18" s="8">
        <f>Source!G19</f>
        <v>532602</v>
      </c>
      <c r="C18">
        <f t="shared" si="0"/>
        <v>3</v>
      </c>
    </row>
    <row r="19" spans="1:3" x14ac:dyDescent="0.25">
      <c r="A19">
        <f>Source!A20</f>
        <v>2007</v>
      </c>
      <c r="B19" s="8">
        <f>Source!G20</f>
        <v>578866</v>
      </c>
      <c r="C19">
        <f t="shared" si="0"/>
        <v>2</v>
      </c>
    </row>
    <row r="20" spans="1:3" x14ac:dyDescent="0.25">
      <c r="A20">
        <f>Source!A21</f>
        <v>2008</v>
      </c>
      <c r="B20" s="8">
        <f>Source!G21</f>
        <v>553284</v>
      </c>
      <c r="C20">
        <f t="shared" si="0"/>
        <v>1</v>
      </c>
    </row>
    <row r="21" spans="1:3" x14ac:dyDescent="0.25">
      <c r="A21">
        <f>Source!A22</f>
        <v>2009</v>
      </c>
      <c r="B21" s="8">
        <f>Source!G22</f>
        <v>338258</v>
      </c>
      <c r="C21">
        <v>0</v>
      </c>
    </row>
    <row r="22" spans="1:3" x14ac:dyDescent="0.25">
      <c r="B22" s="8"/>
    </row>
    <row r="23" spans="1:3" x14ac:dyDescent="0.25">
      <c r="A23" t="s">
        <v>15</v>
      </c>
      <c r="B23" s="8"/>
    </row>
    <row r="24" spans="1:3" x14ac:dyDescent="0.25">
      <c r="A24">
        <v>2009</v>
      </c>
      <c r="B24" s="8"/>
    </row>
    <row r="25" spans="1:3" x14ac:dyDescent="0.25">
      <c r="B25" s="8"/>
    </row>
    <row r="26" spans="1:3" x14ac:dyDescent="0.25">
      <c r="B26" s="8"/>
    </row>
    <row r="27" spans="1:3" x14ac:dyDescent="0.25">
      <c r="A27" t="s">
        <v>17</v>
      </c>
    </row>
    <row r="28" spans="1:3" x14ac:dyDescent="0.25">
      <c r="B28" s="8">
        <f>5000000*EXP(-0.24*C28)</f>
        <v>52310.29471713402</v>
      </c>
      <c r="C28">
        <v>19</v>
      </c>
    </row>
    <row r="29" spans="1:3" x14ac:dyDescent="0.25">
      <c r="B29" s="8">
        <f t="shared" ref="B29:B39" si="1">5000000*EXP(-0.24*C29)</f>
        <v>41148.73524510015</v>
      </c>
      <c r="C29">
        <v>20</v>
      </c>
    </row>
    <row r="30" spans="1:3" x14ac:dyDescent="0.25">
      <c r="B30" s="8">
        <f t="shared" si="1"/>
        <v>32368.741591447026</v>
      </c>
      <c r="C30">
        <v>21</v>
      </c>
    </row>
    <row r="31" spans="1:3" x14ac:dyDescent="0.25">
      <c r="B31" s="8">
        <f t="shared" si="1"/>
        <v>25462.153963495977</v>
      </c>
      <c r="C31">
        <v>22</v>
      </c>
    </row>
    <row r="32" spans="1:3" x14ac:dyDescent="0.25">
      <c r="B32" s="8">
        <f t="shared" si="1"/>
        <v>20029.239710452101</v>
      </c>
      <c r="C32">
        <v>23</v>
      </c>
    </row>
    <row r="33" spans="2:3" x14ac:dyDescent="0.25">
      <c r="B33" s="8">
        <f t="shared" si="1"/>
        <v>15755.557992222208</v>
      </c>
      <c r="C33">
        <v>24</v>
      </c>
    </row>
    <row r="34" spans="2:3" x14ac:dyDescent="0.25">
      <c r="B34" s="8">
        <f t="shared" si="1"/>
        <v>12393.760883331792</v>
      </c>
      <c r="C34">
        <v>25</v>
      </c>
    </row>
    <row r="35" spans="2:3" x14ac:dyDescent="0.25">
      <c r="B35" s="8">
        <f t="shared" si="1"/>
        <v>9749.2776142256025</v>
      </c>
      <c r="C35">
        <v>26</v>
      </c>
    </row>
    <row r="36" spans="2:3" x14ac:dyDescent="0.25">
      <c r="B36" s="8">
        <f t="shared" si="1"/>
        <v>7669.053396622322</v>
      </c>
      <c r="C36">
        <v>27</v>
      </c>
    </row>
    <row r="37" spans="2:3" x14ac:dyDescent="0.25">
      <c r="B37" s="8">
        <f t="shared" si="1"/>
        <v>6032.6910697902022</v>
      </c>
      <c r="C37">
        <v>28</v>
      </c>
    </row>
    <row r="38" spans="2:3" x14ac:dyDescent="0.25">
      <c r="B38" s="8">
        <f t="shared" si="1"/>
        <v>4745.4828727043641</v>
      </c>
      <c r="C38">
        <v>29</v>
      </c>
    </row>
    <row r="39" spans="2:3" x14ac:dyDescent="0.25">
      <c r="B39" s="8">
        <f t="shared" si="1"/>
        <v>3732.9290418833993</v>
      </c>
      <c r="C39">
        <v>30</v>
      </c>
    </row>
    <row r="45" spans="2:3" x14ac:dyDescent="0.25">
      <c r="B45" s="8"/>
    </row>
    <row r="46" spans="2:3" x14ac:dyDescent="0.25">
      <c r="B46" s="8"/>
    </row>
    <row r="47" spans="2:3" x14ac:dyDescent="0.25">
      <c r="B47" s="8"/>
    </row>
    <row r="48" spans="2:3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5B7D-1C12-4AE9-8592-4497242A0691}">
  <dimension ref="A1:L27"/>
  <sheetViews>
    <sheetView topLeftCell="B1" workbookViewId="0">
      <selection activeCell="I21" sqref="I21"/>
    </sheetView>
  </sheetViews>
  <sheetFormatPr defaultRowHeight="15" x14ac:dyDescent="0.25"/>
  <cols>
    <col min="1" max="1" width="16.85546875" customWidth="1"/>
    <col min="2" max="2" width="13.28515625" bestFit="1" customWidth="1"/>
    <col min="3" max="3" width="9.7109375" bestFit="1" customWidth="1"/>
    <col min="4" max="5" width="11" bestFit="1" customWidth="1"/>
    <col min="6" max="7" width="13" bestFit="1" customWidth="1"/>
    <col min="8" max="8" width="11" bestFit="1" customWidth="1"/>
  </cols>
  <sheetData>
    <row r="1" spans="1:12" ht="39.75" thickTop="1" thickBot="1" x14ac:dyDescent="0.3"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0" t="s">
        <v>23</v>
      </c>
      <c r="K1" s="10" t="s">
        <v>24</v>
      </c>
    </row>
    <row r="2" spans="1:12" ht="39" thickBot="1" x14ac:dyDescent="0.3">
      <c r="A2" s="5" t="s">
        <v>7</v>
      </c>
      <c r="B2" s="2">
        <v>297249</v>
      </c>
      <c r="C2" s="2">
        <v>81696</v>
      </c>
      <c r="D2" s="2">
        <v>541748</v>
      </c>
      <c r="E2" s="2">
        <v>489499</v>
      </c>
      <c r="F2" s="2">
        <v>4613923</v>
      </c>
      <c r="G2" s="2">
        <v>7243898</v>
      </c>
      <c r="H2" s="2">
        <v>670487</v>
      </c>
      <c r="J2" s="11">
        <v>0</v>
      </c>
      <c r="K2" s="12">
        <v>4.5</v>
      </c>
      <c r="L2" t="s">
        <v>25</v>
      </c>
    </row>
    <row r="3" spans="1:12" ht="26.25" thickBot="1" x14ac:dyDescent="0.3">
      <c r="A3" s="6" t="s">
        <v>8</v>
      </c>
      <c r="B3" s="3">
        <v>8561</v>
      </c>
      <c r="C3" s="3">
        <v>4206</v>
      </c>
      <c r="D3" s="3">
        <v>22520</v>
      </c>
      <c r="E3" s="3">
        <v>19653</v>
      </c>
      <c r="F3" s="3">
        <v>143655</v>
      </c>
      <c r="G3" s="3">
        <v>298875</v>
      </c>
      <c r="H3" s="3">
        <v>42964</v>
      </c>
      <c r="J3">
        <f>CONVERT(J2,"uk_ton","lbm")</f>
        <v>0</v>
      </c>
      <c r="K3">
        <f>CONVERT(K2,"uk_ton","lbm")</f>
        <v>10079.999999999998</v>
      </c>
      <c r="L3" t="s">
        <v>26</v>
      </c>
    </row>
    <row r="4" spans="1:12" ht="15.75" thickBot="1" x14ac:dyDescent="0.3">
      <c r="A4" s="6">
        <v>1991</v>
      </c>
      <c r="B4" s="3">
        <v>1742</v>
      </c>
      <c r="C4" s="4">
        <v>830</v>
      </c>
      <c r="D4" s="3">
        <v>4106</v>
      </c>
      <c r="E4" s="3">
        <v>4429</v>
      </c>
      <c r="F4" s="3">
        <v>42813</v>
      </c>
      <c r="G4" s="3">
        <v>63166</v>
      </c>
      <c r="H4" s="3">
        <v>10259</v>
      </c>
    </row>
    <row r="5" spans="1:12" ht="15.75" thickBot="1" x14ac:dyDescent="0.3">
      <c r="A5" s="6">
        <v>1992</v>
      </c>
      <c r="B5" s="3">
        <v>2250</v>
      </c>
      <c r="C5" s="3">
        <v>1321</v>
      </c>
      <c r="D5" s="3">
        <v>6006</v>
      </c>
      <c r="E5" s="3">
        <v>6583</v>
      </c>
      <c r="F5" s="3">
        <v>65624</v>
      </c>
      <c r="G5" s="3">
        <v>91098</v>
      </c>
      <c r="H5" s="3">
        <v>13536</v>
      </c>
    </row>
    <row r="6" spans="1:12" ht="15.75" thickBot="1" x14ac:dyDescent="0.3">
      <c r="A6" s="6">
        <v>1993</v>
      </c>
      <c r="B6" s="3">
        <v>3101</v>
      </c>
      <c r="C6" s="3">
        <v>1606</v>
      </c>
      <c r="D6" s="3">
        <v>7131</v>
      </c>
      <c r="E6" s="3">
        <v>7655</v>
      </c>
      <c r="F6" s="3">
        <v>73441</v>
      </c>
      <c r="G6" s="3">
        <v>106294</v>
      </c>
      <c r="H6" s="3">
        <v>13831</v>
      </c>
    </row>
    <row r="7" spans="1:12" ht="15.75" thickBot="1" x14ac:dyDescent="0.3">
      <c r="A7" s="6">
        <v>1994</v>
      </c>
      <c r="B7" s="3">
        <v>4649</v>
      </c>
      <c r="C7" s="3">
        <v>2238</v>
      </c>
      <c r="D7" s="3">
        <v>9972</v>
      </c>
      <c r="E7" s="3">
        <v>10514</v>
      </c>
      <c r="F7" s="3">
        <v>93138</v>
      </c>
      <c r="G7" s="3">
        <v>140340</v>
      </c>
      <c r="H7" s="3">
        <v>16598</v>
      </c>
    </row>
    <row r="8" spans="1:12" ht="15.75" thickBot="1" x14ac:dyDescent="0.3">
      <c r="A8" s="6">
        <v>1995</v>
      </c>
      <c r="B8" s="3">
        <v>6123</v>
      </c>
      <c r="C8" s="3">
        <v>2735</v>
      </c>
      <c r="D8" s="3">
        <v>12540</v>
      </c>
      <c r="E8" s="3">
        <v>13291</v>
      </c>
      <c r="F8" s="3">
        <v>117517</v>
      </c>
      <c r="G8" s="3">
        <v>185826</v>
      </c>
      <c r="H8" s="3">
        <v>20008</v>
      </c>
    </row>
    <row r="9" spans="1:12" ht="15.75" thickBot="1" x14ac:dyDescent="0.3">
      <c r="A9" s="6">
        <v>1996</v>
      </c>
      <c r="B9" s="3">
        <v>6538</v>
      </c>
      <c r="C9" s="3">
        <v>2966</v>
      </c>
      <c r="D9" s="3">
        <v>13860</v>
      </c>
      <c r="E9" s="3">
        <v>14023</v>
      </c>
      <c r="F9" s="3">
        <v>119863</v>
      </c>
      <c r="G9" s="3">
        <v>192953</v>
      </c>
      <c r="H9" s="3">
        <v>20280</v>
      </c>
    </row>
    <row r="10" spans="1:12" ht="15.75" thickBot="1" x14ac:dyDescent="0.3">
      <c r="A10" s="6">
        <v>1997</v>
      </c>
      <c r="B10" s="3">
        <v>10591</v>
      </c>
      <c r="C10" s="3">
        <v>4406</v>
      </c>
      <c r="D10" s="3">
        <v>21107</v>
      </c>
      <c r="E10" s="3">
        <v>20706</v>
      </c>
      <c r="F10" s="3">
        <v>175419</v>
      </c>
      <c r="G10" s="3">
        <v>298587</v>
      </c>
      <c r="H10" s="3">
        <v>30309</v>
      </c>
    </row>
    <row r="11" spans="1:12" ht="15.75" thickBot="1" x14ac:dyDescent="0.3">
      <c r="A11" s="6">
        <v>1998</v>
      </c>
      <c r="B11" s="3">
        <v>13831</v>
      </c>
      <c r="C11" s="3">
        <v>5131</v>
      </c>
      <c r="D11" s="3">
        <v>26482</v>
      </c>
      <c r="E11" s="3">
        <v>25546</v>
      </c>
      <c r="F11" s="3">
        <v>210720</v>
      </c>
      <c r="G11" s="3">
        <v>360140</v>
      </c>
      <c r="H11" s="3">
        <v>34188</v>
      </c>
    </row>
    <row r="12" spans="1:12" ht="15.75" thickBot="1" x14ac:dyDescent="0.3">
      <c r="A12" s="6">
        <v>1999</v>
      </c>
      <c r="B12" s="3">
        <v>15145</v>
      </c>
      <c r="C12" s="3">
        <v>5146</v>
      </c>
      <c r="D12" s="3">
        <v>27376</v>
      </c>
      <c r="E12" s="3">
        <v>25909</v>
      </c>
      <c r="F12" s="3">
        <v>220486</v>
      </c>
      <c r="G12" s="3">
        <v>380022</v>
      </c>
      <c r="H12" s="3">
        <v>31973</v>
      </c>
    </row>
    <row r="13" spans="1:12" ht="15.75" thickBot="1" x14ac:dyDescent="0.3">
      <c r="A13" s="6">
        <v>2000</v>
      </c>
      <c r="B13" s="3">
        <v>19007</v>
      </c>
      <c r="C13" s="3">
        <v>6430</v>
      </c>
      <c r="D13" s="3">
        <v>35166</v>
      </c>
      <c r="E13" s="3">
        <v>33131</v>
      </c>
      <c r="F13" s="3">
        <v>283378</v>
      </c>
      <c r="G13" s="3">
        <v>490799</v>
      </c>
      <c r="H13" s="3">
        <v>38705</v>
      </c>
    </row>
    <row r="14" spans="1:12" ht="15.75" thickBot="1" x14ac:dyDescent="0.3">
      <c r="A14" s="6">
        <v>2001</v>
      </c>
      <c r="B14" s="3">
        <v>17534</v>
      </c>
      <c r="C14" s="3">
        <v>5247</v>
      </c>
      <c r="D14" s="3">
        <v>31690</v>
      </c>
      <c r="E14" s="3">
        <v>28758</v>
      </c>
      <c r="F14" s="3">
        <v>276660</v>
      </c>
      <c r="G14" s="3">
        <v>459701</v>
      </c>
      <c r="H14" s="3">
        <v>38446</v>
      </c>
    </row>
    <row r="15" spans="1:12" ht="15.75" thickBot="1" x14ac:dyDescent="0.3">
      <c r="A15" s="6">
        <v>2002</v>
      </c>
      <c r="B15" s="3">
        <v>20882</v>
      </c>
      <c r="C15" s="3">
        <v>6427</v>
      </c>
      <c r="D15" s="3">
        <v>40355</v>
      </c>
      <c r="E15" s="3">
        <v>35200</v>
      </c>
      <c r="F15" s="3">
        <v>334855</v>
      </c>
      <c r="G15" s="3">
        <v>537673</v>
      </c>
      <c r="H15" s="3">
        <v>46925</v>
      </c>
    </row>
    <row r="16" spans="1:12" ht="15.75" thickBot="1" x14ac:dyDescent="0.3">
      <c r="A16" s="6">
        <v>2003</v>
      </c>
      <c r="B16" s="3">
        <v>22979</v>
      </c>
      <c r="C16" s="3">
        <v>6395</v>
      </c>
      <c r="D16" s="3">
        <v>42184</v>
      </c>
      <c r="E16" s="3">
        <v>36809</v>
      </c>
      <c r="F16" s="3">
        <v>360823</v>
      </c>
      <c r="G16" s="3">
        <v>573209</v>
      </c>
      <c r="H16" s="3">
        <v>50912</v>
      </c>
    </row>
    <row r="17" spans="1:8" ht="15.75" thickBot="1" x14ac:dyDescent="0.3">
      <c r="A17" s="6">
        <v>2004</v>
      </c>
      <c r="B17" s="3">
        <v>20260</v>
      </c>
      <c r="C17" s="3">
        <v>5294</v>
      </c>
      <c r="D17" s="3">
        <v>37527</v>
      </c>
      <c r="E17" s="3">
        <v>32631</v>
      </c>
      <c r="F17" s="3">
        <v>313133</v>
      </c>
      <c r="G17" s="3">
        <v>483768</v>
      </c>
      <c r="H17" s="3">
        <v>45823</v>
      </c>
    </row>
    <row r="18" spans="1:8" ht="15.75" thickBot="1" x14ac:dyDescent="0.3">
      <c r="A18" s="6">
        <v>2005</v>
      </c>
      <c r="B18" s="3">
        <v>23842</v>
      </c>
      <c r="C18" s="3">
        <v>5507</v>
      </c>
      <c r="D18" s="3">
        <v>41684</v>
      </c>
      <c r="E18" s="3">
        <v>36845</v>
      </c>
      <c r="F18" s="3">
        <v>354910</v>
      </c>
      <c r="G18" s="3">
        <v>536410</v>
      </c>
      <c r="H18" s="3">
        <v>49292</v>
      </c>
    </row>
    <row r="19" spans="1:8" ht="15.75" thickBot="1" x14ac:dyDescent="0.3">
      <c r="A19" s="6">
        <v>2006</v>
      </c>
      <c r="B19" s="3">
        <v>21856</v>
      </c>
      <c r="C19" s="3">
        <v>4307</v>
      </c>
      <c r="D19" s="3">
        <v>38971</v>
      </c>
      <c r="E19" s="3">
        <v>33861</v>
      </c>
      <c r="F19" s="3">
        <v>333307</v>
      </c>
      <c r="G19" s="3">
        <v>532602</v>
      </c>
      <c r="H19" s="3">
        <v>45121</v>
      </c>
    </row>
    <row r="20" spans="1:8" ht="15.75" thickBot="1" x14ac:dyDescent="0.3">
      <c r="A20" s="6">
        <v>2007</v>
      </c>
      <c r="B20" s="3">
        <v>28059</v>
      </c>
      <c r="C20" s="3">
        <v>4558</v>
      </c>
      <c r="D20" s="3">
        <v>46577</v>
      </c>
      <c r="E20" s="3">
        <v>40501</v>
      </c>
      <c r="F20" s="3">
        <v>413357</v>
      </c>
      <c r="G20" s="3">
        <v>578866</v>
      </c>
      <c r="H20" s="3">
        <v>48343</v>
      </c>
    </row>
    <row r="21" spans="1:8" ht="15.75" thickBot="1" x14ac:dyDescent="0.3">
      <c r="A21" s="6">
        <v>2008</v>
      </c>
      <c r="B21" s="3">
        <v>29603</v>
      </c>
      <c r="C21" s="3">
        <v>3816</v>
      </c>
      <c r="D21" s="3">
        <v>46294</v>
      </c>
      <c r="E21" s="3">
        <v>38337</v>
      </c>
      <c r="F21" s="3">
        <v>399692</v>
      </c>
      <c r="G21" s="3">
        <v>553284</v>
      </c>
      <c r="H21" s="3">
        <v>45339</v>
      </c>
    </row>
    <row r="22" spans="1:8" ht="15.75" thickBot="1" x14ac:dyDescent="0.3">
      <c r="A22" s="6">
        <v>2009</v>
      </c>
      <c r="B22" s="3">
        <v>19054</v>
      </c>
      <c r="C22" s="3">
        <v>2773</v>
      </c>
      <c r="D22" s="3">
        <v>27510</v>
      </c>
      <c r="E22" s="3">
        <v>22490</v>
      </c>
      <c r="F22" s="3">
        <v>249365</v>
      </c>
      <c r="G22" s="3">
        <v>338258</v>
      </c>
      <c r="H22" s="3">
        <v>25638</v>
      </c>
    </row>
    <row r="23" spans="1:8" ht="15.75" thickBot="1" x14ac:dyDescent="0.3">
      <c r="A23" s="6">
        <v>2010</v>
      </c>
      <c r="B23" s="3">
        <v>1618</v>
      </c>
      <c r="C23" s="4">
        <v>347</v>
      </c>
      <c r="D23" s="3">
        <v>2681</v>
      </c>
      <c r="E23" s="3">
        <v>2616</v>
      </c>
      <c r="F23" s="3">
        <v>31661</v>
      </c>
      <c r="G23" s="3">
        <v>41062</v>
      </c>
      <c r="H23" s="3">
        <v>1993</v>
      </c>
    </row>
    <row r="24" spans="1:8" ht="15.75" thickBot="1" x14ac:dyDescent="0.3">
      <c r="A24" s="6">
        <v>2011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ht="39" thickBot="1" x14ac:dyDescent="0.3">
      <c r="A25" s="6" t="s">
        <v>9</v>
      </c>
      <c r="B25" s="4">
        <v>18</v>
      </c>
      <c r="C25" s="4">
        <v>0</v>
      </c>
      <c r="D25" s="4">
        <v>0</v>
      </c>
      <c r="E25" s="4">
        <v>3</v>
      </c>
      <c r="F25" s="4">
        <v>97</v>
      </c>
      <c r="G25" s="4">
        <v>956</v>
      </c>
      <c r="H25" s="4">
        <v>0</v>
      </c>
    </row>
    <row r="27" spans="1:8" x14ac:dyDescent="0.25">
      <c r="A27" t="s">
        <v>10</v>
      </c>
      <c r="B27" s="9" t="s">
        <v>11</v>
      </c>
    </row>
  </sheetData>
  <hyperlinks>
    <hyperlink ref="B27" r:id="rId1" xr:uid="{88E81F86-CBE5-4F84-9417-D2E71FBBEC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5F66-BCB9-4AB4-BC24-2D77C18515E3}">
  <dimension ref="A1:F32"/>
  <sheetViews>
    <sheetView workbookViewId="0">
      <selection activeCell="F27" sqref="F27"/>
    </sheetView>
  </sheetViews>
  <sheetFormatPr defaultRowHeight="15" x14ac:dyDescent="0.25"/>
  <cols>
    <col min="1" max="1" width="6.7109375" bestFit="1" customWidth="1"/>
    <col min="2" max="2" width="16.85546875" bestFit="1" customWidth="1"/>
    <col min="3" max="3" width="8.5703125" bestFit="1" customWidth="1"/>
  </cols>
  <sheetData>
    <row r="1" spans="1:6" x14ac:dyDescent="0.25">
      <c r="A1" t="s">
        <v>12</v>
      </c>
      <c r="B1" t="s">
        <v>18</v>
      </c>
      <c r="C1" t="s">
        <v>14</v>
      </c>
      <c r="E1" t="s">
        <v>28</v>
      </c>
      <c r="F1">
        <v>52</v>
      </c>
    </row>
    <row r="2" spans="1:6" x14ac:dyDescent="0.25">
      <c r="A2">
        <f>'Extrapolation (3)'!C21</f>
        <v>0</v>
      </c>
      <c r="B2">
        <f t="shared" ref="B2:B32" si="0">C2/SUM($C$2:$C$32)</f>
        <v>3.6327605862209088E-2</v>
      </c>
      <c r="C2" s="8">
        <f>'Extrapolation (3)'!B21</f>
        <v>3657</v>
      </c>
    </row>
    <row r="3" spans="1:6" x14ac:dyDescent="0.25">
      <c r="A3">
        <f>'Extrapolation (3)'!C20</f>
        <v>1</v>
      </c>
      <c r="B3">
        <f t="shared" si="0"/>
        <v>9.824446868396168E-2</v>
      </c>
      <c r="C3" s="8">
        <f>'Extrapolation (3)'!B20</f>
        <v>9890</v>
      </c>
    </row>
    <row r="4" spans="1:6" x14ac:dyDescent="0.25">
      <c r="A4">
        <f>'Extrapolation (3)'!C19</f>
        <v>2</v>
      </c>
      <c r="B4">
        <f t="shared" si="0"/>
        <v>8.7396848885894329E-2</v>
      </c>
      <c r="C4" s="8">
        <f>'Extrapolation (3)'!B19</f>
        <v>8798</v>
      </c>
    </row>
    <row r="5" spans="1:6" x14ac:dyDescent="0.25">
      <c r="A5">
        <f>'Extrapolation (3)'!C18</f>
        <v>3</v>
      </c>
      <c r="B5">
        <f t="shared" si="0"/>
        <v>9.2413376356612287E-2</v>
      </c>
      <c r="C5" s="8">
        <f>'Extrapolation (3)'!B18</f>
        <v>9303</v>
      </c>
    </row>
    <row r="6" spans="1:6" x14ac:dyDescent="0.25">
      <c r="A6">
        <f>'Extrapolation (3)'!C17</f>
        <v>4</v>
      </c>
      <c r="B6">
        <f t="shared" si="0"/>
        <v>8.2767736407964476E-2</v>
      </c>
      <c r="C6" s="8">
        <f>'Extrapolation (3)'!B17</f>
        <v>8332</v>
      </c>
    </row>
    <row r="7" spans="1:6" x14ac:dyDescent="0.25">
      <c r="A7">
        <f>'Extrapolation (3)'!C16</f>
        <v>5</v>
      </c>
      <c r="B7">
        <f t="shared" si="0"/>
        <v>7.1532701617109007E-2</v>
      </c>
      <c r="C7" s="8">
        <f>'Extrapolation (3)'!B16</f>
        <v>7201</v>
      </c>
    </row>
    <row r="8" spans="1:6" x14ac:dyDescent="0.25">
      <c r="A8">
        <f>'Extrapolation (3)'!C15</f>
        <v>6</v>
      </c>
      <c r="B8">
        <f t="shared" si="0"/>
        <v>7.2396935062559425E-2</v>
      </c>
      <c r="C8" s="8">
        <f>'Extrapolation (3)'!B15</f>
        <v>7288</v>
      </c>
    </row>
    <row r="9" spans="1:6" x14ac:dyDescent="0.25">
      <c r="A9">
        <f>'Extrapolation (3)'!C14</f>
        <v>7</v>
      </c>
      <c r="B9">
        <f t="shared" si="0"/>
        <v>5.8211586095855958E-2</v>
      </c>
      <c r="C9" s="8">
        <f>'Extrapolation (3)'!B14</f>
        <v>5860</v>
      </c>
    </row>
    <row r="10" spans="1:6" x14ac:dyDescent="0.25">
      <c r="A10">
        <f>'Extrapolation (3)'!C13</f>
        <v>8</v>
      </c>
      <c r="B10">
        <f t="shared" si="0"/>
        <v>5.7903640845178225E-2</v>
      </c>
      <c r="C10" s="8">
        <f>'Extrapolation (3)'!B13</f>
        <v>5829</v>
      </c>
    </row>
    <row r="11" spans="1:6" x14ac:dyDescent="0.25">
      <c r="A11">
        <f>'Extrapolation (3)'!C12</f>
        <v>9</v>
      </c>
      <c r="B11">
        <f t="shared" si="0"/>
        <v>5.5976499599001424E-2</v>
      </c>
      <c r="C11" s="8">
        <f>'Extrapolation (3)'!B12</f>
        <v>5635</v>
      </c>
    </row>
    <row r="12" spans="1:6" x14ac:dyDescent="0.25">
      <c r="A12">
        <f>'Extrapolation (3)'!C11</f>
        <v>10</v>
      </c>
      <c r="B12">
        <f t="shared" si="0"/>
        <v>6.0675148101277852E-2</v>
      </c>
      <c r="C12" s="8">
        <f>'Extrapolation (3)'!B11</f>
        <v>6108</v>
      </c>
    </row>
    <row r="13" spans="1:6" x14ac:dyDescent="0.25">
      <c r="A13">
        <f>'Extrapolation (3)'!C10</f>
        <v>11</v>
      </c>
      <c r="B13">
        <f t="shared" si="0"/>
        <v>3.6208401249043509E-2</v>
      </c>
      <c r="C13" s="8">
        <f>'Extrapolation (3)'!B10</f>
        <v>3645</v>
      </c>
    </row>
    <row r="14" spans="1:6" x14ac:dyDescent="0.25">
      <c r="A14">
        <f>'Extrapolation (3)'!C9</f>
        <v>12</v>
      </c>
      <c r="B14">
        <f t="shared" si="0"/>
        <v>3.3258087073195525E-2</v>
      </c>
      <c r="C14" s="8">
        <f>'Extrapolation (3)'!B9</f>
        <v>3348</v>
      </c>
    </row>
    <row r="15" spans="1:6" x14ac:dyDescent="0.25">
      <c r="A15">
        <f>'Extrapolation (3)'!C8</f>
        <v>13</v>
      </c>
      <c r="B15">
        <f t="shared" si="0"/>
        <v>2.2728346243569699E-2</v>
      </c>
      <c r="C15" s="8">
        <f>'Extrapolation (3)'!B8</f>
        <v>2288</v>
      </c>
    </row>
    <row r="16" spans="1:6" x14ac:dyDescent="0.25">
      <c r="A16">
        <f>'Extrapolation (3)'!C7</f>
        <v>14</v>
      </c>
      <c r="B16">
        <f t="shared" si="0"/>
        <v>2.7258121543861563E-2</v>
      </c>
      <c r="C16" s="8">
        <f>'Extrapolation (3)'!B7</f>
        <v>2744</v>
      </c>
    </row>
    <row r="17" spans="1:3" x14ac:dyDescent="0.25">
      <c r="A17">
        <f>'Extrapolation (3)'!C6</f>
        <v>15</v>
      </c>
      <c r="B17">
        <f t="shared" si="0"/>
        <v>1.8943599775562682E-2</v>
      </c>
      <c r="C17" s="8">
        <f>'Extrapolation (3)'!B6</f>
        <v>1907</v>
      </c>
    </row>
    <row r="18" spans="1:3" x14ac:dyDescent="0.25">
      <c r="A18">
        <f>'Extrapolation (3)'!C5</f>
        <v>16</v>
      </c>
      <c r="B18">
        <f t="shared" si="0"/>
        <v>1.5387328816123017E-2</v>
      </c>
      <c r="C18" s="8">
        <f>'Extrapolation (3)'!B5</f>
        <v>1549</v>
      </c>
    </row>
    <row r="19" spans="1:3" x14ac:dyDescent="0.25">
      <c r="A19">
        <f>'Extrapolation (3)'!C4</f>
        <v>17</v>
      </c>
      <c r="B19">
        <f t="shared" si="0"/>
        <v>1.1751588114572969E-2</v>
      </c>
      <c r="C19" s="8">
        <f>'Extrapolation (3)'!B4</f>
        <v>1183</v>
      </c>
    </row>
    <row r="20" spans="1:3" x14ac:dyDescent="0.25">
      <c r="A20">
        <f>'Extrapolation (3)'!C3</f>
        <v>18</v>
      </c>
      <c r="B20">
        <f t="shared" si="0"/>
        <v>1.1145631330981294E-2</v>
      </c>
      <c r="C20" s="8">
        <f>'Extrapolation (3)'!B3</f>
        <v>1122</v>
      </c>
    </row>
    <row r="21" spans="1:3" x14ac:dyDescent="0.25">
      <c r="A21">
        <f>'Extrapolation (3)'!C28</f>
        <v>19</v>
      </c>
      <c r="B21">
        <f t="shared" si="0"/>
        <v>9.1473894542491874E-3</v>
      </c>
      <c r="C21" s="8">
        <f>'Extrapolation (3)'!B28</f>
        <v>920.84249540344069</v>
      </c>
    </row>
    <row r="22" spans="1:3" x14ac:dyDescent="0.25">
      <c r="A22">
        <f>'Extrapolation (3)'!C29</f>
        <v>20</v>
      </c>
      <c r="B22">
        <f t="shared" si="0"/>
        <v>7.6558382984349147E-3</v>
      </c>
      <c r="C22" s="8">
        <f>'Extrapolation (3)'!B29</f>
        <v>770.69214975440048</v>
      </c>
    </row>
    <row r="23" spans="1:3" x14ac:dyDescent="0.25">
      <c r="A23">
        <f>'Extrapolation (3)'!C30</f>
        <v>21</v>
      </c>
      <c r="B23">
        <f t="shared" si="0"/>
        <v>6.4074958593302407E-3</v>
      </c>
      <c r="C23" s="8">
        <f>'Extrapolation (3)'!B30</f>
        <v>645.02495557921623</v>
      </c>
    </row>
    <row r="24" spans="1:3" x14ac:dyDescent="0.25">
      <c r="A24">
        <f>'Extrapolation (3)'!C31</f>
        <v>22</v>
      </c>
      <c r="B24">
        <f t="shared" si="0"/>
        <v>5.3627051130020987E-3</v>
      </c>
      <c r="C24" s="8">
        <f>'Extrapolation (3)'!B31</f>
        <v>539.84874953320423</v>
      </c>
    </row>
    <row r="25" spans="1:3" x14ac:dyDescent="0.25">
      <c r="A25">
        <f>'Extrapolation (3)'!C32</f>
        <v>23</v>
      </c>
      <c r="B25">
        <f t="shared" si="0"/>
        <v>4.4882754137315871E-3</v>
      </c>
      <c r="C25" s="8">
        <f>'Extrapolation (3)'!B32</f>
        <v>451.82232075170117</v>
      </c>
    </row>
    <row r="26" spans="1:3" x14ac:dyDescent="0.25">
      <c r="A26">
        <f>'Extrapolation (3)'!C33</f>
        <v>24</v>
      </c>
      <c r="B26">
        <f t="shared" si="0"/>
        <v>3.756428102053564E-3</v>
      </c>
      <c r="C26" s="8">
        <f>'Extrapolation (3)'!B33</f>
        <v>378.14926811624792</v>
      </c>
    </row>
    <row r="27" spans="1:3" x14ac:dyDescent="0.25">
      <c r="A27">
        <f>'Extrapolation (3)'!C34</f>
        <v>25</v>
      </c>
      <c r="B27">
        <f t="shared" si="0"/>
        <v>3.1439140393940235E-3</v>
      </c>
      <c r="C27" s="8">
        <f>'Extrapolation (3)'!B34</f>
        <v>316.48916489771648</v>
      </c>
    </row>
    <row r="28" spans="1:3" x14ac:dyDescent="0.25">
      <c r="A28">
        <f>'Extrapolation (3)'!C35</f>
        <v>26</v>
      </c>
      <c r="B28">
        <f t="shared" si="0"/>
        <v>2.6312750353707968E-3</v>
      </c>
      <c r="C28" s="8">
        <f>'Extrapolation (3)'!B35</f>
        <v>264.88320867743124</v>
      </c>
    </row>
    <row r="29" spans="1:3" x14ac:dyDescent="0.25">
      <c r="A29">
        <f>'Extrapolation (3)'!C36</f>
        <v>27</v>
      </c>
      <c r="B29">
        <f t="shared" si="0"/>
        <v>2.2022257049687283E-3</v>
      </c>
      <c r="C29" s="8">
        <f>'Extrapolation (3)'!B36</f>
        <v>221.69199461197036</v>
      </c>
    </row>
    <row r="30" spans="1:3" x14ac:dyDescent="0.25">
      <c r="A30">
        <f>'Extrapolation (3)'!C37</f>
        <v>28</v>
      </c>
      <c r="B30">
        <f t="shared" si="0"/>
        <v>1.8431361185857888E-3</v>
      </c>
      <c r="C30" s="8">
        <f>'Extrapolation (3)'!B37</f>
        <v>185.54343523860143</v>
      </c>
    </row>
    <row r="31" spans="1:3" x14ac:dyDescent="0.25">
      <c r="A31">
        <f>'Extrapolation (3)'!C38</f>
        <v>29</v>
      </c>
      <c r="B31">
        <f t="shared" si="0"/>
        <v>1.5425988099088714E-3</v>
      </c>
      <c r="C31" s="8">
        <f>'Extrapolation (3)'!B38</f>
        <v>155.28917235102637</v>
      </c>
    </row>
    <row r="32" spans="1:3" x14ac:dyDescent="0.25">
      <c r="A32">
        <f>'Extrapolation (3)'!C39</f>
        <v>30</v>
      </c>
      <c r="B32">
        <f t="shared" si="0"/>
        <v>1.2910663864360203E-3</v>
      </c>
      <c r="C32" s="8">
        <f>'Extrapolation (3)'!B39</f>
        <v>129.96809624903301</v>
      </c>
    </row>
  </sheetData>
  <autoFilter ref="A1:B32" xr:uid="{5B9C95C6-326A-4A08-8575-19D7CBD8BB3E}">
    <sortState ref="A2:B32">
      <sortCondition ref="A1:A32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5E7E-EFAF-4D9D-BA60-D935BE5D359E}">
  <dimension ref="A1:D55"/>
  <sheetViews>
    <sheetView topLeftCell="A4" workbookViewId="0">
      <selection activeCell="B28" sqref="B28:B39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13</v>
      </c>
      <c r="B1" t="s">
        <v>14</v>
      </c>
      <c r="C1" t="s">
        <v>12</v>
      </c>
    </row>
    <row r="2" spans="1:4" x14ac:dyDescent="0.25">
      <c r="A2" t="str">
        <f>'Source (2)'!A3</f>
        <v>Earlier than 1991</v>
      </c>
      <c r="B2" s="8">
        <f>'Source (2)'!G3</f>
        <v>7372</v>
      </c>
      <c r="C2">
        <v>19</v>
      </c>
      <c r="D2" t="s">
        <v>16</v>
      </c>
    </row>
    <row r="3" spans="1:4" x14ac:dyDescent="0.25">
      <c r="A3">
        <f>'Source (2)'!A4</f>
        <v>1991</v>
      </c>
      <c r="B3" s="8">
        <f>'Source (2)'!G4</f>
        <v>1122</v>
      </c>
      <c r="C3">
        <f t="shared" ref="C3:C20" si="0">$A$24-A3</f>
        <v>18</v>
      </c>
    </row>
    <row r="4" spans="1:4" x14ac:dyDescent="0.25">
      <c r="A4">
        <f>'Source (2)'!A5</f>
        <v>1992</v>
      </c>
      <c r="B4" s="8">
        <f>'Source (2)'!G5</f>
        <v>1183</v>
      </c>
      <c r="C4">
        <f t="shared" si="0"/>
        <v>17</v>
      </c>
    </row>
    <row r="5" spans="1:4" x14ac:dyDescent="0.25">
      <c r="A5">
        <f>'Source (2)'!A6</f>
        <v>1993</v>
      </c>
      <c r="B5" s="8">
        <f>'Source (2)'!G6</f>
        <v>1549</v>
      </c>
      <c r="C5">
        <f t="shared" si="0"/>
        <v>16</v>
      </c>
    </row>
    <row r="6" spans="1:4" x14ac:dyDescent="0.25">
      <c r="A6">
        <f>'Source (2)'!A7</f>
        <v>1994</v>
      </c>
      <c r="B6" s="8">
        <f>'Source (2)'!G7</f>
        <v>1907</v>
      </c>
      <c r="C6">
        <f t="shared" si="0"/>
        <v>15</v>
      </c>
    </row>
    <row r="7" spans="1:4" x14ac:dyDescent="0.25">
      <c r="A7">
        <f>'Source (2)'!A8</f>
        <v>1995</v>
      </c>
      <c r="B7" s="8">
        <f>'Source (2)'!G8</f>
        <v>2744</v>
      </c>
      <c r="C7">
        <f t="shared" si="0"/>
        <v>14</v>
      </c>
    </row>
    <row r="8" spans="1:4" x14ac:dyDescent="0.25">
      <c r="A8">
        <f>'Source (2)'!A9</f>
        <v>1996</v>
      </c>
      <c r="B8" s="8">
        <f>'Source (2)'!G9</f>
        <v>2288</v>
      </c>
      <c r="C8">
        <f t="shared" si="0"/>
        <v>13</v>
      </c>
    </row>
    <row r="9" spans="1:4" x14ac:dyDescent="0.25">
      <c r="A9">
        <f>'Source (2)'!A10</f>
        <v>1997</v>
      </c>
      <c r="B9" s="8">
        <f>'Source (2)'!G10</f>
        <v>3348</v>
      </c>
      <c r="C9">
        <f t="shared" si="0"/>
        <v>12</v>
      </c>
    </row>
    <row r="10" spans="1:4" x14ac:dyDescent="0.25">
      <c r="A10">
        <f>'Source (2)'!A11</f>
        <v>1998</v>
      </c>
      <c r="B10" s="8">
        <f>'Source (2)'!G11</f>
        <v>3645</v>
      </c>
      <c r="C10">
        <f t="shared" si="0"/>
        <v>11</v>
      </c>
    </row>
    <row r="11" spans="1:4" x14ac:dyDescent="0.25">
      <c r="A11">
        <f>'Source (2)'!A12</f>
        <v>1999</v>
      </c>
      <c r="B11" s="8">
        <f>'Source (2)'!G12</f>
        <v>6108</v>
      </c>
      <c r="C11">
        <f t="shared" si="0"/>
        <v>10</v>
      </c>
    </row>
    <row r="12" spans="1:4" x14ac:dyDescent="0.25">
      <c r="A12">
        <f>'Source (2)'!A13</f>
        <v>2000</v>
      </c>
      <c r="B12" s="8">
        <f>'Source (2)'!G13</f>
        <v>5635</v>
      </c>
      <c r="C12">
        <f t="shared" si="0"/>
        <v>9</v>
      </c>
    </row>
    <row r="13" spans="1:4" x14ac:dyDescent="0.25">
      <c r="A13">
        <f>'Source (2)'!A14</f>
        <v>2001</v>
      </c>
      <c r="B13" s="8">
        <f>'Source (2)'!G14</f>
        <v>5829</v>
      </c>
      <c r="C13">
        <f t="shared" si="0"/>
        <v>8</v>
      </c>
    </row>
    <row r="14" spans="1:4" x14ac:dyDescent="0.25">
      <c r="A14">
        <f>'Source (2)'!A15</f>
        <v>2002</v>
      </c>
      <c r="B14" s="8">
        <f>'Source (2)'!G15</f>
        <v>5860</v>
      </c>
      <c r="C14">
        <f t="shared" si="0"/>
        <v>7</v>
      </c>
    </row>
    <row r="15" spans="1:4" x14ac:dyDescent="0.25">
      <c r="A15">
        <f>'Source (2)'!A16</f>
        <v>2003</v>
      </c>
      <c r="B15" s="8">
        <f>'Source (2)'!G16</f>
        <v>7288</v>
      </c>
      <c r="C15">
        <f t="shared" si="0"/>
        <v>6</v>
      </c>
    </row>
    <row r="16" spans="1:4" x14ac:dyDescent="0.25">
      <c r="A16">
        <f>'Source (2)'!A17</f>
        <v>2004</v>
      </c>
      <c r="B16" s="8">
        <f>'Source (2)'!G17</f>
        <v>7201</v>
      </c>
      <c r="C16">
        <f t="shared" si="0"/>
        <v>5</v>
      </c>
    </row>
    <row r="17" spans="1:3" x14ac:dyDescent="0.25">
      <c r="A17">
        <f>'Source (2)'!A18</f>
        <v>2005</v>
      </c>
      <c r="B17" s="8">
        <f>'Source (2)'!G18</f>
        <v>8332</v>
      </c>
      <c r="C17">
        <f t="shared" si="0"/>
        <v>4</v>
      </c>
    </row>
    <row r="18" spans="1:3" x14ac:dyDescent="0.25">
      <c r="A18">
        <f>'Source (2)'!A19</f>
        <v>2006</v>
      </c>
      <c r="B18" s="8">
        <f>'Source (2)'!G19</f>
        <v>9303</v>
      </c>
      <c r="C18">
        <f t="shared" si="0"/>
        <v>3</v>
      </c>
    </row>
    <row r="19" spans="1:3" x14ac:dyDescent="0.25">
      <c r="A19">
        <f>'Source (2)'!A20</f>
        <v>2007</v>
      </c>
      <c r="B19" s="8">
        <f>'Source (2)'!G20</f>
        <v>8798</v>
      </c>
      <c r="C19">
        <f t="shared" si="0"/>
        <v>2</v>
      </c>
    </row>
    <row r="20" spans="1:3" x14ac:dyDescent="0.25">
      <c r="A20">
        <f>'Source (2)'!A21</f>
        <v>2008</v>
      </c>
      <c r="B20" s="8">
        <f>'Source (2)'!G21</f>
        <v>9890</v>
      </c>
      <c r="C20">
        <f t="shared" si="0"/>
        <v>1</v>
      </c>
    </row>
    <row r="21" spans="1:3" x14ac:dyDescent="0.25">
      <c r="A21">
        <f>'Source (2)'!A22</f>
        <v>2009</v>
      </c>
      <c r="B21" s="8">
        <f>'Source (2)'!G22</f>
        <v>3657</v>
      </c>
      <c r="C21">
        <v>0</v>
      </c>
    </row>
    <row r="22" spans="1:3" x14ac:dyDescent="0.25">
      <c r="B22" s="8"/>
    </row>
    <row r="23" spans="1:3" x14ac:dyDescent="0.25">
      <c r="A23" t="s">
        <v>15</v>
      </c>
      <c r="B23" s="8"/>
    </row>
    <row r="24" spans="1:3" x14ac:dyDescent="0.25">
      <c r="A24">
        <v>2009</v>
      </c>
      <c r="B24" s="8"/>
    </row>
    <row r="25" spans="1:3" x14ac:dyDescent="0.25">
      <c r="B25" s="8"/>
    </row>
    <row r="26" spans="1:3" x14ac:dyDescent="0.25">
      <c r="B26" s="8"/>
    </row>
    <row r="27" spans="1:3" x14ac:dyDescent="0.25">
      <c r="A27" t="s">
        <v>17</v>
      </c>
    </row>
    <row r="28" spans="1:3" x14ac:dyDescent="0.25">
      <c r="B28" s="8">
        <f>27100*EXP(-0.178*C28)</f>
        <v>920.84249540344069</v>
      </c>
      <c r="C28">
        <v>19</v>
      </c>
    </row>
    <row r="29" spans="1:3" x14ac:dyDescent="0.25">
      <c r="B29" s="8">
        <f t="shared" ref="B29:B39" si="1">27100*EXP(-0.178*C29)</f>
        <v>770.69214975440048</v>
      </c>
      <c r="C29">
        <v>20</v>
      </c>
    </row>
    <row r="30" spans="1:3" x14ac:dyDescent="0.25">
      <c r="B30" s="8">
        <f t="shared" si="1"/>
        <v>645.02495557921623</v>
      </c>
      <c r="C30">
        <v>21</v>
      </c>
    </row>
    <row r="31" spans="1:3" x14ac:dyDescent="0.25">
      <c r="B31" s="8">
        <f t="shared" si="1"/>
        <v>539.84874953320423</v>
      </c>
      <c r="C31">
        <v>22</v>
      </c>
    </row>
    <row r="32" spans="1:3" x14ac:dyDescent="0.25">
      <c r="B32" s="8">
        <f t="shared" si="1"/>
        <v>451.82232075170117</v>
      </c>
      <c r="C32">
        <v>23</v>
      </c>
    </row>
    <row r="33" spans="2:3" x14ac:dyDescent="0.25">
      <c r="B33" s="8">
        <f t="shared" si="1"/>
        <v>378.14926811624792</v>
      </c>
      <c r="C33">
        <v>24</v>
      </c>
    </row>
    <row r="34" spans="2:3" x14ac:dyDescent="0.25">
      <c r="B34" s="8">
        <f t="shared" si="1"/>
        <v>316.48916489771648</v>
      </c>
      <c r="C34">
        <v>25</v>
      </c>
    </row>
    <row r="35" spans="2:3" x14ac:dyDescent="0.25">
      <c r="B35" s="8">
        <f t="shared" si="1"/>
        <v>264.88320867743124</v>
      </c>
      <c r="C35">
        <v>26</v>
      </c>
    </row>
    <row r="36" spans="2:3" x14ac:dyDescent="0.25">
      <c r="B36" s="8">
        <f t="shared" si="1"/>
        <v>221.69199461197036</v>
      </c>
      <c r="C36">
        <v>27</v>
      </c>
    </row>
    <row r="37" spans="2:3" x14ac:dyDescent="0.25">
      <c r="B37" s="8">
        <f t="shared" si="1"/>
        <v>185.54343523860143</v>
      </c>
      <c r="C37">
        <v>28</v>
      </c>
    </row>
    <row r="38" spans="2:3" x14ac:dyDescent="0.25">
      <c r="B38" s="8">
        <f t="shared" si="1"/>
        <v>155.28917235102637</v>
      </c>
      <c r="C38">
        <v>29</v>
      </c>
    </row>
    <row r="39" spans="2:3" x14ac:dyDescent="0.25">
      <c r="B39" s="8">
        <f t="shared" si="1"/>
        <v>129.96809624903301</v>
      </c>
      <c r="C39">
        <v>30</v>
      </c>
    </row>
    <row r="45" spans="2:3" x14ac:dyDescent="0.25">
      <c r="B45" s="8"/>
    </row>
    <row r="46" spans="2:3" x14ac:dyDescent="0.25">
      <c r="B46" s="8"/>
    </row>
    <row r="47" spans="2:3" x14ac:dyDescent="0.25">
      <c r="B47" s="8"/>
    </row>
    <row r="48" spans="2:3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2CC7-99B0-4DA9-B894-4A1EA3C8C455}">
  <dimension ref="A1:L27"/>
  <sheetViews>
    <sheetView workbookViewId="0">
      <selection activeCell="K9" sqref="K9"/>
    </sheetView>
  </sheetViews>
  <sheetFormatPr defaultRowHeight="15" x14ac:dyDescent="0.25"/>
  <cols>
    <col min="1" max="1" width="16.85546875" customWidth="1"/>
    <col min="2" max="2" width="13.28515625" bestFit="1" customWidth="1"/>
    <col min="3" max="3" width="9.7109375" bestFit="1" customWidth="1"/>
    <col min="4" max="5" width="11" bestFit="1" customWidth="1"/>
    <col min="6" max="7" width="13" bestFit="1" customWidth="1"/>
    <col min="8" max="8" width="11" bestFit="1" customWidth="1"/>
  </cols>
  <sheetData>
    <row r="1" spans="1:12" ht="39.75" thickTop="1" thickBot="1" x14ac:dyDescent="0.3"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0" t="s">
        <v>23</v>
      </c>
      <c r="K1" s="10" t="s">
        <v>24</v>
      </c>
    </row>
    <row r="2" spans="1:12" ht="39" thickBot="1" x14ac:dyDescent="0.3">
      <c r="A2" s="5" t="s">
        <v>7</v>
      </c>
      <c r="B2" s="2">
        <v>4547</v>
      </c>
      <c r="C2" s="2">
        <v>1434</v>
      </c>
      <c r="D2" s="2">
        <v>8952</v>
      </c>
      <c r="E2" s="2">
        <v>7655</v>
      </c>
      <c r="F2" s="2">
        <v>58508</v>
      </c>
      <c r="G2" s="2">
        <v>103361</v>
      </c>
      <c r="H2" s="2">
        <v>12209</v>
      </c>
      <c r="J2" s="11">
        <v>4.5</v>
      </c>
      <c r="K2" s="12">
        <v>14.9</v>
      </c>
      <c r="L2" t="s">
        <v>25</v>
      </c>
    </row>
    <row r="3" spans="1:12" ht="26.25" thickBot="1" x14ac:dyDescent="0.3">
      <c r="A3" s="6" t="s">
        <v>8</v>
      </c>
      <c r="B3" s="4">
        <v>976</v>
      </c>
      <c r="C3" s="4">
        <v>659</v>
      </c>
      <c r="D3" s="3">
        <v>1933</v>
      </c>
      <c r="E3" s="4">
        <v>919</v>
      </c>
      <c r="F3" s="3">
        <v>12649</v>
      </c>
      <c r="G3" s="3">
        <v>7372</v>
      </c>
      <c r="H3" s="3">
        <v>2758</v>
      </c>
      <c r="J3">
        <f>CONVERT(J2,"uk_ton","lbm")</f>
        <v>10079.999999999998</v>
      </c>
      <c r="K3">
        <f>CONVERT(K2,"uk_ton","lbm")</f>
        <v>33376</v>
      </c>
      <c r="L3" t="s">
        <v>26</v>
      </c>
    </row>
    <row r="4" spans="1:12" ht="15.75" thickBot="1" x14ac:dyDescent="0.3">
      <c r="A4" s="6">
        <v>1991</v>
      </c>
      <c r="B4" s="4">
        <v>94</v>
      </c>
      <c r="C4" s="4">
        <v>40</v>
      </c>
      <c r="D4" s="4">
        <v>168</v>
      </c>
      <c r="E4" s="4">
        <v>115</v>
      </c>
      <c r="F4" s="3">
        <v>1202</v>
      </c>
      <c r="G4" s="3">
        <v>1122</v>
      </c>
      <c r="H4" s="4">
        <v>257</v>
      </c>
    </row>
    <row r="5" spans="1:12" ht="15.75" thickBot="1" x14ac:dyDescent="0.3">
      <c r="A5" s="6">
        <v>1992</v>
      </c>
      <c r="B5" s="4">
        <v>90</v>
      </c>
      <c r="C5" s="4">
        <v>38</v>
      </c>
      <c r="D5" s="4">
        <v>156</v>
      </c>
      <c r="E5" s="4">
        <v>136</v>
      </c>
      <c r="F5" s="3">
        <v>1160</v>
      </c>
      <c r="G5" s="3">
        <v>1183</v>
      </c>
      <c r="H5" s="4">
        <v>231</v>
      </c>
    </row>
    <row r="6" spans="1:12" ht="15.75" thickBot="1" x14ac:dyDescent="0.3">
      <c r="A6" s="6">
        <v>1993</v>
      </c>
      <c r="B6" s="4">
        <v>95</v>
      </c>
      <c r="C6" s="4">
        <v>40</v>
      </c>
      <c r="D6" s="4">
        <v>181</v>
      </c>
      <c r="E6" s="4">
        <v>139</v>
      </c>
      <c r="F6" s="3">
        <v>1351</v>
      </c>
      <c r="G6" s="3">
        <v>1549</v>
      </c>
      <c r="H6" s="4">
        <v>292</v>
      </c>
    </row>
    <row r="7" spans="1:12" ht="15.75" thickBot="1" x14ac:dyDescent="0.3">
      <c r="A7" s="6">
        <v>1994</v>
      </c>
      <c r="B7" s="4">
        <v>121</v>
      </c>
      <c r="C7" s="4">
        <v>49</v>
      </c>
      <c r="D7" s="4">
        <v>185</v>
      </c>
      <c r="E7" s="4">
        <v>173</v>
      </c>
      <c r="F7" s="3">
        <v>1867</v>
      </c>
      <c r="G7" s="3">
        <v>1907</v>
      </c>
      <c r="H7" s="4">
        <v>344</v>
      </c>
    </row>
    <row r="8" spans="1:12" ht="15.75" thickBot="1" x14ac:dyDescent="0.3">
      <c r="A8" s="6">
        <v>1995</v>
      </c>
      <c r="B8" s="4">
        <v>173</v>
      </c>
      <c r="C8" s="4">
        <v>57</v>
      </c>
      <c r="D8" s="4">
        <v>334</v>
      </c>
      <c r="E8" s="4">
        <v>217</v>
      </c>
      <c r="F8" s="3">
        <v>2440</v>
      </c>
      <c r="G8" s="3">
        <v>2744</v>
      </c>
      <c r="H8" s="4">
        <v>465</v>
      </c>
    </row>
    <row r="9" spans="1:12" ht="15.75" thickBot="1" x14ac:dyDescent="0.3">
      <c r="A9" s="6">
        <v>1996</v>
      </c>
      <c r="B9" s="4">
        <v>111</v>
      </c>
      <c r="C9" s="4">
        <v>34</v>
      </c>
      <c r="D9" s="4">
        <v>220</v>
      </c>
      <c r="E9" s="4">
        <v>164</v>
      </c>
      <c r="F9" s="3">
        <v>1626</v>
      </c>
      <c r="G9" s="3">
        <v>2288</v>
      </c>
      <c r="H9" s="4">
        <v>313</v>
      </c>
    </row>
    <row r="10" spans="1:12" ht="15.75" thickBot="1" x14ac:dyDescent="0.3">
      <c r="A10" s="6">
        <v>1997</v>
      </c>
      <c r="B10" s="4">
        <v>147</v>
      </c>
      <c r="C10" s="4">
        <v>47</v>
      </c>
      <c r="D10" s="4">
        <v>296</v>
      </c>
      <c r="E10" s="4">
        <v>236</v>
      </c>
      <c r="F10" s="3">
        <v>1741</v>
      </c>
      <c r="G10" s="3">
        <v>3348</v>
      </c>
      <c r="H10" s="4">
        <v>440</v>
      </c>
    </row>
    <row r="11" spans="1:12" ht="15.75" thickBot="1" x14ac:dyDescent="0.3">
      <c r="A11" s="6">
        <v>1998</v>
      </c>
      <c r="B11" s="4">
        <v>136</v>
      </c>
      <c r="C11" s="4">
        <v>40</v>
      </c>
      <c r="D11" s="4">
        <v>307</v>
      </c>
      <c r="E11" s="4">
        <v>252</v>
      </c>
      <c r="F11" s="3">
        <v>2237</v>
      </c>
      <c r="G11" s="3">
        <v>3645</v>
      </c>
      <c r="H11" s="4">
        <v>381</v>
      </c>
    </row>
    <row r="12" spans="1:12" ht="15.75" thickBot="1" x14ac:dyDescent="0.3">
      <c r="A12" s="6">
        <v>1999</v>
      </c>
      <c r="B12" s="4">
        <v>221</v>
      </c>
      <c r="C12" s="4">
        <v>78</v>
      </c>
      <c r="D12" s="4">
        <v>485</v>
      </c>
      <c r="E12" s="4">
        <v>415</v>
      </c>
      <c r="F12" s="3">
        <v>3302</v>
      </c>
      <c r="G12" s="3">
        <v>6108</v>
      </c>
      <c r="H12" s="4">
        <v>558</v>
      </c>
    </row>
    <row r="13" spans="1:12" ht="15.75" thickBot="1" x14ac:dyDescent="0.3">
      <c r="A13" s="6">
        <v>2000</v>
      </c>
      <c r="B13" s="4">
        <v>206</v>
      </c>
      <c r="C13" s="4">
        <v>48</v>
      </c>
      <c r="D13" s="4">
        <v>449</v>
      </c>
      <c r="E13" s="4">
        <v>323</v>
      </c>
      <c r="F13" s="3">
        <v>2897</v>
      </c>
      <c r="G13" s="3">
        <v>5635</v>
      </c>
      <c r="H13" s="4">
        <v>438</v>
      </c>
    </row>
    <row r="14" spans="1:12" ht="15.75" thickBot="1" x14ac:dyDescent="0.3">
      <c r="A14" s="6">
        <v>2001</v>
      </c>
      <c r="B14" s="4">
        <v>194</v>
      </c>
      <c r="C14" s="4">
        <v>43</v>
      </c>
      <c r="D14" s="4">
        <v>370</v>
      </c>
      <c r="E14" s="4">
        <v>337</v>
      </c>
      <c r="F14" s="3">
        <v>2259</v>
      </c>
      <c r="G14" s="3">
        <v>5829</v>
      </c>
      <c r="H14" s="4">
        <v>518</v>
      </c>
    </row>
    <row r="15" spans="1:12" ht="15.75" thickBot="1" x14ac:dyDescent="0.3">
      <c r="A15" s="6">
        <v>2002</v>
      </c>
      <c r="B15" s="4">
        <v>225</v>
      </c>
      <c r="C15" s="4">
        <v>44</v>
      </c>
      <c r="D15" s="4">
        <v>381</v>
      </c>
      <c r="E15" s="4">
        <v>373</v>
      </c>
      <c r="F15" s="3">
        <v>2090</v>
      </c>
      <c r="G15" s="3">
        <v>5860</v>
      </c>
      <c r="H15" s="4">
        <v>453</v>
      </c>
    </row>
    <row r="16" spans="1:12" ht="15.75" thickBot="1" x14ac:dyDescent="0.3">
      <c r="A16" s="6">
        <v>2003</v>
      </c>
      <c r="B16" s="4">
        <v>201</v>
      </c>
      <c r="C16" s="4">
        <v>41</v>
      </c>
      <c r="D16" s="4">
        <v>485</v>
      </c>
      <c r="E16" s="4">
        <v>604</v>
      </c>
      <c r="F16" s="3">
        <v>2743</v>
      </c>
      <c r="G16" s="3">
        <v>7288</v>
      </c>
      <c r="H16" s="4">
        <v>566</v>
      </c>
    </row>
    <row r="17" spans="1:8" ht="15.75" thickBot="1" x14ac:dyDescent="0.3">
      <c r="A17" s="6">
        <v>2004</v>
      </c>
      <c r="B17" s="4">
        <v>189</v>
      </c>
      <c r="C17" s="4">
        <v>32</v>
      </c>
      <c r="D17" s="4">
        <v>480</v>
      </c>
      <c r="E17" s="4">
        <v>604</v>
      </c>
      <c r="F17" s="3">
        <v>2691</v>
      </c>
      <c r="G17" s="3">
        <v>7201</v>
      </c>
      <c r="H17" s="4">
        <v>575</v>
      </c>
    </row>
    <row r="18" spans="1:8" ht="15.75" thickBot="1" x14ac:dyDescent="0.3">
      <c r="A18" s="6">
        <v>2005</v>
      </c>
      <c r="B18" s="4">
        <v>271</v>
      </c>
      <c r="C18" s="4">
        <v>23</v>
      </c>
      <c r="D18" s="4">
        <v>510</v>
      </c>
      <c r="E18" s="4">
        <v>549</v>
      </c>
      <c r="F18" s="3">
        <v>3430</v>
      </c>
      <c r="G18" s="3">
        <v>8332</v>
      </c>
      <c r="H18" s="4">
        <v>781</v>
      </c>
    </row>
    <row r="19" spans="1:8" ht="15.75" thickBot="1" x14ac:dyDescent="0.3">
      <c r="A19" s="6">
        <v>2006</v>
      </c>
      <c r="B19" s="4">
        <v>334</v>
      </c>
      <c r="C19" s="4">
        <v>36</v>
      </c>
      <c r="D19" s="4">
        <v>622</v>
      </c>
      <c r="E19" s="4">
        <v>609</v>
      </c>
      <c r="F19" s="3">
        <v>3398</v>
      </c>
      <c r="G19" s="3">
        <v>9303</v>
      </c>
      <c r="H19" s="4">
        <v>818</v>
      </c>
    </row>
    <row r="20" spans="1:8" ht="15.75" thickBot="1" x14ac:dyDescent="0.3">
      <c r="A20" s="6">
        <v>2007</v>
      </c>
      <c r="B20" s="4">
        <v>243</v>
      </c>
      <c r="C20" s="4">
        <v>31</v>
      </c>
      <c r="D20" s="4">
        <v>553</v>
      </c>
      <c r="E20" s="4">
        <v>535</v>
      </c>
      <c r="F20" s="3">
        <v>3640</v>
      </c>
      <c r="G20" s="3">
        <v>8798</v>
      </c>
      <c r="H20" s="4">
        <v>718</v>
      </c>
    </row>
    <row r="21" spans="1:8" ht="15.75" thickBot="1" x14ac:dyDescent="0.3">
      <c r="A21" s="6">
        <v>2008</v>
      </c>
      <c r="B21" s="4">
        <v>390</v>
      </c>
      <c r="C21" s="4">
        <v>26</v>
      </c>
      <c r="D21" s="4">
        <v>584</v>
      </c>
      <c r="E21" s="4">
        <v>715</v>
      </c>
      <c r="F21" s="3">
        <v>3093</v>
      </c>
      <c r="G21" s="3">
        <v>9890</v>
      </c>
      <c r="H21" s="4">
        <v>975</v>
      </c>
    </row>
    <row r="22" spans="1:8" ht="15.75" thickBot="1" x14ac:dyDescent="0.3">
      <c r="A22" s="6">
        <v>2009</v>
      </c>
      <c r="B22" s="4">
        <v>109</v>
      </c>
      <c r="C22" s="4">
        <v>18</v>
      </c>
      <c r="D22" s="4">
        <v>233</v>
      </c>
      <c r="E22" s="4">
        <v>217</v>
      </c>
      <c r="F22" s="3">
        <v>2318</v>
      </c>
      <c r="G22" s="3">
        <v>3657</v>
      </c>
      <c r="H22" s="4">
        <v>308</v>
      </c>
    </row>
    <row r="23" spans="1:8" ht="15.75" thickBot="1" x14ac:dyDescent="0.3">
      <c r="A23" s="6">
        <v>2010</v>
      </c>
      <c r="B23" s="4">
        <v>13</v>
      </c>
      <c r="C23" s="4">
        <v>1</v>
      </c>
      <c r="D23" s="4">
        <v>15</v>
      </c>
      <c r="E23" s="4">
        <v>15</v>
      </c>
      <c r="F23" s="4">
        <v>347</v>
      </c>
      <c r="G23" s="4">
        <v>268</v>
      </c>
      <c r="H23" s="4">
        <v>12</v>
      </c>
    </row>
    <row r="24" spans="1:8" ht="15.75" thickBot="1" x14ac:dyDescent="0.3">
      <c r="A24" s="6">
        <v>2011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ht="39" thickBot="1" x14ac:dyDescent="0.3">
      <c r="A25" s="6" t="s">
        <v>9</v>
      </c>
      <c r="B25" s="4">
        <v>0</v>
      </c>
      <c r="C25" s="4">
        <v>0</v>
      </c>
      <c r="D25" s="4">
        <v>0</v>
      </c>
      <c r="E25" s="4">
        <v>1</v>
      </c>
      <c r="F25" s="4">
        <v>20</v>
      </c>
      <c r="G25" s="4">
        <v>24</v>
      </c>
      <c r="H25" s="4">
        <v>0</v>
      </c>
    </row>
    <row r="27" spans="1:8" x14ac:dyDescent="0.25">
      <c r="A27" t="s">
        <v>10</v>
      </c>
      <c r="B27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45AF-6619-40C6-B013-B3F3896BEFCD}">
  <dimension ref="A1:F32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16.85546875" bestFit="1" customWidth="1"/>
    <col min="3" max="3" width="8.5703125" bestFit="1" customWidth="1"/>
  </cols>
  <sheetData>
    <row r="1" spans="1:6" x14ac:dyDescent="0.25">
      <c r="A1" t="s">
        <v>12</v>
      </c>
      <c r="B1" t="s">
        <v>18</v>
      </c>
      <c r="C1" t="s">
        <v>14</v>
      </c>
      <c r="E1" t="s">
        <v>29</v>
      </c>
      <c r="F1">
        <v>42</v>
      </c>
    </row>
    <row r="2" spans="1:6" x14ac:dyDescent="0.25">
      <c r="A2">
        <f>'Extrapolation (4)'!C21</f>
        <v>0</v>
      </c>
      <c r="B2">
        <f t="shared" ref="B2:B32" si="0">C2/SUM($C$2:$C$32)</f>
        <v>5.1342723081426386E-2</v>
      </c>
      <c r="C2" s="8">
        <f>'Extrapolation (4)'!B21</f>
        <v>5477</v>
      </c>
      <c r="F2">
        <v>61</v>
      </c>
    </row>
    <row r="3" spans="1:6" x14ac:dyDescent="0.25">
      <c r="A3">
        <f>'Extrapolation (4)'!C20</f>
        <v>1</v>
      </c>
      <c r="B3">
        <f t="shared" si="0"/>
        <v>4.9167898952361039E-2</v>
      </c>
      <c r="C3" s="8">
        <f>'Extrapolation (4)'!B20</f>
        <v>5245</v>
      </c>
    </row>
    <row r="4" spans="1:6" x14ac:dyDescent="0.25">
      <c r="A4">
        <f>'Extrapolation (4)'!C19</f>
        <v>2</v>
      </c>
      <c r="B4">
        <f t="shared" si="0"/>
        <v>0.12622416766321093</v>
      </c>
      <c r="C4" s="8">
        <f>'Extrapolation (4)'!B19</f>
        <v>13465</v>
      </c>
    </row>
    <row r="5" spans="1:6" x14ac:dyDescent="0.25">
      <c r="A5">
        <f>'Extrapolation (4)'!C18</f>
        <v>3</v>
      </c>
      <c r="B5">
        <f t="shared" si="0"/>
        <v>9.7754594904713235E-2</v>
      </c>
      <c r="C5" s="8">
        <f>'Extrapolation (4)'!B18</f>
        <v>10428</v>
      </c>
    </row>
    <row r="6" spans="1:6" x14ac:dyDescent="0.25">
      <c r="A6">
        <f>'Extrapolation (4)'!C17</f>
        <v>4</v>
      </c>
      <c r="B6">
        <f t="shared" si="0"/>
        <v>0.10198237801768079</v>
      </c>
      <c r="C6" s="8">
        <f>'Extrapolation (4)'!B17</f>
        <v>10879</v>
      </c>
    </row>
    <row r="7" spans="1:6" x14ac:dyDescent="0.25">
      <c r="A7">
        <f>'Extrapolation (4)'!C16</f>
        <v>5</v>
      </c>
      <c r="B7">
        <f t="shared" si="0"/>
        <v>6.3557360323547724E-2</v>
      </c>
      <c r="C7" s="8">
        <f>'Extrapolation (4)'!B16</f>
        <v>6780</v>
      </c>
    </row>
    <row r="8" spans="1:6" x14ac:dyDescent="0.25">
      <c r="A8">
        <f>'Extrapolation (4)'!C15</f>
        <v>6</v>
      </c>
      <c r="B8">
        <f t="shared" si="0"/>
        <v>5.9695172646069605E-2</v>
      </c>
      <c r="C8" s="8">
        <f>'Extrapolation (4)'!B15</f>
        <v>6368</v>
      </c>
    </row>
    <row r="9" spans="1:6" x14ac:dyDescent="0.25">
      <c r="A9">
        <f>'Extrapolation (4)'!C14</f>
        <v>7</v>
      </c>
      <c r="B9">
        <f t="shared" si="0"/>
        <v>4.1359155419984153E-2</v>
      </c>
      <c r="C9" s="8">
        <f>'Extrapolation (4)'!B14</f>
        <v>4412</v>
      </c>
    </row>
    <row r="10" spans="1:6" x14ac:dyDescent="0.25">
      <c r="A10">
        <f>'Extrapolation (4)'!C13</f>
        <v>8</v>
      </c>
      <c r="B10">
        <f t="shared" si="0"/>
        <v>5.1755189726593952E-2</v>
      </c>
      <c r="C10" s="8">
        <f>'Extrapolation (4)'!B13</f>
        <v>5521</v>
      </c>
    </row>
    <row r="11" spans="1:6" x14ac:dyDescent="0.25">
      <c r="A11">
        <f>'Extrapolation (4)'!C12</f>
        <v>9</v>
      </c>
      <c r="B11">
        <f t="shared" si="0"/>
        <v>7.8153055017318201E-2</v>
      </c>
      <c r="C11" s="8">
        <f>'Extrapolation (4)'!B12</f>
        <v>8337</v>
      </c>
    </row>
    <row r="12" spans="1:6" x14ac:dyDescent="0.25">
      <c r="A12">
        <f>'Extrapolation (4)'!C11</f>
        <v>10</v>
      </c>
      <c r="B12">
        <f t="shared" si="0"/>
        <v>6.3641728500968359E-2</v>
      </c>
      <c r="C12" s="8">
        <f>'Extrapolation (4)'!B11</f>
        <v>6789</v>
      </c>
    </row>
    <row r="13" spans="1:6" x14ac:dyDescent="0.25">
      <c r="A13">
        <f>'Extrapolation (4)'!C10</f>
        <v>11</v>
      </c>
      <c r="B13">
        <f t="shared" si="0"/>
        <v>4.9430377726558582E-2</v>
      </c>
      <c r="C13" s="8">
        <f>'Extrapolation (4)'!B10</f>
        <v>5273</v>
      </c>
    </row>
    <row r="14" spans="1:6" x14ac:dyDescent="0.25">
      <c r="A14">
        <f>'Extrapolation (4)'!C9</f>
        <v>12</v>
      </c>
      <c r="B14">
        <f t="shared" si="0"/>
        <v>2.7897744000424489E-2</v>
      </c>
      <c r="C14" s="8">
        <f>'Extrapolation (4)'!B9</f>
        <v>2976</v>
      </c>
    </row>
    <row r="15" spans="1:6" x14ac:dyDescent="0.25">
      <c r="A15">
        <f>'Extrapolation (4)'!C8</f>
        <v>13</v>
      </c>
      <c r="B15">
        <f t="shared" si="0"/>
        <v>2.4260538129401404E-2</v>
      </c>
      <c r="C15" s="8">
        <f>'Extrapolation (4)'!B8</f>
        <v>2588</v>
      </c>
    </row>
    <row r="16" spans="1:6" x14ac:dyDescent="0.25">
      <c r="A16">
        <f>'Extrapolation (4)'!C7</f>
        <v>14</v>
      </c>
      <c r="B16">
        <f t="shared" si="0"/>
        <v>3.2603613452108993E-2</v>
      </c>
      <c r="C16" s="8">
        <f>'Extrapolation (4)'!B7</f>
        <v>3478</v>
      </c>
    </row>
    <row r="17" spans="1:3" x14ac:dyDescent="0.25">
      <c r="A17">
        <f>'Extrapolation (4)'!C6</f>
        <v>15</v>
      </c>
      <c r="B17">
        <f t="shared" si="0"/>
        <v>1.8336017226085449E-2</v>
      </c>
      <c r="C17" s="8">
        <f>'Extrapolation (4)'!B6</f>
        <v>1956</v>
      </c>
    </row>
    <row r="18" spans="1:3" x14ac:dyDescent="0.25">
      <c r="A18">
        <f>'Extrapolation (4)'!C5</f>
        <v>16</v>
      </c>
      <c r="B18">
        <f t="shared" si="0"/>
        <v>1.2233385725992594E-2</v>
      </c>
      <c r="C18" s="8">
        <f>'Extrapolation (4)'!B5</f>
        <v>1305</v>
      </c>
    </row>
    <row r="19" spans="1:3" x14ac:dyDescent="0.25">
      <c r="A19">
        <f>'Extrapolation (4)'!C4</f>
        <v>17</v>
      </c>
      <c r="B19">
        <f t="shared" si="0"/>
        <v>9.6179722259527971E-3</v>
      </c>
      <c r="C19" s="8">
        <f>'Extrapolation (4)'!B4</f>
        <v>1026</v>
      </c>
    </row>
    <row r="20" spans="1:3" x14ac:dyDescent="0.25">
      <c r="A20">
        <f>'Extrapolation (4)'!C3</f>
        <v>18</v>
      </c>
      <c r="B20">
        <f t="shared" si="0"/>
        <v>9.4773585969184001E-3</v>
      </c>
      <c r="C20" s="8">
        <f>'Extrapolation (4)'!B3</f>
        <v>1011</v>
      </c>
    </row>
    <row r="21" spans="1:3" x14ac:dyDescent="0.25">
      <c r="A21">
        <f>'Extrapolation (4)'!C28</f>
        <v>19</v>
      </c>
      <c r="B21">
        <f t="shared" si="0"/>
        <v>6.9538634722896347E-3</v>
      </c>
      <c r="C21" s="8">
        <f>'Extrapolation (4)'!B28</f>
        <v>741.80541957869661</v>
      </c>
    </row>
    <row r="22" spans="1:3" x14ac:dyDescent="0.25">
      <c r="A22">
        <f>'Extrapolation (4)'!C29</f>
        <v>20</v>
      </c>
      <c r="B22">
        <f t="shared" si="0"/>
        <v>5.5140390823560197E-3</v>
      </c>
      <c r="C22" s="8">
        <f>'Extrapolation (4)'!B29</f>
        <v>588.21173170281531</v>
      </c>
    </row>
    <row r="23" spans="1:3" x14ac:dyDescent="0.25">
      <c r="A23">
        <f>'Extrapolation (4)'!C30</f>
        <v>21</v>
      </c>
      <c r="B23">
        <f t="shared" si="0"/>
        <v>4.3723359141157525E-3</v>
      </c>
      <c r="C23" s="8">
        <f>'Extrapolation (4)'!B30</f>
        <v>466.42021233725887</v>
      </c>
    </row>
    <row r="24" spans="1:3" x14ac:dyDescent="0.25">
      <c r="A24">
        <f>'Extrapolation (4)'!C31</f>
        <v>22</v>
      </c>
      <c r="B24">
        <f t="shared" si="0"/>
        <v>3.4670268128926705E-3</v>
      </c>
      <c r="C24" s="8">
        <f>'Extrapolation (4)'!B31</f>
        <v>369.84609920470962</v>
      </c>
    </row>
    <row r="25" spans="1:3" x14ac:dyDescent="0.25">
      <c r="A25">
        <f>'Extrapolation (4)'!C32</f>
        <v>23</v>
      </c>
      <c r="B25">
        <f t="shared" si="0"/>
        <v>2.7491654706835694E-3</v>
      </c>
      <c r="C25" s="8">
        <f>'Extrapolation (4)'!B32</f>
        <v>293.26803058447354</v>
      </c>
    </row>
    <row r="26" spans="1:3" x14ac:dyDescent="0.25">
      <c r="A26">
        <f>'Extrapolation (4)'!C33</f>
        <v>24</v>
      </c>
      <c r="B26">
        <f t="shared" si="0"/>
        <v>2.1799401023071302E-3</v>
      </c>
      <c r="C26" s="8">
        <f>'Extrapolation (4)'!B33</f>
        <v>232.5457479417442</v>
      </c>
    </row>
    <row r="27" spans="1:3" x14ac:dyDescent="0.25">
      <c r="A27">
        <f>'Extrapolation (4)'!C34</f>
        <v>25</v>
      </c>
      <c r="B27">
        <f t="shared" si="0"/>
        <v>1.728575053165214E-3</v>
      </c>
      <c r="C27" s="8">
        <f>'Extrapolation (4)'!B34</f>
        <v>184.39624932185924</v>
      </c>
    </row>
    <row r="28" spans="1:3" x14ac:dyDescent="0.25">
      <c r="A28">
        <f>'Extrapolation (4)'!C35</f>
        <v>26</v>
      </c>
      <c r="B28">
        <f t="shared" si="0"/>
        <v>1.3706668872520019E-3</v>
      </c>
      <c r="C28" s="8">
        <f>'Extrapolation (4)'!B35</f>
        <v>146.21629105206108</v>
      </c>
    </row>
    <row r="29" spans="1:3" x14ac:dyDescent="0.25">
      <c r="A29">
        <f>'Extrapolation (4)'!C36</f>
        <v>27</v>
      </c>
      <c r="B29">
        <f t="shared" si="0"/>
        <v>1.0868649945913141E-3</v>
      </c>
      <c r="C29" s="8">
        <f>'Extrapolation (4)'!B36</f>
        <v>115.94164115401357</v>
      </c>
    </row>
    <row r="30" spans="1:3" x14ac:dyDescent="0.25">
      <c r="A30">
        <f>'Extrapolation (4)'!C37</f>
        <v>28</v>
      </c>
      <c r="B30">
        <f t="shared" si="0"/>
        <v>8.6182538401892211E-4</v>
      </c>
      <c r="C30" s="8">
        <f>'Extrapolation (4)'!B37</f>
        <v>91.935474882889693</v>
      </c>
    </row>
    <row r="31" spans="1:3" x14ac:dyDescent="0.25">
      <c r="A31">
        <f>'Extrapolation (4)'!C38</f>
        <v>29</v>
      </c>
      <c r="B31">
        <f t="shared" si="0"/>
        <v>6.8338109722509803E-4</v>
      </c>
      <c r="C31" s="8">
        <f>'Extrapolation (4)'!B38</f>
        <v>72.899878402746353</v>
      </c>
    </row>
    <row r="32" spans="1:3" x14ac:dyDescent="0.25">
      <c r="A32">
        <f>'Extrapolation (4)'!C39</f>
        <v>30</v>
      </c>
      <c r="B32">
        <f t="shared" si="0"/>
        <v>5.4188439178570974E-4</v>
      </c>
      <c r="C32" s="8">
        <f>'Extrapolation (4)'!B39</f>
        <v>57.805675968986392</v>
      </c>
    </row>
  </sheetData>
  <autoFilter ref="A1:B32" xr:uid="{5B9C95C6-326A-4A08-8575-19D7CBD8BB3E}">
    <sortState ref="A2:B32">
      <sortCondition ref="A1:A32"/>
    </sortState>
  </autoFilter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F7AA-DDC2-4A49-A925-789466612FF0}">
  <dimension ref="A1:D55"/>
  <sheetViews>
    <sheetView topLeftCell="A7" workbookViewId="0">
      <selection activeCell="B28" sqref="B28:B39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13</v>
      </c>
      <c r="B1" t="s">
        <v>14</v>
      </c>
      <c r="C1" t="s">
        <v>12</v>
      </c>
    </row>
    <row r="2" spans="1:4" x14ac:dyDescent="0.25">
      <c r="A2" t="str">
        <f>'Source (3)'!A3</f>
        <v>Earlier than 1991</v>
      </c>
      <c r="B2" s="8">
        <f>'Source (3)'!G3</f>
        <v>8716</v>
      </c>
      <c r="C2">
        <v>19</v>
      </c>
      <c r="D2" t="s">
        <v>16</v>
      </c>
    </row>
    <row r="3" spans="1:4" x14ac:dyDescent="0.25">
      <c r="A3">
        <f>'Source (3)'!A4</f>
        <v>1991</v>
      </c>
      <c r="B3" s="8">
        <f>'Source (3)'!G4</f>
        <v>1011</v>
      </c>
      <c r="C3">
        <f t="shared" ref="C3:C20" si="0">$A$24-A3</f>
        <v>18</v>
      </c>
    </row>
    <row r="4" spans="1:4" x14ac:dyDescent="0.25">
      <c r="A4">
        <f>'Source (3)'!A5</f>
        <v>1992</v>
      </c>
      <c r="B4" s="8">
        <f>'Source (3)'!G5</f>
        <v>1026</v>
      </c>
      <c r="C4">
        <f t="shared" si="0"/>
        <v>17</v>
      </c>
    </row>
    <row r="5" spans="1:4" x14ac:dyDescent="0.25">
      <c r="A5">
        <f>'Source (3)'!A6</f>
        <v>1993</v>
      </c>
      <c r="B5" s="8">
        <f>'Source (3)'!G6</f>
        <v>1305</v>
      </c>
      <c r="C5">
        <f t="shared" si="0"/>
        <v>16</v>
      </c>
    </row>
    <row r="6" spans="1:4" x14ac:dyDescent="0.25">
      <c r="A6">
        <f>'Source (3)'!A7</f>
        <v>1994</v>
      </c>
      <c r="B6" s="8">
        <f>'Source (3)'!G7</f>
        <v>1956</v>
      </c>
      <c r="C6">
        <f t="shared" si="0"/>
        <v>15</v>
      </c>
    </row>
    <row r="7" spans="1:4" x14ac:dyDescent="0.25">
      <c r="A7">
        <f>'Source (3)'!A8</f>
        <v>1995</v>
      </c>
      <c r="B7" s="8">
        <f>'Source (3)'!G8</f>
        <v>3478</v>
      </c>
      <c r="C7">
        <f t="shared" si="0"/>
        <v>14</v>
      </c>
    </row>
    <row r="8" spans="1:4" x14ac:dyDescent="0.25">
      <c r="A8">
        <f>'Source (3)'!A9</f>
        <v>1996</v>
      </c>
      <c r="B8" s="8">
        <f>'Source (3)'!G9</f>
        <v>2588</v>
      </c>
      <c r="C8">
        <f t="shared" si="0"/>
        <v>13</v>
      </c>
    </row>
    <row r="9" spans="1:4" x14ac:dyDescent="0.25">
      <c r="A9">
        <f>'Source (3)'!A10</f>
        <v>1997</v>
      </c>
      <c r="B9" s="8">
        <f>'Source (3)'!G10</f>
        <v>2976</v>
      </c>
      <c r="C9">
        <f t="shared" si="0"/>
        <v>12</v>
      </c>
    </row>
    <row r="10" spans="1:4" x14ac:dyDescent="0.25">
      <c r="A10">
        <f>'Source (3)'!A11</f>
        <v>1998</v>
      </c>
      <c r="B10" s="8">
        <f>'Source (3)'!G11</f>
        <v>5273</v>
      </c>
      <c r="C10">
        <f t="shared" si="0"/>
        <v>11</v>
      </c>
    </row>
    <row r="11" spans="1:4" x14ac:dyDescent="0.25">
      <c r="A11">
        <f>'Source (3)'!A12</f>
        <v>1999</v>
      </c>
      <c r="B11" s="8">
        <f>'Source (3)'!G12</f>
        <v>6789</v>
      </c>
      <c r="C11">
        <f t="shared" si="0"/>
        <v>10</v>
      </c>
    </row>
    <row r="12" spans="1:4" x14ac:dyDescent="0.25">
      <c r="A12">
        <f>'Source (3)'!A13</f>
        <v>2000</v>
      </c>
      <c r="B12" s="8">
        <f>'Source (3)'!G13</f>
        <v>8337</v>
      </c>
      <c r="C12">
        <f t="shared" si="0"/>
        <v>9</v>
      </c>
    </row>
    <row r="13" spans="1:4" x14ac:dyDescent="0.25">
      <c r="A13">
        <f>'Source (3)'!A14</f>
        <v>2001</v>
      </c>
      <c r="B13" s="8">
        <f>'Source (3)'!G14</f>
        <v>5521</v>
      </c>
      <c r="C13">
        <f t="shared" si="0"/>
        <v>8</v>
      </c>
    </row>
    <row r="14" spans="1:4" x14ac:dyDescent="0.25">
      <c r="A14">
        <f>'Source (3)'!A15</f>
        <v>2002</v>
      </c>
      <c r="B14" s="8">
        <f>'Source (3)'!G15</f>
        <v>4412</v>
      </c>
      <c r="C14">
        <f t="shared" si="0"/>
        <v>7</v>
      </c>
    </row>
    <row r="15" spans="1:4" x14ac:dyDescent="0.25">
      <c r="A15">
        <f>'Source (3)'!A16</f>
        <v>2003</v>
      </c>
      <c r="B15" s="8">
        <f>'Source (3)'!G16</f>
        <v>6368</v>
      </c>
      <c r="C15">
        <f t="shared" si="0"/>
        <v>6</v>
      </c>
    </row>
    <row r="16" spans="1:4" x14ac:dyDescent="0.25">
      <c r="A16">
        <f>'Source (3)'!A17</f>
        <v>2004</v>
      </c>
      <c r="B16" s="8">
        <f>'Source (3)'!G17</f>
        <v>6780</v>
      </c>
      <c r="C16">
        <f t="shared" si="0"/>
        <v>5</v>
      </c>
    </row>
    <row r="17" spans="1:3" x14ac:dyDescent="0.25">
      <c r="A17">
        <f>'Source (3)'!A18</f>
        <v>2005</v>
      </c>
      <c r="B17" s="8">
        <f>'Source (3)'!G18</f>
        <v>10879</v>
      </c>
      <c r="C17">
        <f t="shared" si="0"/>
        <v>4</v>
      </c>
    </row>
    <row r="18" spans="1:3" x14ac:dyDescent="0.25">
      <c r="A18">
        <f>'Source (3)'!A19</f>
        <v>2006</v>
      </c>
      <c r="B18" s="8">
        <f>'Source (3)'!G19</f>
        <v>10428</v>
      </c>
      <c r="C18">
        <f t="shared" si="0"/>
        <v>3</v>
      </c>
    </row>
    <row r="19" spans="1:3" x14ac:dyDescent="0.25">
      <c r="A19">
        <f>'Source (3)'!A20</f>
        <v>2007</v>
      </c>
      <c r="B19" s="8">
        <f>'Source (3)'!G20</f>
        <v>13465</v>
      </c>
      <c r="C19">
        <f t="shared" si="0"/>
        <v>2</v>
      </c>
    </row>
    <row r="20" spans="1:3" x14ac:dyDescent="0.25">
      <c r="A20">
        <f>'Source (3)'!A21</f>
        <v>2008</v>
      </c>
      <c r="B20" s="8">
        <f>'Source (3)'!G21</f>
        <v>5245</v>
      </c>
      <c r="C20">
        <f t="shared" si="0"/>
        <v>1</v>
      </c>
    </row>
    <row r="21" spans="1:3" x14ac:dyDescent="0.25">
      <c r="A21">
        <f>'Source (3)'!A22</f>
        <v>2009</v>
      </c>
      <c r="B21" s="8">
        <f>'Source (3)'!G22</f>
        <v>5477</v>
      </c>
      <c r="C21">
        <v>0</v>
      </c>
    </row>
    <row r="22" spans="1:3" x14ac:dyDescent="0.25">
      <c r="B22" s="8"/>
    </row>
    <row r="23" spans="1:3" x14ac:dyDescent="0.25">
      <c r="A23" t="s">
        <v>15</v>
      </c>
      <c r="B23" s="8"/>
    </row>
    <row r="24" spans="1:3" x14ac:dyDescent="0.25">
      <c r="A24">
        <v>2009</v>
      </c>
      <c r="B24" s="8"/>
    </row>
    <row r="25" spans="1:3" x14ac:dyDescent="0.25">
      <c r="B25" s="8"/>
    </row>
    <row r="26" spans="1:3" x14ac:dyDescent="0.25">
      <c r="B26" s="8"/>
    </row>
    <row r="27" spans="1:3" x14ac:dyDescent="0.25">
      <c r="A27" t="s">
        <v>17</v>
      </c>
    </row>
    <row r="28" spans="1:3" x14ac:dyDescent="0.25">
      <c r="B28" s="8">
        <f>60906*EXP(-0.232*C28)</f>
        <v>741.80541957869661</v>
      </c>
      <c r="C28">
        <v>19</v>
      </c>
    </row>
    <row r="29" spans="1:3" x14ac:dyDescent="0.25">
      <c r="B29" s="8">
        <f t="shared" ref="B29:B39" si="1">60906*EXP(-0.232*C29)</f>
        <v>588.21173170281531</v>
      </c>
      <c r="C29">
        <v>20</v>
      </c>
    </row>
    <row r="30" spans="1:3" x14ac:dyDescent="0.25">
      <c r="B30" s="8">
        <f t="shared" si="1"/>
        <v>466.42021233725887</v>
      </c>
      <c r="C30">
        <v>21</v>
      </c>
    </row>
    <row r="31" spans="1:3" x14ac:dyDescent="0.25">
      <c r="B31" s="8">
        <f t="shared" si="1"/>
        <v>369.84609920470962</v>
      </c>
      <c r="C31">
        <v>22</v>
      </c>
    </row>
    <row r="32" spans="1:3" x14ac:dyDescent="0.25">
      <c r="B32" s="8">
        <f t="shared" si="1"/>
        <v>293.26803058447354</v>
      </c>
      <c r="C32">
        <v>23</v>
      </c>
    </row>
    <row r="33" spans="2:3" x14ac:dyDescent="0.25">
      <c r="B33" s="8">
        <f t="shared" si="1"/>
        <v>232.5457479417442</v>
      </c>
      <c r="C33">
        <v>24</v>
      </c>
    </row>
    <row r="34" spans="2:3" x14ac:dyDescent="0.25">
      <c r="B34" s="8">
        <f t="shared" si="1"/>
        <v>184.39624932185924</v>
      </c>
      <c r="C34">
        <v>25</v>
      </c>
    </row>
    <row r="35" spans="2:3" x14ac:dyDescent="0.25">
      <c r="B35" s="8">
        <f t="shared" si="1"/>
        <v>146.21629105206108</v>
      </c>
      <c r="C35">
        <v>26</v>
      </c>
    </row>
    <row r="36" spans="2:3" x14ac:dyDescent="0.25">
      <c r="B36" s="8">
        <f t="shared" si="1"/>
        <v>115.94164115401357</v>
      </c>
      <c r="C36">
        <v>27</v>
      </c>
    </row>
    <row r="37" spans="2:3" x14ac:dyDescent="0.25">
      <c r="B37" s="8">
        <f t="shared" si="1"/>
        <v>91.935474882889693</v>
      </c>
      <c r="C37">
        <v>28</v>
      </c>
    </row>
    <row r="38" spans="2:3" x14ac:dyDescent="0.25">
      <c r="B38" s="8">
        <f t="shared" si="1"/>
        <v>72.899878402746353</v>
      </c>
      <c r="C38">
        <v>29</v>
      </c>
    </row>
    <row r="39" spans="2:3" x14ac:dyDescent="0.25">
      <c r="B39" s="8">
        <f t="shared" si="1"/>
        <v>57.805675968986392</v>
      </c>
      <c r="C39">
        <v>30</v>
      </c>
    </row>
    <row r="45" spans="2:3" x14ac:dyDescent="0.25">
      <c r="B45" s="8"/>
    </row>
    <row r="46" spans="2:3" x14ac:dyDescent="0.25">
      <c r="B46" s="8"/>
    </row>
    <row r="47" spans="2:3" x14ac:dyDescent="0.25">
      <c r="B47" s="8"/>
    </row>
    <row r="48" spans="2:3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A1F2-41FB-403C-9A05-1305B326865E}">
  <dimension ref="A1:L27"/>
  <sheetViews>
    <sheetView workbookViewId="0">
      <selection activeCell="K6" sqref="K6"/>
    </sheetView>
  </sheetViews>
  <sheetFormatPr defaultRowHeight="15" x14ac:dyDescent="0.25"/>
  <cols>
    <col min="1" max="1" width="16.85546875" customWidth="1"/>
    <col min="2" max="2" width="13.28515625" bestFit="1" customWidth="1"/>
    <col min="3" max="3" width="9.7109375" bestFit="1" customWidth="1"/>
    <col min="4" max="5" width="11" bestFit="1" customWidth="1"/>
    <col min="6" max="7" width="13" bestFit="1" customWidth="1"/>
    <col min="8" max="8" width="11" bestFit="1" customWidth="1"/>
  </cols>
  <sheetData>
    <row r="1" spans="1:12" ht="39.75" thickTop="1" thickBot="1" x14ac:dyDescent="0.3"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0" t="s">
        <v>23</v>
      </c>
      <c r="K1" s="10" t="s">
        <v>24</v>
      </c>
    </row>
    <row r="2" spans="1:12" ht="39" thickBot="1" x14ac:dyDescent="0.3">
      <c r="A2" s="5" t="s">
        <v>7</v>
      </c>
      <c r="B2" s="2">
        <v>3775</v>
      </c>
      <c r="C2" s="2">
        <v>2801</v>
      </c>
      <c r="D2" s="2">
        <v>7781</v>
      </c>
      <c r="E2" s="2">
        <v>4643</v>
      </c>
      <c r="F2" s="2">
        <v>35871</v>
      </c>
      <c r="G2" s="2">
        <v>112796</v>
      </c>
      <c r="H2" s="2">
        <v>17328</v>
      </c>
      <c r="J2" s="11">
        <v>15</v>
      </c>
      <c r="K2" s="12" t="s">
        <v>27</v>
      </c>
      <c r="L2" t="s">
        <v>25</v>
      </c>
    </row>
    <row r="3" spans="1:12" ht="26.25" thickBot="1" x14ac:dyDescent="0.3">
      <c r="A3" s="6" t="s">
        <v>8</v>
      </c>
      <c r="B3" s="4">
        <v>581</v>
      </c>
      <c r="C3" s="3">
        <v>1442</v>
      </c>
      <c r="D3" s="4">
        <v>983</v>
      </c>
      <c r="E3" s="3">
        <v>1257</v>
      </c>
      <c r="F3" s="3">
        <v>1336</v>
      </c>
      <c r="G3" s="3">
        <v>8716</v>
      </c>
      <c r="H3" s="3">
        <v>2037</v>
      </c>
      <c r="J3">
        <f>CONVERT(J2,"uk_ton","lbm")</f>
        <v>33600</v>
      </c>
      <c r="K3" t="e">
        <f>CONVERT(K2,"uk_ton","lbm")</f>
        <v>#VALUE!</v>
      </c>
      <c r="L3" t="s">
        <v>26</v>
      </c>
    </row>
    <row r="4" spans="1:12" ht="15.75" thickBot="1" x14ac:dyDescent="0.3">
      <c r="A4" s="6">
        <v>1991</v>
      </c>
      <c r="B4" s="4">
        <v>63</v>
      </c>
      <c r="C4" s="4">
        <v>109</v>
      </c>
      <c r="D4" s="4">
        <v>84</v>
      </c>
      <c r="E4" s="4">
        <v>105</v>
      </c>
      <c r="F4" s="4">
        <v>141</v>
      </c>
      <c r="G4" s="3">
        <v>1011</v>
      </c>
      <c r="H4" s="4">
        <v>153</v>
      </c>
    </row>
    <row r="5" spans="1:12" ht="15.75" thickBot="1" x14ac:dyDescent="0.3">
      <c r="A5" s="6">
        <v>1992</v>
      </c>
      <c r="B5" s="4">
        <v>54</v>
      </c>
      <c r="C5" s="4">
        <v>53</v>
      </c>
      <c r="D5" s="4">
        <v>78</v>
      </c>
      <c r="E5" s="4">
        <v>76</v>
      </c>
      <c r="F5" s="4">
        <v>226</v>
      </c>
      <c r="G5" s="3">
        <v>1026</v>
      </c>
      <c r="H5" s="4">
        <v>172</v>
      </c>
    </row>
    <row r="6" spans="1:12" ht="15.75" thickBot="1" x14ac:dyDescent="0.3">
      <c r="A6" s="6">
        <v>1993</v>
      </c>
      <c r="B6" s="4">
        <v>60</v>
      </c>
      <c r="C6" s="4">
        <v>80</v>
      </c>
      <c r="D6" s="4">
        <v>122</v>
      </c>
      <c r="E6" s="4">
        <v>140</v>
      </c>
      <c r="F6" s="4">
        <v>297</v>
      </c>
      <c r="G6" s="3">
        <v>1305</v>
      </c>
      <c r="H6" s="4">
        <v>300</v>
      </c>
    </row>
    <row r="7" spans="1:12" ht="15.75" thickBot="1" x14ac:dyDescent="0.3">
      <c r="A7" s="6">
        <v>1994</v>
      </c>
      <c r="B7" s="4">
        <v>101</v>
      </c>
      <c r="C7" s="4">
        <v>91</v>
      </c>
      <c r="D7" s="4">
        <v>192</v>
      </c>
      <c r="E7" s="4">
        <v>195</v>
      </c>
      <c r="F7" s="4">
        <v>573</v>
      </c>
      <c r="G7" s="3">
        <v>1956</v>
      </c>
      <c r="H7" s="4">
        <v>423</v>
      </c>
    </row>
    <row r="8" spans="1:12" ht="15.75" thickBot="1" x14ac:dyDescent="0.3">
      <c r="A8" s="6">
        <v>1995</v>
      </c>
      <c r="B8" s="4">
        <v>159</v>
      </c>
      <c r="C8" s="4">
        <v>167</v>
      </c>
      <c r="D8" s="4">
        <v>282</v>
      </c>
      <c r="E8" s="4">
        <v>241</v>
      </c>
      <c r="F8" s="4">
        <v>996</v>
      </c>
      <c r="G8" s="3">
        <v>3478</v>
      </c>
      <c r="H8" s="4">
        <v>569</v>
      </c>
    </row>
    <row r="9" spans="1:12" ht="15.75" thickBot="1" x14ac:dyDescent="0.3">
      <c r="A9" s="6">
        <v>1996</v>
      </c>
      <c r="B9" s="4">
        <v>143</v>
      </c>
      <c r="C9" s="4">
        <v>110</v>
      </c>
      <c r="D9" s="4">
        <v>233</v>
      </c>
      <c r="E9" s="4">
        <v>173</v>
      </c>
      <c r="F9" s="4">
        <v>751</v>
      </c>
      <c r="G9" s="3">
        <v>2588</v>
      </c>
      <c r="H9" s="4">
        <v>490</v>
      </c>
    </row>
    <row r="10" spans="1:12" ht="15.75" thickBot="1" x14ac:dyDescent="0.3">
      <c r="A10" s="6">
        <v>1997</v>
      </c>
      <c r="B10" s="4">
        <v>103</v>
      </c>
      <c r="C10" s="4">
        <v>63</v>
      </c>
      <c r="D10" s="4">
        <v>226</v>
      </c>
      <c r="E10" s="4">
        <v>141</v>
      </c>
      <c r="F10" s="4">
        <v>853</v>
      </c>
      <c r="G10" s="3">
        <v>2976</v>
      </c>
      <c r="H10" s="4">
        <v>509</v>
      </c>
    </row>
    <row r="11" spans="1:12" ht="15.75" thickBot="1" x14ac:dyDescent="0.3">
      <c r="A11" s="6">
        <v>1998</v>
      </c>
      <c r="B11" s="4">
        <v>184</v>
      </c>
      <c r="C11" s="4">
        <v>103</v>
      </c>
      <c r="D11" s="4">
        <v>366</v>
      </c>
      <c r="E11" s="4">
        <v>241</v>
      </c>
      <c r="F11" s="3">
        <v>1592</v>
      </c>
      <c r="G11" s="3">
        <v>5273</v>
      </c>
      <c r="H11" s="4">
        <v>792</v>
      </c>
    </row>
    <row r="12" spans="1:12" ht="15.75" thickBot="1" x14ac:dyDescent="0.3">
      <c r="A12" s="6">
        <v>1999</v>
      </c>
      <c r="B12" s="4">
        <v>198</v>
      </c>
      <c r="C12" s="4">
        <v>105</v>
      </c>
      <c r="D12" s="4">
        <v>445</v>
      </c>
      <c r="E12" s="4">
        <v>258</v>
      </c>
      <c r="F12" s="3">
        <v>1870</v>
      </c>
      <c r="G12" s="3">
        <v>6789</v>
      </c>
      <c r="H12" s="4">
        <v>892</v>
      </c>
    </row>
    <row r="13" spans="1:12" ht="15.75" thickBot="1" x14ac:dyDescent="0.3">
      <c r="A13" s="6">
        <v>2000</v>
      </c>
      <c r="B13" s="4">
        <v>240</v>
      </c>
      <c r="C13" s="4">
        <v>90</v>
      </c>
      <c r="D13" s="4">
        <v>505</v>
      </c>
      <c r="E13" s="4">
        <v>232</v>
      </c>
      <c r="F13" s="3">
        <v>2675</v>
      </c>
      <c r="G13" s="3">
        <v>8337</v>
      </c>
      <c r="H13" s="3">
        <v>1061</v>
      </c>
    </row>
    <row r="14" spans="1:12" ht="15.75" thickBot="1" x14ac:dyDescent="0.3">
      <c r="A14" s="6">
        <v>2001</v>
      </c>
      <c r="B14" s="4">
        <v>152</v>
      </c>
      <c r="C14" s="4">
        <v>55</v>
      </c>
      <c r="D14" s="4">
        <v>273</v>
      </c>
      <c r="E14" s="4">
        <v>134</v>
      </c>
      <c r="F14" s="3">
        <v>1729</v>
      </c>
      <c r="G14" s="3">
        <v>5521</v>
      </c>
      <c r="H14" s="4">
        <v>727</v>
      </c>
    </row>
    <row r="15" spans="1:12" ht="15.75" thickBot="1" x14ac:dyDescent="0.3">
      <c r="A15" s="6">
        <v>2002</v>
      </c>
      <c r="B15" s="4">
        <v>109</v>
      </c>
      <c r="C15" s="4">
        <v>21</v>
      </c>
      <c r="D15" s="4">
        <v>246</v>
      </c>
      <c r="E15" s="4">
        <v>103</v>
      </c>
      <c r="F15" s="3">
        <v>1081</v>
      </c>
      <c r="G15" s="3">
        <v>4412</v>
      </c>
      <c r="H15" s="4">
        <v>464</v>
      </c>
    </row>
    <row r="16" spans="1:12" ht="15.75" thickBot="1" x14ac:dyDescent="0.3">
      <c r="A16" s="6">
        <v>2003</v>
      </c>
      <c r="B16" s="4">
        <v>152</v>
      </c>
      <c r="C16" s="4">
        <v>36</v>
      </c>
      <c r="D16" s="4">
        <v>340</v>
      </c>
      <c r="E16" s="4">
        <v>143</v>
      </c>
      <c r="F16" s="3">
        <v>2247</v>
      </c>
      <c r="G16" s="3">
        <v>6368</v>
      </c>
      <c r="H16" s="4">
        <v>825</v>
      </c>
    </row>
    <row r="17" spans="1:8" ht="15.75" thickBot="1" x14ac:dyDescent="0.3">
      <c r="A17" s="6">
        <v>2004</v>
      </c>
      <c r="B17" s="4">
        <v>155</v>
      </c>
      <c r="C17" s="4">
        <v>33</v>
      </c>
      <c r="D17" s="4">
        <v>463</v>
      </c>
      <c r="E17" s="4">
        <v>165</v>
      </c>
      <c r="F17" s="3">
        <v>2174</v>
      </c>
      <c r="G17" s="3">
        <v>6780</v>
      </c>
      <c r="H17" s="4">
        <v>925</v>
      </c>
    </row>
    <row r="18" spans="1:8" ht="15.75" thickBot="1" x14ac:dyDescent="0.3">
      <c r="A18" s="6">
        <v>2005</v>
      </c>
      <c r="B18" s="4">
        <v>239</v>
      </c>
      <c r="C18" s="4">
        <v>37</v>
      </c>
      <c r="D18" s="4">
        <v>618</v>
      </c>
      <c r="E18" s="4">
        <v>216</v>
      </c>
      <c r="F18" s="3">
        <v>4234</v>
      </c>
      <c r="G18" s="3">
        <v>10879</v>
      </c>
      <c r="H18" s="3">
        <v>1279</v>
      </c>
    </row>
    <row r="19" spans="1:8" ht="15.75" thickBot="1" x14ac:dyDescent="0.3">
      <c r="A19" s="6">
        <v>2006</v>
      </c>
      <c r="B19" s="4">
        <v>260</v>
      </c>
      <c r="C19" s="4">
        <v>47</v>
      </c>
      <c r="D19" s="4">
        <v>564</v>
      </c>
      <c r="E19" s="4">
        <v>244</v>
      </c>
      <c r="F19" s="3">
        <v>4012</v>
      </c>
      <c r="G19" s="3">
        <v>10428</v>
      </c>
      <c r="H19" s="3">
        <v>1306</v>
      </c>
    </row>
    <row r="20" spans="1:8" ht="15.75" thickBot="1" x14ac:dyDescent="0.3">
      <c r="A20" s="6">
        <v>2007</v>
      </c>
      <c r="B20" s="4">
        <v>391</v>
      </c>
      <c r="C20" s="4">
        <v>60</v>
      </c>
      <c r="D20" s="4">
        <v>791</v>
      </c>
      <c r="E20" s="4">
        <v>232</v>
      </c>
      <c r="F20" s="3">
        <v>4841</v>
      </c>
      <c r="G20" s="3">
        <v>13465</v>
      </c>
      <c r="H20" s="3">
        <v>2116</v>
      </c>
    </row>
    <row r="21" spans="1:8" ht="15.75" thickBot="1" x14ac:dyDescent="0.3">
      <c r="A21" s="6">
        <v>2008</v>
      </c>
      <c r="B21" s="4">
        <v>176</v>
      </c>
      <c r="C21" s="4">
        <v>50</v>
      </c>
      <c r="D21" s="4">
        <v>473</v>
      </c>
      <c r="E21" s="4">
        <v>165</v>
      </c>
      <c r="F21" s="3">
        <v>1688</v>
      </c>
      <c r="G21" s="3">
        <v>5245</v>
      </c>
      <c r="H21" s="3">
        <v>1055</v>
      </c>
    </row>
    <row r="22" spans="1:8" ht="15.75" thickBot="1" x14ac:dyDescent="0.3">
      <c r="A22" s="6">
        <v>2009</v>
      </c>
      <c r="B22" s="4">
        <v>209</v>
      </c>
      <c r="C22" s="4">
        <v>34</v>
      </c>
      <c r="D22" s="4">
        <v>402</v>
      </c>
      <c r="E22" s="4">
        <v>143</v>
      </c>
      <c r="F22" s="3">
        <v>2213</v>
      </c>
      <c r="G22" s="3">
        <v>5477</v>
      </c>
      <c r="H22" s="3">
        <v>1024</v>
      </c>
    </row>
    <row r="23" spans="1:8" ht="15.75" thickBot="1" x14ac:dyDescent="0.3">
      <c r="A23" s="6">
        <v>2010</v>
      </c>
      <c r="B23" s="4">
        <v>38</v>
      </c>
      <c r="C23" s="4">
        <v>7</v>
      </c>
      <c r="D23" s="4">
        <v>88</v>
      </c>
      <c r="E23" s="4">
        <v>30</v>
      </c>
      <c r="F23" s="4">
        <v>335</v>
      </c>
      <c r="G23" s="4">
        <v>744</v>
      </c>
      <c r="H23" s="4">
        <v>201</v>
      </c>
    </row>
    <row r="24" spans="1:8" ht="15.75" thickBot="1" x14ac:dyDescent="0.3">
      <c r="A24" s="6">
        <v>2011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ht="39" thickBot="1" x14ac:dyDescent="0.3">
      <c r="A25" s="6" t="s">
        <v>9</v>
      </c>
      <c r="B25" s="4">
        <v>1</v>
      </c>
      <c r="C25" s="4">
        <v>0</v>
      </c>
      <c r="D25" s="4">
        <v>0</v>
      </c>
      <c r="E25" s="4">
        <v>0</v>
      </c>
      <c r="F25" s="4">
        <v>1</v>
      </c>
      <c r="G25" s="4">
        <v>14</v>
      </c>
      <c r="H25" s="4">
        <v>0</v>
      </c>
    </row>
    <row r="27" spans="1:8" x14ac:dyDescent="0.25">
      <c r="A27" t="s">
        <v>10</v>
      </c>
      <c r="B27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CEB1-DB68-4E27-AD1E-AA256F1DBBCE}">
  <dimension ref="A1:D55"/>
  <sheetViews>
    <sheetView topLeftCell="A7" workbookViewId="0">
      <selection activeCell="B28" sqref="B28:B39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13</v>
      </c>
      <c r="B1" t="s">
        <v>14</v>
      </c>
      <c r="C1" t="s">
        <v>12</v>
      </c>
    </row>
    <row r="2" spans="1:4" x14ac:dyDescent="0.25">
      <c r="A2" t="e">
        <f>#REF!</f>
        <v>#REF!</v>
      </c>
      <c r="B2" s="8" t="e">
        <f>#REF!</f>
        <v>#REF!</v>
      </c>
      <c r="C2">
        <v>19</v>
      </c>
      <c r="D2" t="s">
        <v>16</v>
      </c>
    </row>
    <row r="3" spans="1:4" x14ac:dyDescent="0.25">
      <c r="A3" t="e">
        <f>#REF!</f>
        <v>#REF!</v>
      </c>
      <c r="B3" s="8" t="e">
        <f>#REF!</f>
        <v>#REF!</v>
      </c>
      <c r="C3" t="e">
        <f t="shared" ref="C3:C20" si="0">$A$24-A3</f>
        <v>#REF!</v>
      </c>
    </row>
    <row r="4" spans="1:4" x14ac:dyDescent="0.25">
      <c r="A4" t="e">
        <f>#REF!</f>
        <v>#REF!</v>
      </c>
      <c r="B4" s="8" t="e">
        <f>#REF!</f>
        <v>#REF!</v>
      </c>
      <c r="C4" t="e">
        <f t="shared" si="0"/>
        <v>#REF!</v>
      </c>
    </row>
    <row r="5" spans="1:4" x14ac:dyDescent="0.25">
      <c r="A5" t="e">
        <f>#REF!</f>
        <v>#REF!</v>
      </c>
      <c r="B5" s="8" t="e">
        <f>#REF!</f>
        <v>#REF!</v>
      </c>
      <c r="C5" t="e">
        <f t="shared" si="0"/>
        <v>#REF!</v>
      </c>
    </row>
    <row r="6" spans="1:4" x14ac:dyDescent="0.25">
      <c r="A6" t="e">
        <f>#REF!</f>
        <v>#REF!</v>
      </c>
      <c r="B6" s="8" t="e">
        <f>#REF!</f>
        <v>#REF!</v>
      </c>
      <c r="C6" t="e">
        <f t="shared" si="0"/>
        <v>#REF!</v>
      </c>
    </row>
    <row r="7" spans="1:4" x14ac:dyDescent="0.25">
      <c r="A7" t="e">
        <f>#REF!</f>
        <v>#REF!</v>
      </c>
      <c r="B7" s="8" t="e">
        <f>#REF!</f>
        <v>#REF!</v>
      </c>
      <c r="C7" t="e">
        <f t="shared" si="0"/>
        <v>#REF!</v>
      </c>
    </row>
    <row r="8" spans="1:4" x14ac:dyDescent="0.25">
      <c r="A8" t="e">
        <f>#REF!</f>
        <v>#REF!</v>
      </c>
      <c r="B8" s="8" t="e">
        <f>#REF!</f>
        <v>#REF!</v>
      </c>
      <c r="C8" t="e">
        <f t="shared" si="0"/>
        <v>#REF!</v>
      </c>
    </row>
    <row r="9" spans="1:4" x14ac:dyDescent="0.25">
      <c r="A9" t="e">
        <f>#REF!</f>
        <v>#REF!</v>
      </c>
      <c r="B9" s="8" t="e">
        <f>#REF!</f>
        <v>#REF!</v>
      </c>
      <c r="C9" t="e">
        <f t="shared" si="0"/>
        <v>#REF!</v>
      </c>
    </row>
    <row r="10" spans="1:4" x14ac:dyDescent="0.25">
      <c r="A10" t="e">
        <f>#REF!</f>
        <v>#REF!</v>
      </c>
      <c r="B10" s="8" t="e">
        <f>#REF!</f>
        <v>#REF!</v>
      </c>
      <c r="C10" t="e">
        <f t="shared" si="0"/>
        <v>#REF!</v>
      </c>
    </row>
    <row r="11" spans="1:4" x14ac:dyDescent="0.25">
      <c r="A11" t="e">
        <f>#REF!</f>
        <v>#REF!</v>
      </c>
      <c r="B11" s="8" t="e">
        <f>#REF!</f>
        <v>#REF!</v>
      </c>
      <c r="C11" t="e">
        <f t="shared" si="0"/>
        <v>#REF!</v>
      </c>
    </row>
    <row r="12" spans="1:4" x14ac:dyDescent="0.25">
      <c r="A12" t="e">
        <f>#REF!</f>
        <v>#REF!</v>
      </c>
      <c r="B12" s="8" t="e">
        <f>#REF!</f>
        <v>#REF!</v>
      </c>
      <c r="C12" t="e">
        <f t="shared" si="0"/>
        <v>#REF!</v>
      </c>
    </row>
    <row r="13" spans="1:4" x14ac:dyDescent="0.25">
      <c r="A13" t="e">
        <f>#REF!</f>
        <v>#REF!</v>
      </c>
      <c r="B13" s="8" t="e">
        <f>#REF!</f>
        <v>#REF!</v>
      </c>
      <c r="C13" t="e">
        <f t="shared" si="0"/>
        <v>#REF!</v>
      </c>
    </row>
    <row r="14" spans="1:4" x14ac:dyDescent="0.25">
      <c r="A14" t="e">
        <f>#REF!</f>
        <v>#REF!</v>
      </c>
      <c r="B14" s="8" t="e">
        <f>#REF!</f>
        <v>#REF!</v>
      </c>
      <c r="C14" t="e">
        <f t="shared" si="0"/>
        <v>#REF!</v>
      </c>
    </row>
    <row r="15" spans="1:4" x14ac:dyDescent="0.25">
      <c r="A15" t="e">
        <f>#REF!</f>
        <v>#REF!</v>
      </c>
      <c r="B15" s="8" t="e">
        <f>#REF!</f>
        <v>#REF!</v>
      </c>
      <c r="C15" t="e">
        <f t="shared" si="0"/>
        <v>#REF!</v>
      </c>
    </row>
    <row r="16" spans="1:4" x14ac:dyDescent="0.25">
      <c r="A16" t="e">
        <f>#REF!</f>
        <v>#REF!</v>
      </c>
      <c r="B16" s="8" t="e">
        <f>#REF!</f>
        <v>#REF!</v>
      </c>
      <c r="C16" t="e">
        <f t="shared" si="0"/>
        <v>#REF!</v>
      </c>
    </row>
    <row r="17" spans="1:3" x14ac:dyDescent="0.25">
      <c r="A17" t="e">
        <f>#REF!</f>
        <v>#REF!</v>
      </c>
      <c r="B17" s="8" t="e">
        <f>#REF!</f>
        <v>#REF!</v>
      </c>
      <c r="C17" t="e">
        <f t="shared" si="0"/>
        <v>#REF!</v>
      </c>
    </row>
    <row r="18" spans="1:3" x14ac:dyDescent="0.25">
      <c r="A18" t="e">
        <f>#REF!</f>
        <v>#REF!</v>
      </c>
      <c r="B18" s="8" t="e">
        <f>#REF!</f>
        <v>#REF!</v>
      </c>
      <c r="C18" t="e">
        <f t="shared" si="0"/>
        <v>#REF!</v>
      </c>
    </row>
    <row r="19" spans="1:3" x14ac:dyDescent="0.25">
      <c r="A19" t="e">
        <f>#REF!</f>
        <v>#REF!</v>
      </c>
      <c r="B19" s="8" t="e">
        <f>#REF!</f>
        <v>#REF!</v>
      </c>
      <c r="C19" t="e">
        <f t="shared" si="0"/>
        <v>#REF!</v>
      </c>
    </row>
    <row r="20" spans="1:3" x14ac:dyDescent="0.25">
      <c r="A20" t="e">
        <f>#REF!</f>
        <v>#REF!</v>
      </c>
      <c r="B20" s="8" t="e">
        <f>#REF!</f>
        <v>#REF!</v>
      </c>
      <c r="C20" t="e">
        <f t="shared" si="0"/>
        <v>#REF!</v>
      </c>
    </row>
    <row r="21" spans="1:3" x14ac:dyDescent="0.25">
      <c r="A21" t="e">
        <f>#REF!</f>
        <v>#REF!</v>
      </c>
      <c r="B21" s="8" t="e">
        <f>#REF!</f>
        <v>#REF!</v>
      </c>
      <c r="C21">
        <v>0</v>
      </c>
    </row>
    <row r="22" spans="1:3" x14ac:dyDescent="0.25">
      <c r="B22" s="8"/>
    </row>
    <row r="23" spans="1:3" x14ac:dyDescent="0.25">
      <c r="A23" t="s">
        <v>15</v>
      </c>
      <c r="B23" s="8"/>
    </row>
    <row r="24" spans="1:3" x14ac:dyDescent="0.25">
      <c r="A24">
        <v>2009</v>
      </c>
      <c r="B24" s="8"/>
    </row>
    <row r="25" spans="1:3" x14ac:dyDescent="0.25">
      <c r="B25" s="8"/>
    </row>
    <row r="26" spans="1:3" x14ac:dyDescent="0.25">
      <c r="B26" s="8"/>
    </row>
    <row r="27" spans="1:3" x14ac:dyDescent="0.25">
      <c r="A27" t="s">
        <v>17</v>
      </c>
    </row>
    <row r="28" spans="1:3" x14ac:dyDescent="0.25">
      <c r="B28" s="8"/>
      <c r="C28">
        <v>19</v>
      </c>
    </row>
    <row r="29" spans="1:3" x14ac:dyDescent="0.25">
      <c r="B29" s="8"/>
      <c r="C29">
        <v>20</v>
      </c>
    </row>
    <row r="30" spans="1:3" x14ac:dyDescent="0.25">
      <c r="B30" s="8"/>
      <c r="C30">
        <v>21</v>
      </c>
    </row>
    <row r="31" spans="1:3" x14ac:dyDescent="0.25">
      <c r="B31" s="8"/>
      <c r="C31">
        <v>22</v>
      </c>
    </row>
    <row r="32" spans="1:3" x14ac:dyDescent="0.25">
      <c r="B32" s="8"/>
      <c r="C32">
        <v>23</v>
      </c>
    </row>
    <row r="33" spans="2:3" x14ac:dyDescent="0.25">
      <c r="B33" s="8"/>
      <c r="C33">
        <v>24</v>
      </c>
    </row>
    <row r="34" spans="2:3" x14ac:dyDescent="0.25">
      <c r="B34" s="8"/>
      <c r="C34">
        <v>25</v>
      </c>
    </row>
    <row r="35" spans="2:3" x14ac:dyDescent="0.25">
      <c r="B35" s="8"/>
      <c r="C35">
        <v>26</v>
      </c>
    </row>
    <row r="36" spans="2:3" x14ac:dyDescent="0.25">
      <c r="B36" s="8"/>
      <c r="C36">
        <v>27</v>
      </c>
    </row>
    <row r="37" spans="2:3" x14ac:dyDescent="0.25">
      <c r="B37" s="8"/>
      <c r="C37">
        <v>28</v>
      </c>
    </row>
    <row r="38" spans="2:3" x14ac:dyDescent="0.25">
      <c r="B38" s="8"/>
      <c r="C38">
        <v>29</v>
      </c>
    </row>
    <row r="39" spans="2:3" x14ac:dyDescent="0.25">
      <c r="B39" s="8"/>
      <c r="C39">
        <v>30</v>
      </c>
    </row>
    <row r="45" spans="2:3" x14ac:dyDescent="0.25">
      <c r="B45" s="8"/>
    </row>
    <row r="46" spans="2:3" x14ac:dyDescent="0.25">
      <c r="B46" s="8"/>
    </row>
    <row r="47" spans="2:3" x14ac:dyDescent="0.25">
      <c r="B47" s="8"/>
    </row>
    <row r="48" spans="2:3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MOVESinput</vt:lpstr>
      <vt:lpstr>Distribution</vt:lpstr>
      <vt:lpstr>Extrapolation</vt:lpstr>
      <vt:lpstr>Source</vt:lpstr>
      <vt:lpstr>Distribution (2)</vt:lpstr>
      <vt:lpstr>Extrapolation (3)</vt:lpstr>
      <vt:lpstr>Source (2)</vt:lpstr>
      <vt:lpstr>Distribution (3)</vt:lpstr>
      <vt:lpstr>Extrapolation (4)</vt:lpstr>
      <vt:lpstr>Source (3)</vt:lpstr>
      <vt:lpstr>Extrapolation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Anjie</dc:creator>
  <cp:lastModifiedBy>Anjie</cp:lastModifiedBy>
  <dcterms:created xsi:type="dcterms:W3CDTF">2018-05-24T19:33:12Z</dcterms:created>
  <dcterms:modified xsi:type="dcterms:W3CDTF">2018-05-29T22:33:06Z</dcterms:modified>
</cp:coreProperties>
</file>