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ddk.sharepoint.com/sites/BF17pnyeflasker-365/Delte dokumenter/General/3. Kravspecifikationer/Trin 5 - Forskud 2026/Løsningsbeskrivelse/RBEA dokumenter/"/>
    </mc:Choice>
  </mc:AlternateContent>
  <xr:revisionPtr revIDLastSave="24" documentId="8_{1E483AA9-9685-4EC7-B0E9-A7A300A08951}" xr6:coauthVersionLast="47" xr6:coauthVersionMax="47" xr10:uidLastSave="{439A0A7A-C9CD-4E55-BB87-2082B8FED3FB}"/>
  <bookViews>
    <workbookView xWindow="-21990" yWindow="10110" windowWidth="21600" windowHeight="11295" xr2:uid="{D804EBF8-CF08-4AE7-B34B-6E5F01685CC4}"/>
  </bookViews>
  <sheets>
    <sheet name="Modelle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B13" i="2" s="1"/>
  <c r="B14" i="2" s="1"/>
  <c r="B15" i="2" s="1"/>
  <c r="B6" i="2"/>
  <c r="B7" i="2" s="1"/>
  <c r="N4" i="2"/>
  <c r="E3" i="2"/>
  <c r="E4" i="2" s="1"/>
  <c r="E5" i="2" s="1"/>
  <c r="J3" i="2"/>
  <c r="L4" i="2"/>
  <c r="K4" i="2"/>
  <c r="G4" i="2"/>
  <c r="F4" i="2"/>
  <c r="E6" i="2" l="1"/>
  <c r="M4" i="2"/>
  <c r="L5" i="2" s="1"/>
  <c r="M5" i="2" s="1"/>
  <c r="L6" i="2" s="1"/>
  <c r="H4" i="2"/>
  <c r="G5" i="2" s="1"/>
  <c r="J4" i="2"/>
  <c r="J5" i="2" s="1"/>
  <c r="J6" i="2" l="1"/>
  <c r="M6" i="2"/>
  <c r="K5" i="2"/>
  <c r="L7" i="2"/>
  <c r="H5" i="2"/>
  <c r="G6" i="2" s="1"/>
  <c r="I4" i="2"/>
  <c r="F5" i="2" s="1"/>
  <c r="E7" i="2"/>
  <c r="N5" i="2" l="1"/>
  <c r="K6" i="2" s="1"/>
  <c r="N6" i="2" s="1"/>
  <c r="K7" i="2" s="1"/>
  <c r="M7" i="2"/>
  <c r="L8" i="2" s="1"/>
  <c r="J7" i="2"/>
  <c r="B8" i="2"/>
  <c r="I5" i="2"/>
  <c r="F6" i="2" s="1"/>
  <c r="H6" i="2"/>
  <c r="G7" i="2" s="1"/>
  <c r="M8" i="2" l="1"/>
  <c r="N7" i="2"/>
  <c r="K8" i="2" s="1"/>
  <c r="N8" i="2" s="1"/>
  <c r="E8" i="2"/>
  <c r="E9" i="2" s="1"/>
  <c r="J8" i="2"/>
  <c r="L9" i="2"/>
  <c r="H7" i="2"/>
  <c r="G8" i="2" s="1"/>
  <c r="I6" i="2"/>
  <c r="F7" i="2" s="1"/>
  <c r="J9" i="2" l="1"/>
  <c r="M9" i="2"/>
  <c r="L10" i="2" s="1"/>
  <c r="K9" i="2"/>
  <c r="H8" i="2"/>
  <c r="G9" i="2" s="1"/>
  <c r="I7" i="2"/>
  <c r="F8" i="2" s="1"/>
  <c r="E10" i="2"/>
  <c r="E11" i="2" s="1"/>
  <c r="E12" i="2" s="1"/>
  <c r="E13" i="2" s="1"/>
  <c r="E14" i="2" s="1"/>
  <c r="E15" i="2" s="1"/>
  <c r="E16" i="2" s="1"/>
  <c r="N9" i="2" l="1"/>
  <c r="K10" i="2" s="1"/>
  <c r="M10" i="2"/>
  <c r="L11" i="2" s="1"/>
  <c r="M11" i="2" s="1"/>
  <c r="J10" i="2"/>
  <c r="H9" i="2"/>
  <c r="G10" i="2" s="1"/>
  <c r="I8" i="2"/>
  <c r="F9" i="2" s="1"/>
  <c r="N10" i="2" l="1"/>
  <c r="K11" i="2" s="1"/>
  <c r="N11" i="2" s="1"/>
  <c r="L12" i="2"/>
  <c r="H10" i="2"/>
  <c r="G11" i="2" s="1"/>
  <c r="I9" i="2"/>
  <c r="F10" i="2" s="1"/>
  <c r="J11" i="2"/>
  <c r="M12" i="2" l="1"/>
  <c r="L13" i="2" s="1"/>
  <c r="K12" i="2"/>
  <c r="H11" i="2"/>
  <c r="G12" i="2" s="1"/>
  <c r="I10" i="2"/>
  <c r="F11" i="2" s="1"/>
  <c r="J12" i="2"/>
  <c r="J13" i="2" s="1"/>
  <c r="N12" i="2" l="1"/>
  <c r="K13" i="2" s="1"/>
  <c r="M13" i="2"/>
  <c r="L14" i="2" s="1"/>
  <c r="H12" i="2"/>
  <c r="G13" i="2" s="1"/>
  <c r="I11" i="2"/>
  <c r="F12" i="2" s="1"/>
  <c r="N13" i="2" l="1"/>
  <c r="K14" i="2" s="1"/>
  <c r="M14" i="2"/>
  <c r="L15" i="2" s="1"/>
  <c r="H13" i="2"/>
  <c r="G14" i="2" s="1"/>
  <c r="I12" i="2"/>
  <c r="F13" i="2" s="1"/>
  <c r="J14" i="2"/>
  <c r="J15" i="2" s="1"/>
  <c r="J16" i="2" s="1"/>
  <c r="N14" i="2" l="1"/>
  <c r="K15" i="2" s="1"/>
  <c r="M15" i="2"/>
  <c r="L16" i="2" s="1"/>
  <c r="I13" i="2"/>
  <c r="F14" i="2" s="1"/>
  <c r="H14" i="2"/>
  <c r="G15" i="2" s="1"/>
  <c r="N15" i="2" l="1"/>
  <c r="K16" i="2" s="1"/>
  <c r="M16" i="2"/>
  <c r="H15" i="2"/>
  <c r="G16" i="2" s="1"/>
  <c r="I14" i="2"/>
  <c r="F15" i="2" s="1"/>
  <c r="N16" i="2" l="1"/>
  <c r="I15" i="2"/>
  <c r="F16" i="2" s="1"/>
  <c r="H16" i="2"/>
  <c r="I16" i="2" l="1"/>
</calcChain>
</file>

<file path=xl/sharedStrings.xml><?xml version="1.0" encoding="utf-8"?>
<sst xmlns="http://schemas.openxmlformats.org/spreadsheetml/2006/main" count="30" uniqueCount="25">
  <si>
    <t>Forskudsår og indgangs-RBEA</t>
  </si>
  <si>
    <t>Streng fastlæggelse</t>
  </si>
  <si>
    <t>Kun begunstigende virkning</t>
  </si>
  <si>
    <t>Ejer%</t>
  </si>
  <si>
    <t>RBEA</t>
  </si>
  <si>
    <t>SB_RBEA</t>
  </si>
  <si>
    <t>RBEA%</t>
  </si>
  <si>
    <t>STMinV'</t>
  </si>
  <si>
    <t>MaxV'</t>
  </si>
  <si>
    <t>MaxV</t>
  </si>
  <si>
    <t>STMinV</t>
  </si>
  <si>
    <t>Indgang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</si>
  <si>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</si>
  <si>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</si>
  <si>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</si>
  <si>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</si>
  <si>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</si>
  <si>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</si>
  <si>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</si>
  <si>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</si>
  <si>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</si>
  <si>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</si>
  <si>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</si>
  <si>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</si>
  <si>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Udgang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</si>
</sst>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8" xfId="0" applyFont="1" applyFill="1" applyBorder="1"/>
    <xf numFmtId="0" fontId="2" fillId="2" borderId="0" xfId="0" applyFont="1" applyFill="1"/>
    <xf numFmtId="0" fontId="2" fillId="2" borderId="9" xfId="0" applyFont="1" applyFill="1" applyBorder="1"/>
    <xf numFmtId="0" fontId="0" fillId="0" borderId="11" xfId="0" applyBorder="1"/>
    <xf numFmtId="0" fontId="4" fillId="0" borderId="3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0" xfId="0" applyFont="1" applyBorder="1"/>
    <xf numFmtId="0" fontId="1" fillId="0" borderId="11" xfId="0" applyFont="1" applyBorder="1"/>
    <xf numFmtId="0" fontId="0" fillId="3" borderId="3" xfId="0" applyFill="1" applyBorder="1"/>
    <xf numFmtId="0" fontId="0" fillId="0" borderId="2" xfId="0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0" fillId="3" borderId="19" xfId="0" applyFill="1" applyBorder="1"/>
    <xf numFmtId="0" fontId="0" fillId="0" borderId="20" xfId="0" applyBorder="1"/>
    <xf numFmtId="0" fontId="1" fillId="2" borderId="4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5" fillId="0" borderId="23" xfId="0" applyFont="1" applyBorder="1"/>
    <xf numFmtId="0" fontId="2" fillId="2" borderId="21" xfId="0" applyFont="1" applyFill="1" applyBorder="1"/>
    <xf numFmtId="0" fontId="3" fillId="0" borderId="24" xfId="0" applyFont="1" applyBorder="1"/>
    <xf numFmtId="0" fontId="3" fillId="0" borderId="25" xfId="0" applyFont="1" applyBorder="1"/>
    <xf numFmtId="0" fontId="5" fillId="0" borderId="26" xfId="0" applyFont="1" applyBorder="1"/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 fastlæggelse</a:t>
            </a:r>
          </a:p>
        </c:rich>
      </c:tx>
      <c:layout>
        <c:manualLayout>
          <c:xMode val="edge"/>
          <c:yMode val="edge"/>
          <c:x val="0.34707633420822404"/>
          <c:y val="2.306805074971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Modeller!$B$2</c:f>
              <c:strCache>
                <c:ptCount val="1"/>
                <c:pt idx="0">
                  <c:v>Ejer%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Modeller!$A$3:$A$16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cat>
          <c:val>
            <c:numRef>
              <c:f>Modeller!$B$3:$B$16</c:f>
              <c:numCache>
                <c:formatCode>General</c:formatCode>
                <c:ptCount val="14"/>
                <c:pt idx="1">
                  <c:v>90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4BD7-82C8-0034B30CCE9E}"/>
            </c:ext>
          </c:extLst>
        </c:ser>
        <c:ser>
          <c:idx val="1"/>
          <c:order val="1"/>
          <c:tx>
            <c:strRef>
              <c:f>Modeller!$E$2</c:f>
              <c:strCache>
                <c:ptCount val="1"/>
                <c:pt idx="0">
                  <c:v>RBEA%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Modeller!$A$3:$A$16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cat>
          <c:val>
            <c:numRef>
              <c:f>Modeller!$E$3:$E$16</c:f>
              <c:numCache>
                <c:formatCode>General</c:formatCode>
                <c:ptCount val="14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4B-4BD7-82C8-0034B30C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972320"/>
        <c:axId val="1383116160"/>
      </c:barChart>
      <c:lineChart>
        <c:grouping val="standard"/>
        <c:varyColors val="0"/>
        <c:ser>
          <c:idx val="5"/>
          <c:order val="3"/>
          <c:tx>
            <c:strRef>
              <c:f>Modeller!$H$2</c:f>
              <c:strCache>
                <c:ptCount val="1"/>
                <c:pt idx="0">
                  <c:v>MaxV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Modeller!$A$3:$A$16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cat>
          <c:val>
            <c:numRef>
              <c:f>Modeller!$H$3:$H$16</c:f>
              <c:numCache>
                <c:formatCode>General</c:formatCode>
                <c:ptCount val="14"/>
                <c:pt idx="0">
                  <c:v>100</c:v>
                </c:pt>
                <c:pt idx="1">
                  <c:v>90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B-4BD7-82C8-0034B30CCE9E}"/>
            </c:ext>
          </c:extLst>
        </c:ser>
        <c:ser>
          <c:idx val="6"/>
          <c:order val="4"/>
          <c:tx>
            <c:strRef>
              <c:f>Modeller!$I$2</c:f>
              <c:strCache>
                <c:ptCount val="1"/>
                <c:pt idx="0">
                  <c:v>STMinV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Modeller!$A$3:$A$16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cat>
          <c:val>
            <c:numRef>
              <c:f>Modeller!$I$3:$I$16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B-4BD7-82C8-0034B30C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972320"/>
        <c:axId val="1383116160"/>
      </c:lineChart>
      <c:scatterChart>
        <c:scatterStyle val="lineMarker"/>
        <c:varyColors val="0"/>
        <c:ser>
          <c:idx val="2"/>
          <c:order val="2"/>
          <c:tx>
            <c:strRef>
              <c:f>Modeller!$D$2</c:f>
              <c:strCache>
                <c:ptCount val="1"/>
                <c:pt idx="0">
                  <c:v>SB_RBEA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xVal>
            <c:strRef>
              <c:f>Modeller!$A$3:$A$16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xVal>
          <c:yVal>
            <c:numRef>
              <c:f>Modeller!$D$3:$D$16</c:f>
              <c:numCache>
                <c:formatCode>General</c:formatCode>
                <c:ptCount val="14"/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4B-4BD7-82C8-0034B30C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972320"/>
        <c:axId val="1383116160"/>
      </c:scatterChart>
      <c:catAx>
        <c:axId val="1383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16160"/>
        <c:crosses val="autoZero"/>
        <c:auto val="1"/>
        <c:lblAlgn val="ctr"/>
        <c:lblOffset val="100"/>
        <c:noMultiLvlLbl val="0"/>
      </c:catAx>
      <c:valAx>
        <c:axId val="1383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Kun begunstigende virkning</a:t>
            </a:r>
          </a:p>
        </c:rich>
      </c:tx>
      <c:layout>
        <c:manualLayout>
          <c:xMode val="edge"/>
          <c:yMode val="edge"/>
          <c:x val="0.26096522309711284"/>
          <c:y val="1.84544405997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Modeller!$B$2</c:f>
              <c:strCache>
                <c:ptCount val="1"/>
                <c:pt idx="0">
                  <c:v>Ejer%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Modeller!$A$3:$A$16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cat>
          <c:val>
            <c:numRef>
              <c:f>Modeller!$B$3:$B$16</c:f>
              <c:numCache>
                <c:formatCode>General</c:formatCode>
                <c:ptCount val="14"/>
                <c:pt idx="1">
                  <c:v>90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4BD7-82C8-0034B30CCE9E}"/>
            </c:ext>
          </c:extLst>
        </c:ser>
        <c:ser>
          <c:idx val="1"/>
          <c:order val="1"/>
          <c:tx>
            <c:strRef>
              <c:f>Modeller!$J$2</c:f>
              <c:strCache>
                <c:ptCount val="1"/>
                <c:pt idx="0">
                  <c:v>RBEA%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Modeller!$A$3:$A$16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cat>
          <c:val>
            <c:numRef>
              <c:f>Modeller!$J$3:$J$16</c:f>
              <c:numCache>
                <c:formatCode>General</c:formatCode>
                <c:ptCount val="14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B-4BD7-82C8-0034B30C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axId val="1383972320"/>
        <c:axId val="1383116160"/>
      </c:barChart>
      <c:lineChart>
        <c:grouping val="standard"/>
        <c:varyColors val="0"/>
        <c:ser>
          <c:idx val="5"/>
          <c:order val="3"/>
          <c:tx>
            <c:strRef>
              <c:f>Modeller!$M$2</c:f>
              <c:strCache>
                <c:ptCount val="1"/>
                <c:pt idx="0">
                  <c:v>MaxV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Modeller!$A$3:$A$16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cat>
          <c:val>
            <c:numRef>
              <c:f>Modeller!$M$3:$M$16</c:f>
              <c:numCache>
                <c:formatCode>General</c:formatCode>
                <c:ptCount val="14"/>
                <c:pt idx="0">
                  <c:v>100</c:v>
                </c:pt>
                <c:pt idx="1">
                  <c:v>90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B-4BD7-82C8-0034B30CCE9E}"/>
            </c:ext>
          </c:extLst>
        </c:ser>
        <c:ser>
          <c:idx val="6"/>
          <c:order val="4"/>
          <c:tx>
            <c:strRef>
              <c:f>Modeller!$N$2</c:f>
              <c:strCache>
                <c:ptCount val="1"/>
                <c:pt idx="0">
                  <c:v>STMinV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Modeller!$A$3:$A$16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cat>
          <c:val>
            <c:numRef>
              <c:f>Modeller!$N$3:$N$16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B-4BD7-82C8-0034B30C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972320"/>
        <c:axId val="1383116160"/>
      </c:lineChart>
      <c:scatterChart>
        <c:scatterStyle val="lineMarker"/>
        <c:varyColors val="0"/>
        <c:ser>
          <c:idx val="2"/>
          <c:order val="2"/>
          <c:tx>
            <c:strRef>
              <c:f>Modeller!$D$2</c:f>
              <c:strCache>
                <c:ptCount val="1"/>
                <c:pt idx="0">
                  <c:v>SB_RBEA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xVal>
            <c:strRef>
              <c:f>Modeller!$A$3:$A$16</c:f>
              <c:strCache>
                <c:ptCount val="14"/>
                <c:pt idx="0">
                  <c:v>Indgang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maj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okt</c:v>
                </c:pt>
                <c:pt idx="11">
                  <c:v>nov</c:v>
                </c:pt>
                <c:pt idx="12">
                  <c:v>dec</c:v>
                </c:pt>
                <c:pt idx="13">
                  <c:v>Udgang</c:v>
                </c:pt>
              </c:strCache>
            </c:strRef>
          </c:xVal>
          <c:yVal>
            <c:numRef>
              <c:f>Modeller!$D$3:$D$16</c:f>
              <c:numCache>
                <c:formatCode>General</c:formatCode>
                <c:ptCount val="14"/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4B-4BD7-82C8-0034B30C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972320"/>
        <c:axId val="1383116160"/>
      </c:scatterChart>
      <c:catAx>
        <c:axId val="1383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16160"/>
        <c:crosses val="autoZero"/>
        <c:auto val="1"/>
        <c:lblAlgn val="ctr"/>
        <c:lblOffset val="100"/>
        <c:noMultiLvlLbl val="0"/>
      </c:catAx>
      <c:valAx>
        <c:axId val="1383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18</xdr:row>
      <xdr:rowOff>128587</xdr:rowOff>
    </xdr:from>
    <xdr:to>
      <xdr:col>11</xdr:col>
      <xdr:colOff>457200</xdr:colOff>
      <xdr:row>33</xdr:row>
      <xdr:rowOff>23812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B3435EE-38E2-449F-985C-EF711CC04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266699</xdr:colOff>
      <xdr:row>18</xdr:row>
      <xdr:rowOff>80962</xdr:rowOff>
    </xdr:from>
    <xdr:to>
      <xdr:col>22</xdr:col>
      <xdr:colOff>371474</xdr:colOff>
      <xdr:row>32</xdr:row>
      <xdr:rowOff>166687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666E0BD-C729-72CB-219D-2FA95967B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931D-9902-42BF-A28B-48C4F14BFA32}">
  <dimension ref="A1:N16"/>
  <sheetViews>
    <sheetView tabSelected="1" topLeftCell="A11" workbookViewId="0">
      <selection activeCell="M4" sqref="M4"/>
    </sheetView>
  </sheetViews>
  <sheetFormatPr defaultRowHeight="15"/>
  <sheetData>
    <row r="1" spans="1:14">
      <c r="B1" s="25" t="s">
        <v>0</v>
      </c>
      <c r="C1" s="26"/>
      <c r="D1" s="27"/>
      <c r="E1" s="28" t="s">
        <v>1</v>
      </c>
      <c r="F1" s="29"/>
      <c r="G1" s="29"/>
      <c r="H1" s="29"/>
      <c r="I1" s="30"/>
      <c r="J1" s="31" t="s">
        <v>2</v>
      </c>
      <c r="K1" s="32"/>
      <c r="L1" s="32"/>
      <c r="M1" s="32"/>
      <c r="N1" s="33"/>
    </row>
    <row r="2" spans="1:14" ht="15.75" thickBot="1">
      <c r="B2" s="8" t="s">
        <v>3</v>
      </c>
      <c r="C2" s="6" t="s">
        <v>4</v>
      </c>
      <c r="D2" s="9" t="s">
        <v>5</v>
      </c>
      <c r="E2" s="7" t="s">
        <v>6</v>
      </c>
      <c r="F2" s="6" t="s">
        <v>7</v>
      </c>
      <c r="G2" s="6" t="s">
        <v>8</v>
      </c>
      <c r="H2" s="6" t="s">
        <v>9</v>
      </c>
      <c r="I2" s="9" t="s">
        <v>10</v>
      </c>
      <c r="J2" s="8" t="s">
        <v>6</v>
      </c>
      <c r="K2" s="6" t="s">
        <v>7</v>
      </c>
      <c r="L2" s="6" t="s">
        <v>8</v>
      </c>
      <c r="M2" s="6" t="s">
        <v>9</v>
      </c>
      <c r="N2" s="9" t="s">
        <v>10</v>
      </c>
    </row>
    <row r="3" spans="1:14">
      <c r="A3" s="12" t="s">
        <v>11</v>
      </c>
      <c r="B3" s="11"/>
      <c r="C3" s="5">
        <v>50</v>
      </c>
      <c r="D3" s="4"/>
      <c r="E3" s="2">
        <f>C3</f>
        <v>50</v>
      </c>
      <c r="F3" s="2"/>
      <c r="G3" s="2"/>
      <c r="H3" s="2">
        <v>100</v>
      </c>
      <c r="I3" s="3">
        <v>0</v>
      </c>
      <c r="J3" s="1">
        <f>C3</f>
        <v>50</v>
      </c>
      <c r="K3" s="2"/>
      <c r="L3" s="2"/>
      <c r="M3" s="2">
        <v>100</v>
      </c>
      <c r="N3" s="3">
        <v>0</v>
      </c>
    </row>
    <row r="4" spans="1:14">
      <c r="A4" s="13" t="s">
        <v>12</v>
      </c>
      <c r="B4" s="11">
        <v>90</v>
      </c>
      <c r="C4" s="10"/>
      <c r="D4" s="4"/>
      <c r="E4" s="2">
        <f>MIN(IF(D4&lt;&gt;"",D4,E3),B4)</f>
        <v>50</v>
      </c>
      <c r="F4" s="2">
        <f>IF(AND(D4&lt;&gt;"",D4&lt;&gt;I3),D4,I3)</f>
        <v>0</v>
      </c>
      <c r="G4" s="2">
        <f t="shared" ref="G4:G6" si="0">IF(AND(D4&lt;&gt;H3,D4&lt;&gt;""),D4,H3)</f>
        <v>100</v>
      </c>
      <c r="H4" s="2">
        <f t="shared" ref="H4:H15" si="1">IF(B4&lt;G4,B4,G4)</f>
        <v>90</v>
      </c>
      <c r="I4" s="3">
        <f>IF(H4&lt;F4,H4,F4)</f>
        <v>0</v>
      </c>
      <c r="J4" s="1">
        <f t="shared" ref="J4:J15" si="2">MIN(MAX(J3,D4),B4)</f>
        <v>50</v>
      </c>
      <c r="K4" s="2">
        <f>IF(D4&gt;N3,D4,N3)</f>
        <v>0</v>
      </c>
      <c r="L4" s="2">
        <f>IF(D4&gt;M3,D4,M3)</f>
        <v>100</v>
      </c>
      <c r="M4" s="2">
        <f t="shared" ref="M4:M15" si="3">IF(B4&lt;L4,B4,L4)</f>
        <v>90</v>
      </c>
      <c r="N4" s="3">
        <f>IF(K4&lt;M4,K4,M4)</f>
        <v>0</v>
      </c>
    </row>
    <row r="5" spans="1:14">
      <c r="A5" s="13" t="s">
        <v>13</v>
      </c>
      <c r="B5" s="11">
        <v>40</v>
      </c>
      <c r="C5" s="10"/>
      <c r="D5" s="4"/>
      <c r="E5" s="2">
        <f t="shared" ref="E5:E15" si="4">MIN(IF(D5&lt;&gt;"",D5,E4),B5)</f>
        <v>40</v>
      </c>
      <c r="F5" s="2">
        <f t="shared" ref="F5:F16" si="5">IF(AND(D5&lt;&gt;"",D5&lt;&gt;I4),D5,I4)</f>
        <v>0</v>
      </c>
      <c r="G5" s="2">
        <f t="shared" si="0"/>
        <v>90</v>
      </c>
      <c r="H5" s="2">
        <f t="shared" si="1"/>
        <v>40</v>
      </c>
      <c r="I5" s="3">
        <f t="shared" ref="I5:I16" si="6">IF(H5&lt;F5,H5,F5)</f>
        <v>0</v>
      </c>
      <c r="J5" s="1">
        <f t="shared" si="2"/>
        <v>40</v>
      </c>
      <c r="K5" s="2">
        <f t="shared" ref="K5:K16" si="7">IF(D5&gt;N4,D5,N4)</f>
        <v>0</v>
      </c>
      <c r="L5" s="2">
        <f t="shared" ref="L5:L16" si="8">IF(D5&gt;M4,D5,M4)</f>
        <v>90</v>
      </c>
      <c r="M5" s="2">
        <f t="shared" si="3"/>
        <v>40</v>
      </c>
      <c r="N5" s="3">
        <f>IF(K5&lt;M5,K5,M5)</f>
        <v>0</v>
      </c>
    </row>
    <row r="6" spans="1:14">
      <c r="A6" s="13" t="s">
        <v>14</v>
      </c>
      <c r="B6" s="11">
        <f t="shared" ref="B5:B15" si="9">B5</f>
        <v>40</v>
      </c>
      <c r="C6" s="10"/>
      <c r="D6" s="4"/>
      <c r="E6" s="2">
        <f t="shared" si="4"/>
        <v>40</v>
      </c>
      <c r="F6" s="2">
        <f t="shared" si="5"/>
        <v>0</v>
      </c>
      <c r="G6" s="2">
        <f t="shared" si="0"/>
        <v>40</v>
      </c>
      <c r="H6" s="2">
        <f t="shared" si="1"/>
        <v>40</v>
      </c>
      <c r="I6" s="3">
        <f t="shared" si="6"/>
        <v>0</v>
      </c>
      <c r="J6" s="1">
        <f t="shared" si="2"/>
        <v>40</v>
      </c>
      <c r="K6" s="2">
        <f t="shared" si="7"/>
        <v>0</v>
      </c>
      <c r="L6" s="2">
        <f t="shared" si="8"/>
        <v>40</v>
      </c>
      <c r="M6" s="2">
        <f t="shared" si="3"/>
        <v>40</v>
      </c>
      <c r="N6" s="3">
        <f t="shared" ref="N6:N15" si="10">IF(K6&lt;M6,K6,M6)</f>
        <v>0</v>
      </c>
    </row>
    <row r="7" spans="1:14">
      <c r="A7" s="13" t="s">
        <v>15</v>
      </c>
      <c r="B7" s="11">
        <f t="shared" si="9"/>
        <v>40</v>
      </c>
      <c r="C7" s="10"/>
      <c r="D7" s="4"/>
      <c r="E7" s="2">
        <f t="shared" si="4"/>
        <v>40</v>
      </c>
      <c r="F7" s="2">
        <f t="shared" si="5"/>
        <v>0</v>
      </c>
      <c r="G7" s="2">
        <f>IF(AND(D7&lt;&gt;H6,D7&lt;&gt;""),D7,H6)</f>
        <v>40</v>
      </c>
      <c r="H7" s="2">
        <f t="shared" si="1"/>
        <v>40</v>
      </c>
      <c r="I7" s="3">
        <f t="shared" si="6"/>
        <v>0</v>
      </c>
      <c r="J7" s="1">
        <f t="shared" si="2"/>
        <v>40</v>
      </c>
      <c r="K7" s="2">
        <f t="shared" si="7"/>
        <v>0</v>
      </c>
      <c r="L7" s="2">
        <f t="shared" si="8"/>
        <v>40</v>
      </c>
      <c r="M7" s="2">
        <f t="shared" si="3"/>
        <v>40</v>
      </c>
      <c r="N7" s="3">
        <f t="shared" si="10"/>
        <v>0</v>
      </c>
    </row>
    <row r="8" spans="1:14">
      <c r="A8" s="13" t="s">
        <v>16</v>
      </c>
      <c r="B8" s="11">
        <f t="shared" si="9"/>
        <v>40</v>
      </c>
      <c r="C8" s="10"/>
      <c r="D8" s="4"/>
      <c r="E8" s="2">
        <f t="shared" si="4"/>
        <v>40</v>
      </c>
      <c r="F8" s="2">
        <f t="shared" si="5"/>
        <v>0</v>
      </c>
      <c r="G8" s="2">
        <f t="shared" ref="G8:G16" si="11">IF(AND(D8&lt;&gt;H7,D8&lt;&gt;""),D8,H7)</f>
        <v>40</v>
      </c>
      <c r="H8" s="2">
        <f t="shared" si="1"/>
        <v>40</v>
      </c>
      <c r="I8" s="3">
        <f t="shared" si="6"/>
        <v>0</v>
      </c>
      <c r="J8" s="1">
        <f t="shared" si="2"/>
        <v>40</v>
      </c>
      <c r="K8" s="2">
        <f t="shared" si="7"/>
        <v>0</v>
      </c>
      <c r="L8" s="2">
        <f t="shared" si="8"/>
        <v>40</v>
      </c>
      <c r="M8" s="2">
        <f t="shared" si="3"/>
        <v>40</v>
      </c>
      <c r="N8" s="3">
        <f t="shared" si="10"/>
        <v>0</v>
      </c>
    </row>
    <row r="9" spans="1:14">
      <c r="A9" s="13" t="s">
        <v>17</v>
      </c>
      <c r="B9" s="11">
        <v>100</v>
      </c>
      <c r="C9" s="10"/>
      <c r="D9" s="4"/>
      <c r="E9" s="2">
        <f t="shared" si="4"/>
        <v>40</v>
      </c>
      <c r="F9" s="2">
        <f t="shared" si="5"/>
        <v>0</v>
      </c>
      <c r="G9" s="2">
        <f t="shared" si="11"/>
        <v>40</v>
      </c>
      <c r="H9" s="2">
        <f t="shared" si="1"/>
        <v>40</v>
      </c>
      <c r="I9" s="3">
        <f t="shared" si="6"/>
        <v>0</v>
      </c>
      <c r="J9" s="1">
        <f t="shared" si="2"/>
        <v>40</v>
      </c>
      <c r="K9" s="2">
        <f t="shared" si="7"/>
        <v>0</v>
      </c>
      <c r="L9" s="2">
        <f t="shared" si="8"/>
        <v>40</v>
      </c>
      <c r="M9" s="2">
        <f t="shared" si="3"/>
        <v>40</v>
      </c>
      <c r="N9" s="3">
        <f t="shared" si="10"/>
        <v>0</v>
      </c>
    </row>
    <row r="10" spans="1:14">
      <c r="A10" s="13" t="s">
        <v>18</v>
      </c>
      <c r="B10" s="11">
        <f t="shared" si="9"/>
        <v>100</v>
      </c>
      <c r="C10" s="10"/>
      <c r="D10" s="4"/>
      <c r="E10" s="2">
        <f t="shared" si="4"/>
        <v>40</v>
      </c>
      <c r="F10" s="2">
        <f t="shared" si="5"/>
        <v>0</v>
      </c>
      <c r="G10" s="2">
        <f t="shared" si="11"/>
        <v>40</v>
      </c>
      <c r="H10" s="2">
        <f t="shared" si="1"/>
        <v>40</v>
      </c>
      <c r="I10" s="3">
        <f t="shared" si="6"/>
        <v>0</v>
      </c>
      <c r="J10" s="1">
        <f t="shared" si="2"/>
        <v>40</v>
      </c>
      <c r="K10" s="2">
        <f t="shared" si="7"/>
        <v>0</v>
      </c>
      <c r="L10" s="2">
        <f t="shared" si="8"/>
        <v>40</v>
      </c>
      <c r="M10" s="2">
        <f t="shared" si="3"/>
        <v>40</v>
      </c>
      <c r="N10" s="3">
        <f t="shared" si="10"/>
        <v>0</v>
      </c>
    </row>
    <row r="11" spans="1:14">
      <c r="A11" s="13" t="s">
        <v>19</v>
      </c>
      <c r="B11" s="11">
        <f t="shared" si="9"/>
        <v>100</v>
      </c>
      <c r="C11" s="10"/>
      <c r="D11" s="4">
        <v>20</v>
      </c>
      <c r="E11" s="2">
        <f t="shared" si="4"/>
        <v>20</v>
      </c>
      <c r="F11" s="2">
        <f t="shared" si="5"/>
        <v>20</v>
      </c>
      <c r="G11" s="2">
        <f t="shared" si="11"/>
        <v>20</v>
      </c>
      <c r="H11" s="2">
        <f t="shared" si="1"/>
        <v>20</v>
      </c>
      <c r="I11" s="3">
        <f t="shared" si="6"/>
        <v>20</v>
      </c>
      <c r="J11" s="1">
        <f t="shared" si="2"/>
        <v>40</v>
      </c>
      <c r="K11" s="2">
        <f t="shared" si="7"/>
        <v>20</v>
      </c>
      <c r="L11" s="2">
        <f t="shared" si="8"/>
        <v>40</v>
      </c>
      <c r="M11" s="2">
        <f t="shared" si="3"/>
        <v>40</v>
      </c>
      <c r="N11" s="3">
        <f t="shared" si="10"/>
        <v>20</v>
      </c>
    </row>
    <row r="12" spans="1:14">
      <c r="A12" s="13" t="s">
        <v>20</v>
      </c>
      <c r="B12" s="11">
        <f t="shared" si="9"/>
        <v>100</v>
      </c>
      <c r="C12" s="10"/>
      <c r="D12" s="4"/>
      <c r="E12" s="2">
        <f t="shared" si="4"/>
        <v>20</v>
      </c>
      <c r="F12" s="2">
        <f t="shared" si="5"/>
        <v>20</v>
      </c>
      <c r="G12" s="2">
        <f t="shared" si="11"/>
        <v>20</v>
      </c>
      <c r="H12" s="2">
        <f t="shared" si="1"/>
        <v>20</v>
      </c>
      <c r="I12" s="3">
        <f t="shared" si="6"/>
        <v>20</v>
      </c>
      <c r="J12" s="1">
        <f t="shared" si="2"/>
        <v>40</v>
      </c>
      <c r="K12" s="2">
        <f t="shared" si="7"/>
        <v>20</v>
      </c>
      <c r="L12" s="2">
        <f t="shared" si="8"/>
        <v>40</v>
      </c>
      <c r="M12" s="2">
        <f t="shared" si="3"/>
        <v>40</v>
      </c>
      <c r="N12" s="3">
        <f t="shared" si="10"/>
        <v>20</v>
      </c>
    </row>
    <row r="13" spans="1:14">
      <c r="A13" s="13" t="s">
        <v>21</v>
      </c>
      <c r="B13" s="11">
        <f t="shared" si="9"/>
        <v>100</v>
      </c>
      <c r="C13" s="10"/>
      <c r="D13" s="4"/>
      <c r="E13" s="2">
        <f t="shared" si="4"/>
        <v>20</v>
      </c>
      <c r="F13" s="2">
        <f t="shared" si="5"/>
        <v>20</v>
      </c>
      <c r="G13" s="2">
        <f t="shared" si="11"/>
        <v>20</v>
      </c>
      <c r="H13" s="2">
        <f t="shared" si="1"/>
        <v>20</v>
      </c>
      <c r="I13" s="3">
        <f t="shared" si="6"/>
        <v>20</v>
      </c>
      <c r="J13" s="1">
        <f t="shared" si="2"/>
        <v>40</v>
      </c>
      <c r="K13" s="2">
        <f t="shared" si="7"/>
        <v>20</v>
      </c>
      <c r="L13" s="2">
        <f t="shared" si="8"/>
        <v>40</v>
      </c>
      <c r="M13" s="2">
        <f t="shared" si="3"/>
        <v>40</v>
      </c>
      <c r="N13" s="3">
        <f t="shared" si="10"/>
        <v>20</v>
      </c>
    </row>
    <row r="14" spans="1:14">
      <c r="A14" s="13" t="s">
        <v>22</v>
      </c>
      <c r="B14" s="11">
        <f t="shared" si="9"/>
        <v>100</v>
      </c>
      <c r="C14" s="10"/>
      <c r="D14" s="4"/>
      <c r="E14" s="2">
        <f t="shared" si="4"/>
        <v>20</v>
      </c>
      <c r="F14" s="2">
        <f t="shared" si="5"/>
        <v>20</v>
      </c>
      <c r="G14" s="2">
        <f t="shared" si="11"/>
        <v>20</v>
      </c>
      <c r="H14" s="2">
        <f t="shared" si="1"/>
        <v>20</v>
      </c>
      <c r="I14" s="3">
        <f t="shared" si="6"/>
        <v>20</v>
      </c>
      <c r="J14" s="1">
        <f t="shared" si="2"/>
        <v>40</v>
      </c>
      <c r="K14" s="2">
        <f t="shared" si="7"/>
        <v>20</v>
      </c>
      <c r="L14" s="2">
        <f t="shared" si="8"/>
        <v>40</v>
      </c>
      <c r="M14" s="2">
        <f t="shared" si="3"/>
        <v>40</v>
      </c>
      <c r="N14" s="3">
        <f t="shared" si="10"/>
        <v>20</v>
      </c>
    </row>
    <row r="15" spans="1:14" ht="15.75" thickBot="1">
      <c r="A15" s="14" t="s">
        <v>23</v>
      </c>
      <c r="B15" s="11">
        <f t="shared" si="9"/>
        <v>100</v>
      </c>
      <c r="C15" s="15"/>
      <c r="D15" s="16"/>
      <c r="E15" s="2">
        <f t="shared" si="4"/>
        <v>20</v>
      </c>
      <c r="F15" s="2">
        <f t="shared" si="5"/>
        <v>20</v>
      </c>
      <c r="G15" s="2">
        <f t="shared" si="11"/>
        <v>20</v>
      </c>
      <c r="H15" s="2">
        <f t="shared" si="1"/>
        <v>20</v>
      </c>
      <c r="I15" s="3">
        <f t="shared" si="6"/>
        <v>20</v>
      </c>
      <c r="J15" s="1">
        <f t="shared" si="2"/>
        <v>40</v>
      </c>
      <c r="K15" s="2">
        <f t="shared" si="7"/>
        <v>20</v>
      </c>
      <c r="L15" s="2">
        <f t="shared" si="8"/>
        <v>40</v>
      </c>
      <c r="M15" s="2">
        <f t="shared" si="3"/>
        <v>40</v>
      </c>
      <c r="N15" s="3">
        <f t="shared" si="10"/>
        <v>20</v>
      </c>
    </row>
    <row r="16" spans="1:14" ht="16.5" thickBot="1">
      <c r="A16" s="17" t="s">
        <v>24</v>
      </c>
      <c r="B16" s="18"/>
      <c r="C16" s="18"/>
      <c r="D16" s="19"/>
      <c r="E16" s="20">
        <f>E15</f>
        <v>20</v>
      </c>
      <c r="F16" s="21">
        <f t="shared" si="5"/>
        <v>20</v>
      </c>
      <c r="G16" s="21">
        <f t="shared" si="11"/>
        <v>20</v>
      </c>
      <c r="H16" s="22">
        <f>G16</f>
        <v>20</v>
      </c>
      <c r="I16" s="23">
        <f t="shared" si="6"/>
        <v>20</v>
      </c>
      <c r="J16" s="24">
        <f>J15</f>
        <v>40</v>
      </c>
      <c r="K16" s="21">
        <f t="shared" si="7"/>
        <v>20</v>
      </c>
      <c r="L16" s="21">
        <f t="shared" si="8"/>
        <v>40</v>
      </c>
      <c r="M16" s="22">
        <f>L16</f>
        <v>40</v>
      </c>
      <c r="N16" s="23">
        <f t="shared" ref="N16" si="12">IF(M16&lt;K16,M16,K16)</f>
        <v>20</v>
      </c>
    </row>
  </sheetData>
  <mergeCells count="3">
    <mergeCell ref="B1:D1"/>
    <mergeCell ref="E1:I1"/>
    <mergeCell ref="J1:N1"/>
  </mergeCells>
  <pageMargins left="0.7" right="0.7" top="0.75" bottom="0.75" header="0.3" footer="0.3"/>
  <pageSetup paperSize="9" orientation="portrait" r:id="rId1"/>
  <headerFooter>
    <oddFooter>&amp;L_x000D_&amp;1#&amp;"Verdana"&amp;10&amp;K000000 Internal - KMD A/S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9B44BE14E3E4BB8DC0F082C3AE05A" ma:contentTypeVersion="19" ma:contentTypeDescription="Opret et nyt dokument." ma:contentTypeScope="" ma:versionID="5654f668a39c2716edc9f66766307ae9">
  <xsd:schema xmlns:xsd="http://www.w3.org/2001/XMLSchema" xmlns:xs="http://www.w3.org/2001/XMLSchema" xmlns:p="http://schemas.microsoft.com/office/2006/metadata/properties" xmlns:ns1="http://schemas.microsoft.com/sharepoint/v3" xmlns:ns2="e7a25c4e-e1b9-42cb-80f2-34332fcecc6f" xmlns:ns3="1de87c1e-2fed-4818-ba24-0d38aabb93ad" targetNamespace="http://schemas.microsoft.com/office/2006/metadata/properties" ma:root="true" ma:fieldsID="f2bbebc1444365a16b3c622d6769269a" ns1:_="" ns2:_="" ns3:_="">
    <xsd:import namespace="http://schemas.microsoft.com/sharepoint/v3"/>
    <xsd:import namespace="e7a25c4e-e1b9-42cb-80f2-34332fcecc6f"/>
    <xsd:import namespace="1de87c1e-2fed-4818-ba24-0d38aabb93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Egenskaber for Unified Compliance Policy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Handling for Unified Compliance Policy-grænseflad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25c4e-e1b9-42cb-80f2-34332fcec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fd18684a-6a22-4bf0-b34a-354162ab32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87c1e-2fed-4818-ba24-0d38aabb93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81661bf-3e02-42ba-80ad-77843b0000da}" ma:internalName="TaxCatchAll" ma:showField="CatchAllData" ma:web="1de87c1e-2fed-4818-ba24-0d38aabb93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e7a25c4e-e1b9-42cb-80f2-34332fcecc6f">
      <Terms xmlns="http://schemas.microsoft.com/office/infopath/2007/PartnerControls"/>
    </lcf76f155ced4ddcb4097134ff3c332f>
    <TaxCatchAll xmlns="1de87c1e-2fed-4818-ba24-0d38aabb93ad" xsi:nil="true"/>
  </documentManagement>
</p:properties>
</file>

<file path=customXml/itemProps1.xml><?xml version="1.0" encoding="utf-8"?>
<ds:datastoreItem xmlns:ds="http://schemas.openxmlformats.org/officeDocument/2006/customXml" ds:itemID="{D6C242A0-3253-4FB9-935E-B0EF8FC8A1C5}"/>
</file>

<file path=customXml/itemProps2.xml><?xml version="1.0" encoding="utf-8"?>
<ds:datastoreItem xmlns:ds="http://schemas.openxmlformats.org/officeDocument/2006/customXml" ds:itemID="{0C8283E6-3C03-4013-AD2B-043314F7B453}"/>
</file>

<file path=customXml/itemProps3.xml><?xml version="1.0" encoding="utf-8"?>
<ds:datastoreItem xmlns:ds="http://schemas.openxmlformats.org/officeDocument/2006/customXml" ds:itemID="{FA0CFB5C-AD9F-41F5-8F50-149370D5EA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Mads Holm (MH)</dc:creator>
  <cp:keywords/>
  <dc:description/>
  <cp:lastModifiedBy>Mads Holm (MH)</cp:lastModifiedBy>
  <cp:revision/>
  <dcterms:created xsi:type="dcterms:W3CDTF">2023-12-01T10:49:30Z</dcterms:created>
  <dcterms:modified xsi:type="dcterms:W3CDTF">2024-05-29T13:49:51Z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d1bf97-4b98-4e5c-84f4-bbc497191520_Enabled">
    <vt:lpwstr>true</vt:lpwstr>
  </property>
  <property fmtid="{D5CDD505-2E9C-101B-9397-08002B2CF9AE}" pid="3" name="MSIP_Label_fad1bf97-4b98-4e5c-84f4-bbc497191520_SetDate">
    <vt:lpwstr>2023-12-01T19:28:00Z</vt:lpwstr>
  </property>
  <property fmtid="{D5CDD505-2E9C-101B-9397-08002B2CF9AE}" pid="4" name="MSIP_Label_fad1bf97-4b98-4e5c-84f4-bbc497191520_Method">
    <vt:lpwstr>Standard</vt:lpwstr>
  </property>
  <property fmtid="{D5CDD505-2E9C-101B-9397-08002B2CF9AE}" pid="5" name="MSIP_Label_fad1bf97-4b98-4e5c-84f4-bbc497191520_Name">
    <vt:lpwstr>fad1bf97-4b98-4e5c-84f4-bbc497191520</vt:lpwstr>
  </property>
  <property fmtid="{D5CDD505-2E9C-101B-9397-08002B2CF9AE}" pid="6" name="MSIP_Label_fad1bf97-4b98-4e5c-84f4-bbc497191520_SiteId">
    <vt:lpwstr>1e2ad6d6-274f-43e8-89ef-d36d65bb83b5</vt:lpwstr>
  </property>
  <property fmtid="{D5CDD505-2E9C-101B-9397-08002B2CF9AE}" pid="7" name="MSIP_Label_fad1bf97-4b98-4e5c-84f4-bbc497191520_ActionId">
    <vt:lpwstr>ac3dc199-dc86-4cad-b47b-7b253d28a00b</vt:lpwstr>
  </property>
  <property fmtid="{D5CDD505-2E9C-101B-9397-08002B2CF9AE}" pid="8" name="MSIP_Label_fad1bf97-4b98-4e5c-84f4-bbc497191520_ContentBits">
    <vt:lpwstr>2</vt:lpwstr>
  </property>
  <property fmtid="{D5CDD505-2E9C-101B-9397-08002B2CF9AE}" pid="9" name="MediaServiceImageTags">
    <vt:lpwstr/>
  </property>
  <property fmtid="{D5CDD505-2E9C-101B-9397-08002B2CF9AE}" pid="10" name="ContentTypeId">
    <vt:lpwstr>0x0101001CF9B44BE14E3E4BB8DC0F082C3AE05A</vt:lpwstr>
  </property>
</Properties>
</file>