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ju\Google_Data_Analyst\Case_Study\"/>
    </mc:Choice>
  </mc:AlternateContent>
  <xr:revisionPtr revIDLastSave="0" documentId="13_ncr:1_{F7E00237-9963-4AB7-AB61-864FE292B783}" xr6:coauthVersionLast="47" xr6:coauthVersionMax="47" xr10:uidLastSave="{00000000-0000-0000-0000-000000000000}"/>
  <bookViews>
    <workbookView xWindow="-110" yWindow="-110" windowWidth="19420" windowHeight="10300" activeTab="2" xr2:uid="{3979C3EE-629A-44C8-9D6A-3A91B8129BE0}"/>
  </bookViews>
  <sheets>
    <sheet name="user_segmentation_chart" sheetId="1" r:id="rId1"/>
    <sheet name="user_segmentation_by_age" sheetId="3" r:id="rId2"/>
    <sheet name="user_segmentation_by_gender" sheetId="2" r:id="rId3"/>
    <sheet name="user_segment_by_trip_duration" sheetId="4" r:id="rId4"/>
    <sheet name="a_day_trip_analysis" sheetId="7" r:id="rId5"/>
    <sheet name="user_segmentation_a_day_trip" sheetId="6" r:id="rId6"/>
    <sheet name="segmentation_by_weekday" sheetId="11" r:id="rId7"/>
    <sheet name="trip_in_a_day_chart" sheetId="8" r:id="rId8"/>
  </sheets>
  <definedNames>
    <definedName name="_xlnm._FilterDatabase" localSheetId="5" hidden="1">user_segmentation_a_day_trip!$A$3:$F$3</definedName>
    <definedName name="_xlchart.v2.0" hidden="1">segmentation_by_weekday!$A$3:$A$9</definedName>
    <definedName name="_xlchart.v2.1" hidden="1">segmentation_by_weekday!$C$2</definedName>
    <definedName name="_xlchart.v2.2" hidden="1">segmentation_by_weekday!$C$3:$C$9</definedName>
    <definedName name="_xlchart.v2.3" hidden="1">segmentation_by_weekday!$A$3:$A$9</definedName>
    <definedName name="_xlchart.v2.4" hidden="1">segmentation_by_weekday!$B$2</definedName>
    <definedName name="_xlchart.v2.5" hidden="1">segmentation_by_weekday!$B$3:$B$9</definedName>
    <definedName name="Gender_chart" localSheetId="2" hidden="1">user_segmentation_by_gender!#REF!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art_by_birthyear_95679ac3-0de4-4640-a3b5-d3bbb29b5ea0" name="chart_by_birthyear" connection="Query - chart_by_birthyear"/>
          <x15:modelTable id="dataset_record_details_7088305b-64b4-4d3e-b90a-405f9b689889" name="dataset_record_details" connection="Query - dataset_record_details"/>
          <x15:modelTable id="data_by_attributes_792397ef-f266-4892-a238-860bd8e0f699" name="data_by_attributes" connection="Query - data_by_attributes"/>
          <x15:modelTable id="total_number_of_users_7c6e3b7e-bf92-46ad-a605-909ffdb0e348" name="total_number_of_users" connection="Query - total_number_of_users"/>
          <x15:modelTable id="Gender chart_d2130739-eda3-4392-9ab1-df91e0d8d86d" name="Gender chart" connection="Query - Gender char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C8" i="7"/>
  <c r="C10" i="7" s="1"/>
  <c r="B9" i="7"/>
  <c r="C3" i="7"/>
  <c r="B4" i="7"/>
  <c r="C4" i="7" s="1"/>
  <c r="B4" i="8"/>
  <c r="C4" i="8"/>
  <c r="B3" i="8" s="1"/>
  <c r="F27" i="6"/>
  <c r="C27" i="6" s="1"/>
  <c r="B27" i="6"/>
  <c r="F26" i="6"/>
  <c r="C26" i="6" s="1"/>
  <c r="F25" i="6"/>
  <c r="C25" i="6" s="1"/>
  <c r="F24" i="6"/>
  <c r="B24" i="6" s="1"/>
  <c r="F23" i="6"/>
  <c r="C23" i="6" s="1"/>
  <c r="F22" i="6"/>
  <c r="C22" i="6" s="1"/>
  <c r="F21" i="6"/>
  <c r="C21" i="6" s="1"/>
  <c r="F20" i="6"/>
  <c r="C20" i="6" s="1"/>
  <c r="F19" i="6"/>
  <c r="C19" i="6" s="1"/>
  <c r="F18" i="6"/>
  <c r="C18" i="6" s="1"/>
  <c r="F17" i="6"/>
  <c r="C17" i="6" s="1"/>
  <c r="F16" i="6"/>
  <c r="B16" i="6" s="1"/>
  <c r="C16" i="6"/>
  <c r="F15" i="6"/>
  <c r="C15" i="6" s="1"/>
  <c r="F14" i="6"/>
  <c r="C14" i="6"/>
  <c r="B14" i="6"/>
  <c r="F13" i="6"/>
  <c r="C13" i="6" s="1"/>
  <c r="F12" i="6"/>
  <c r="C12" i="6" s="1"/>
  <c r="F11" i="6"/>
  <c r="B11" i="6" s="1"/>
  <c r="F10" i="6"/>
  <c r="C10" i="6"/>
  <c r="B10" i="6"/>
  <c r="F9" i="6"/>
  <c r="C9" i="6" s="1"/>
  <c r="F8" i="6"/>
  <c r="B8" i="6" s="1"/>
  <c r="C8" i="6"/>
  <c r="F7" i="6"/>
  <c r="C7" i="6" s="1"/>
  <c r="F6" i="6"/>
  <c r="C6" i="6" s="1"/>
  <c r="F5" i="6"/>
  <c r="C5" i="6" s="1"/>
  <c r="F4" i="6"/>
  <c r="B4" i="4"/>
  <c r="B7" i="4"/>
  <c r="C7" i="4"/>
  <c r="B8" i="4"/>
  <c r="C8" i="4"/>
  <c r="B9" i="4"/>
  <c r="F4" i="4"/>
  <c r="C4" i="4" s="1"/>
  <c r="F5" i="4"/>
  <c r="F6" i="4"/>
  <c r="F7" i="4"/>
  <c r="F8" i="4"/>
  <c r="F9" i="4"/>
  <c r="C9" i="4" s="1"/>
  <c r="F3" i="4"/>
  <c r="C3" i="4" s="1"/>
  <c r="G4" i="2"/>
  <c r="G5" i="2"/>
  <c r="F4" i="2"/>
  <c r="F5" i="2"/>
  <c r="G3" i="2"/>
  <c r="F3" i="2"/>
  <c r="E5" i="2"/>
  <c r="E4" i="2"/>
  <c r="E3" i="2"/>
  <c r="D6" i="2"/>
  <c r="D5" i="2"/>
  <c r="D4" i="2"/>
  <c r="D3" i="2"/>
  <c r="D4" i="3"/>
  <c r="G4" i="3" s="1"/>
  <c r="D5" i="3"/>
  <c r="G5" i="3" s="1"/>
  <c r="D6" i="3"/>
  <c r="F6" i="3" s="1"/>
  <c r="D7" i="3"/>
  <c r="F7" i="3" s="1"/>
  <c r="D8" i="3"/>
  <c r="G8" i="3" s="1"/>
  <c r="D9" i="3"/>
  <c r="F9" i="3" s="1"/>
  <c r="D3" i="3"/>
  <c r="G3" i="3" s="1"/>
  <c r="B6" i="6" l="1"/>
  <c r="C11" i="6"/>
  <c r="B26" i="6"/>
  <c r="C5" i="7"/>
  <c r="B2" i="8"/>
  <c r="F28" i="6"/>
  <c r="C28" i="6" s="1"/>
  <c r="B18" i="6"/>
  <c r="B22" i="6"/>
  <c r="B19" i="6"/>
  <c r="C24" i="6"/>
  <c r="B5" i="6"/>
  <c r="B13" i="6"/>
  <c r="B21" i="6"/>
  <c r="B9" i="6"/>
  <c r="B17" i="6"/>
  <c r="B25" i="6"/>
  <c r="B4" i="6"/>
  <c r="B12" i="6"/>
  <c r="B20" i="6"/>
  <c r="C4" i="6"/>
  <c r="B7" i="6"/>
  <c r="B15" i="6"/>
  <c r="B23" i="6"/>
  <c r="F10" i="4"/>
  <c r="G4" i="4" s="1"/>
  <c r="B3" i="4"/>
  <c r="C6" i="4"/>
  <c r="B6" i="4"/>
  <c r="C5" i="4"/>
  <c r="B5" i="4"/>
  <c r="G6" i="3"/>
  <c r="D10" i="3"/>
  <c r="E8" i="3" s="1"/>
  <c r="F8" i="3"/>
  <c r="F5" i="3"/>
  <c r="F4" i="3"/>
  <c r="F3" i="3"/>
  <c r="G9" i="3"/>
  <c r="G7" i="3"/>
  <c r="B28" i="6" l="1"/>
  <c r="G6" i="4"/>
  <c r="G7" i="4"/>
  <c r="G3" i="4"/>
  <c r="G9" i="4"/>
  <c r="G8" i="4"/>
  <c r="G5" i="4"/>
  <c r="E5" i="3"/>
  <c r="E3" i="3"/>
  <c r="E4" i="3"/>
  <c r="E6" i="3"/>
  <c r="E9" i="3"/>
  <c r="E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tc={4E479763-8979-4E7B-A826-EB8ACEF38FAE}</author>
  </authors>
  <commentList>
    <comment ref="A9" authorId="0" shapeId="0" xr:uid="{4E479763-8979-4E7B-A826-EB8ACEF38FAE}">
      <text>
        <t>[Threaded comment]
Your version of Excel allows you to read this threaded comment; however, any edits to it will get removed if the file is opened in a newer version of Excel. Learn more: https://go.microsoft.com/fwlink/?linkid=870924
Comment:
    Null values are not plotted on the graph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tc={D87C8F28-4983-4DC9-946D-3759981A0B50}</author>
  </authors>
  <commentList>
    <comment ref="A5" authorId="0" shapeId="0" xr:uid="{D87C8F28-4983-4DC9-946D-3759981A0B50}">
      <text>
        <t>[Threaded comment]
Your version of Excel allows you to read this threaded comment; however, any edits to it will get removed if the file is opened in a newer version of Excel. Learn more: https://go.microsoft.com/fwlink/?linkid=870924
Comment:
    Null values are not plotted on the graph.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A879C4-62C6-4741-A889-F237BA08E6A8}" name="Query - chart_by_birthyear" description="Connection to the 'chart_by_birthyear' query in the workbook." type="100" refreshedVersion="8" minRefreshableVersion="5">
    <extLst>
      <ext xmlns:x15="http://schemas.microsoft.com/office/spreadsheetml/2010/11/main" uri="{DE250136-89BD-433C-8126-D09CA5730AF9}">
        <x15:connection id="655f8477-64a2-4168-a80f-ff6ccf5b6e17"/>
      </ext>
    </extLst>
  </connection>
  <connection id="2" xr16:uid="{C007D17E-E5B5-4B35-972F-357CB40DFF39}" name="Query - data_by_attributes" description="Connection to the 'data_by_attributes' query in the workbook." type="100" refreshedVersion="8" minRefreshableVersion="5">
    <extLst>
      <ext xmlns:x15="http://schemas.microsoft.com/office/spreadsheetml/2010/11/main" uri="{DE250136-89BD-433C-8126-D09CA5730AF9}">
        <x15:connection id="659ccebe-0f77-41aa-b3e5-1a9e38dcc480"/>
      </ext>
    </extLst>
  </connection>
  <connection id="3" xr16:uid="{C23E3F45-59DF-4001-BFF6-3CA8A635F472}" name="Query - dataset_record_details" description="Connection to the 'dataset_record_details' query in the workbook." type="100" refreshedVersion="8" minRefreshableVersion="5">
    <extLst>
      <ext xmlns:x15="http://schemas.microsoft.com/office/spreadsheetml/2010/11/main" uri="{DE250136-89BD-433C-8126-D09CA5730AF9}">
        <x15:connection id="d257b96c-aa8b-4b4a-8e85-aa132244d969"/>
      </ext>
    </extLst>
  </connection>
  <connection id="4" xr16:uid="{DE552773-360E-4A61-8E9E-2789DA525EF6}" name="Query - Gender chart" description="Connection to the 'Gender chart' query in the workbook." type="100" refreshedVersion="8" minRefreshableVersion="5">
    <extLst>
      <ext xmlns:x15="http://schemas.microsoft.com/office/spreadsheetml/2010/11/main" uri="{DE250136-89BD-433C-8126-D09CA5730AF9}">
        <x15:connection id="b5dff302-a25b-400e-9524-61a6171601aa"/>
      </ext>
    </extLst>
  </connection>
  <connection id="5" xr16:uid="{DDD55E98-AF98-4BFC-8E15-775B10BA5B9B}" name="Query - total_number_of_users" description="Connection to the 'total_number_of_users' query in the workbook." type="100" refreshedVersion="8" minRefreshableVersion="5">
    <extLst>
      <ext xmlns:x15="http://schemas.microsoft.com/office/spreadsheetml/2010/11/main" uri="{DE250136-89BD-433C-8126-D09CA5730AF9}">
        <x15:connection id="72352c79-b01c-418c-8e26-d5ca2c4255bc"/>
      </ext>
    </extLst>
  </connection>
  <connection id="6" xr16:uid="{66DCCA31-46CC-4C5F-91E8-D70943BB6D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<sst xmlns="http://schemas.openxmlformats.org/spreadsheetml/2006/main" count="80" uniqueCount="62">
  <si>
    <t>Annual members</t>
  </si>
  <si>
    <t>Casual riders</t>
  </si>
  <si>
    <t>Total number of Annual Members Vs. Casual Riders</t>
  </si>
  <si>
    <t>Age</t>
  </si>
  <si>
    <t>1-20</t>
  </si>
  <si>
    <t>21-40</t>
  </si>
  <si>
    <t>41-60</t>
  </si>
  <si>
    <t>61-80</t>
  </si>
  <si>
    <t>81-100</t>
  </si>
  <si>
    <t>&gt;100</t>
  </si>
  <si>
    <t>Birthyear-Null</t>
  </si>
  <si>
    <t>Gender</t>
  </si>
  <si>
    <t>Male</t>
  </si>
  <si>
    <t>Female</t>
  </si>
  <si>
    <t>Gender-Null</t>
  </si>
  <si>
    <t>All Users(Casual+Members)</t>
  </si>
  <si>
    <t>All Users(Casual+Members) (%)</t>
  </si>
  <si>
    <t>Annual Members(%)</t>
  </si>
  <si>
    <t>Casual Riders(%)</t>
  </si>
  <si>
    <t>Total=</t>
  </si>
  <si>
    <t>User Segmentation by Age</t>
  </si>
  <si>
    <t>Casual Riders</t>
  </si>
  <si>
    <t>Annual Members</t>
  </si>
  <si>
    <t>Annual Members %</t>
  </si>
  <si>
    <t>Casual Riders%</t>
  </si>
  <si>
    <t>All Users(Casual+Members)(%)</t>
  </si>
  <si>
    <t>User Segmentation by Gender</t>
  </si>
  <si>
    <t>Duration</t>
  </si>
  <si>
    <t>Casual riders %</t>
  </si>
  <si>
    <t>Annual members%</t>
  </si>
  <si>
    <t>within a day</t>
  </si>
  <si>
    <t>&lt; 15 days</t>
  </si>
  <si>
    <t>&gt;=15 days</t>
  </si>
  <si>
    <t>&gt;=1 month</t>
  </si>
  <si>
    <t>&gt;=2 month</t>
  </si>
  <si>
    <t>&gt;= 3months</t>
  </si>
  <si>
    <t>&gt;=4 months</t>
  </si>
  <si>
    <t>User Segmentation by Trip Duration</t>
  </si>
  <si>
    <t>hours</t>
  </si>
  <si>
    <t>Grand Total</t>
  </si>
  <si>
    <t>Trips ending in a day Vs. Trips for more than a day</t>
  </si>
  <si>
    <t>Trips ending in a day</t>
  </si>
  <si>
    <t>Trips for more than a day</t>
  </si>
  <si>
    <t>Total no. of annual members for the rest of the day</t>
  </si>
  <si>
    <t>Total no. of annual members within an hour trip</t>
  </si>
  <si>
    <t>Total no. of annual members for a day trip</t>
  </si>
  <si>
    <t>Total no. of casual riders within an hour trip</t>
  </si>
  <si>
    <t>Total no. of casual riders for the rest of the day</t>
  </si>
  <si>
    <t>Total no. of casual riders for a day trip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</si>
  <si>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</si>
  <si>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</si>
  <si>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</si>
  <si>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</si>
  <si>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</si>
  <si>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</si>
  <si>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</si>
  <si>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</si>
  <si>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Segmenting user by days of week travelling</t>
  </si>
  <si>
    <t>%</t>
  </si>
  <si>
    <t>Value</t>
  </si>
  <si>
    <t>Trip in a day</t>
  </si>
  <si>
    <t>Annual Members Vs. Casual Riders - a day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</si>
</sst>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 applyProtection="1">
      <protection hidden="1"/>
    </xf>
    <xf numFmtId="0" fontId="1" fillId="4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1" xfId="0" applyFont="1" applyFill="1" applyBorder="1" applyProtection="1">
      <protection hidden="1"/>
    </xf>
    <xf numFmtId="0" fontId="4" fillId="4" borderId="2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wrapText="1"/>
      <protection hidden="1"/>
    </xf>
    <xf numFmtId="2" fontId="0" fillId="3" borderId="1" xfId="0" applyNumberFormat="1" applyFill="1" applyBorder="1" applyProtection="1">
      <protection hidden="1"/>
    </xf>
    <xf numFmtId="0" fontId="0" fillId="5" borderId="1" xfId="0" applyFill="1" applyBorder="1" applyProtection="1">
      <protection hidden="1"/>
    </xf>
    <xf numFmtId="2" fontId="0" fillId="5" borderId="1" xfId="0" applyNumberFormat="1" applyFill="1" applyBorder="1" applyProtection="1"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1" fillId="3" borderId="1" xfId="0" applyFont="1" applyFill="1" applyBorder="1" applyProtection="1">
      <protection hidden="1"/>
    </xf>
    <xf numFmtId="0" fontId="5" fillId="4" borderId="2" xfId="0" applyFont="1" applyFill="1" applyBorder="1" applyAlignment="1" applyProtection="1">
      <alignment horizontal="center"/>
      <protection hidden="1"/>
    </xf>
    <xf numFmtId="0" fontId="1" fillId="6" borderId="1" xfId="0" applyFont="1" applyFill="1" applyBorder="1" applyProtection="1">
      <protection hidden="1"/>
    </xf>
    <xf numFmtId="164" fontId="0" fillId="3" borderId="1" xfId="0" applyNumberFormat="1" applyFill="1" applyBorder="1" applyProtection="1">
      <protection hidden="1"/>
    </xf>
    <xf numFmtId="49" fontId="0" fillId="5" borderId="1" xfId="0" applyNumberFormat="1" applyFill="1" applyBorder="1" applyProtection="1">
      <protection hidden="1"/>
    </xf>
    <xf numFmtId="164" fontId="0" fillId="5" borderId="1" xfId="0" applyNumberFormat="1" applyFill="1" applyBorder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0" fillId="6" borderId="1" xfId="0" applyFill="1" applyBorder="1" applyProtection="1"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3" fillId="8" borderId="0" xfId="0" applyFont="1" applyFill="1" applyAlignment="1" applyProtection="1">
      <alignment horizontal="center" vertical="center"/>
      <protection hidden="1"/>
    </xf>
    <xf numFmtId="0" fontId="0" fillId="8" borderId="0" xfId="0" applyFill="1" applyProtection="1">
      <protection hidden="1"/>
    </xf>
    <xf numFmtId="0" fontId="0" fillId="7" borderId="1" xfId="0" applyFill="1" applyBorder="1" applyProtection="1">
      <protection hidden="1"/>
    </xf>
    <xf numFmtId="2" fontId="0" fillId="7" borderId="1" xfId="0" applyNumberFormat="1" applyFill="1" applyBorder="1" applyProtection="1">
      <protection hidden="1"/>
    </xf>
    <xf numFmtId="0" fontId="3" fillId="4" borderId="0" xfId="0" applyFont="1" applyFill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2" fontId="0" fillId="0" borderId="1" xfId="0" applyNumberFormat="1" applyBorder="1" applyProtection="1">
      <protection hidden="1"/>
    </xf>
    <xf numFmtId="0" fontId="1" fillId="0" borderId="1" xfId="0" applyFont="1" applyBorder="1" applyAlignment="1" applyProtection="1">
      <alignment horizontal="right" vertical="center"/>
      <protection hidden="1"/>
    </xf>
    <xf numFmtId="2" fontId="1" fillId="0" borderId="1" xfId="0" applyNumberFormat="1" applyFont="1" applyBorder="1" applyProtection="1">
      <protection hidden="1"/>
    </xf>
    <xf numFmtId="0" fontId="1" fillId="0" borderId="1" xfId="0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F3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Members Vs. Casual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69-4742-B1C2-294D3F9FA4F9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69-4742-B1C2-294D3F9FA4F9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69-4742-B1C2-294D3F9FA4F9}"/>
                </c:ext>
              </c:extLst>
            </c:dLbl>
            <c:dLbl>
              <c:idx val="1"/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69-4742-B1C2-294D3F9FA4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user_segmentation_chart!$A$2:$A$3</c:f>
              <c:strCache>
                <c:ptCount val="2"/>
                <c:pt idx="0">
                  <c:v>Annual members</c:v>
                </c:pt>
                <c:pt idx="1">
                  <c:v>Casual riders</c:v>
                </c:pt>
              </c:strCache>
            </c:strRef>
          </c:cat>
          <c:val>
            <c:numRef>
              <c:f>user_segmentation_chart!$B$2:$B$3</c:f>
              <c:numCache>
                <c:formatCode>General</c:formatCode>
                <c:ptCount val="2"/>
                <c:pt idx="0">
                  <c:v>2937367</c:v>
                </c:pt>
                <c:pt idx="1">
                  <c:v>880637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9-4742-B1C2-294D3F9FA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84733158355205"/>
          <c:y val="0.19502260134149893"/>
          <c:w val="0.22497200349956259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Members Vs. Casual Riders</a:t>
            </a:r>
          </a:p>
          <a:p>
            <a:pPr algn="ctr" rtl="0">
              <a:defRPr/>
            </a:pPr>
            <a:r>
              <a:rPr lang="en-US" sz="900"/>
              <a:t>criteria-Age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97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user_segmentation_by_age!$E$2</c:f>
              <c:strCache>
                <c:ptCount val="1"/>
                <c:pt idx="0">
                  <c:v>All Users(Casual+Members) (%)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user_segmentation_by_age!$A$3:$A$8</c:f>
              <c:strCache>
                <c:ptCount val="6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&gt;100</c:v>
                </c:pt>
              </c:strCache>
            </c:strRef>
          </c:cat>
          <c:val>
            <c:numRef>
              <c:f>user_segmentation_by_age!$E$3:$E$8</c:f>
              <c:numCache>
                <c:formatCode>0.00</c:formatCode>
                <c:ptCount val="6"/>
                <c:pt idx="0">
                  <c:v>1.3820048381300805</c:v>
                </c:pt>
                <c:pt idx="1">
                  <c:v>63.807135875185047</c:v>
                </c:pt>
                <c:pt idx="2">
                  <c:v>18.117293748251704</c:v>
                </c:pt>
                <c:pt idx="3">
                  <c:v>2.5527212648284285</c:v>
                </c:pt>
                <c:pt idx="4">
                  <c:v>9.5337773349635051E-3</c:v>
                </c:pt>
                <c:pt idx="5">
                  <c:v>2.0508097948561604E-2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A-46B3-B2D5-6D606D1241F8}"/>
            </c:ext>
          </c:extLst>
        </c:ser>
        <c:ser>
          <c:idx val="1"/>
          <c:order val="1"/>
          <c:tx>
            <c:strRef>
              <c:f>user_segmentation_by_age!$F$2</c:f>
              <c:strCache>
                <c:ptCount val="1"/>
                <c:pt idx="0">
                  <c:v>Casual Riders(%)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user_segmentation_by_age!$A$3:$A$8</c:f>
              <c:strCache>
                <c:ptCount val="6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&gt;100</c:v>
                </c:pt>
              </c:strCache>
            </c:strRef>
          </c:cat>
          <c:val>
            <c:numRef>
              <c:f>user_segmentation_by_age!$F$3:$F$8</c:f>
              <c:numCache>
                <c:formatCode>0.00</c:formatCode>
                <c:ptCount val="6"/>
                <c:pt idx="0">
                  <c:v>38.125651473514644</c:v>
                </c:pt>
                <c:pt idx="1">
                  <c:v>11.343471423663233</c:v>
                </c:pt>
                <c:pt idx="2">
                  <c:v>6.9479080378014775</c:v>
                </c:pt>
                <c:pt idx="3">
                  <c:v>3.7378287144865232</c:v>
                </c:pt>
                <c:pt idx="4">
                  <c:v>4.1208791208791204</c:v>
                </c:pt>
                <c:pt idx="5">
                  <c:v>4.7254150702426561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A-46B3-B2D5-6D606D1241F8}"/>
            </c:ext>
          </c:extLst>
        </c:ser>
        <c:ser>
          <c:idx val="2"/>
          <c:order val="2"/>
          <c:tx>
            <c:strRef>
              <c:f>user_segmentation_by_age!$G$2</c:f>
              <c:strCache>
                <c:ptCount val="1"/>
                <c:pt idx="0">
                  <c:v>Annual Members(%)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user_segmentation_by_age!$A$3:$A$8</c:f>
              <c:strCache>
                <c:ptCount val="6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&gt;100</c:v>
                </c:pt>
              </c:strCache>
            </c:strRef>
          </c:cat>
          <c:val>
            <c:numRef>
              <c:f>user_segmentation_by_age!$G$3:$G$8</c:f>
              <c:numCache>
                <c:formatCode>0.00</c:formatCode>
                <c:ptCount val="6"/>
                <c:pt idx="0">
                  <c:v>61.874348526485356</c:v>
                </c:pt>
                <c:pt idx="1">
                  <c:v>88.656528576336768</c:v>
                </c:pt>
                <c:pt idx="2">
                  <c:v>93.052091962198517</c:v>
                </c:pt>
                <c:pt idx="3">
                  <c:v>96.262171285513475</c:v>
                </c:pt>
                <c:pt idx="4">
                  <c:v>95.879120879120876</c:v>
                </c:pt>
                <c:pt idx="5">
                  <c:v>95.274584929757339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A-46B3-B2D5-6D606D12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30320"/>
        <c:axId val="122827920"/>
      </c:lineChart>
      <c:catAx>
        <c:axId val="12283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layout>
            <c:manualLayout>
              <c:xMode val="edge"/>
              <c:yMode val="edge"/>
              <c:x val="0.39979746281714784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7920"/>
        <c:crosses val="autoZero"/>
        <c:auto val="1"/>
        <c:lblAlgn val="ctr"/>
        <c:lblOffset val="100"/>
        <c:noMultiLvlLbl val="0"/>
      </c:catAx>
      <c:valAx>
        <c:axId val="122827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431583552055988"/>
          <c:y val="0.40798556430446192"/>
          <c:w val="0.38970144356955383"/>
          <c:h val="0.23553295421405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Annual Members Vs. Casual Riders</a:t>
            </a:r>
          </a:p>
          <a:p>
            <a:pPr>
              <a:defRPr/>
            </a:pPr>
            <a:r>
              <a:rPr lang="en-US" sz="900" b="0" i="0" u="none" strike="noStrike" kern="1200" spc="0" baseline="0">
                <a:solidFill>
                  <a:sysClr val="windowText" lastClr="000000"/>
                </a:solidFill>
              </a:rPr>
              <a:t>criteria-Gender</a:t>
            </a:r>
            <a:endParaRPr lang="en-US" sz="1400" b="0" i="0" u="none" strike="noStrike" kern="1200" spc="0" baseline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2555918901242641"/>
          <c:y val="1.801801801801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user_segmentation_by_gender!$F$2</c:f>
              <c:strCache>
                <c:ptCount val="1"/>
                <c:pt idx="0">
                  <c:v>Casual Riders%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user_segmentation_by_gender!$A$3:$A$4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user_segmentation_by_gender!$F$3:$F$4</c:f>
              <c:numCache>
                <c:formatCode>0.00</c:formatCode>
                <c:ptCount val="2"/>
                <c:pt idx="0">
                  <c:v>8.8612640681100618</c:v>
                </c:pt>
                <c:pt idx="1">
                  <c:v>15.319623580091797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8-4130-9DE0-B821940B3B13}"/>
            </c:ext>
          </c:extLst>
        </c:ser>
        <c:ser>
          <c:idx val="1"/>
          <c:order val="1"/>
          <c:tx>
            <c:strRef>
              <c:f>user_segmentation_by_gender!$G$2</c:f>
              <c:strCache>
                <c:ptCount val="1"/>
                <c:pt idx="0">
                  <c:v>Annual Members %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user_segmentation_by_gender!$A$3:$A$4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user_segmentation_by_gender!$G$3:$G$4</c:f>
              <c:numCache>
                <c:formatCode>0.00</c:formatCode>
                <c:ptCount val="2"/>
                <c:pt idx="0">
                  <c:v>91.13873593188994</c:v>
                </c:pt>
                <c:pt idx="1">
                  <c:v>84.6803764199082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8-4130-9DE0-B821940B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458624"/>
        <c:axId val="2038446144"/>
      </c:barChart>
      <c:catAx>
        <c:axId val="2038458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46144"/>
        <c:crosses val="autoZero"/>
        <c:auto val="1"/>
        <c:lblAlgn val="ctr"/>
        <c:lblOffset val="100"/>
        <c:noMultiLvlLbl val="0"/>
      </c:catAx>
      <c:valAx>
        <c:axId val="2038446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244604316546758"/>
          <c:y val="8.4036674469745345E-2"/>
          <c:w val="0.25437817147856517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Members Vs. Casual Riders</a:t>
            </a:r>
          </a:p>
          <a:p>
            <a:pPr>
              <a:defRPr/>
            </a:pPr>
            <a:r>
              <a:rPr lang="en-US" sz="900"/>
              <a:t>criteria-Trip Duration </a:t>
            </a:r>
            <a:r>
              <a:rPr lang="en-US" sz="900" b="1"/>
              <a:t>(from within</a:t>
            </a:r>
            <a:r>
              <a:rPr lang="en-US" sz="900" b="1" baseline="0"/>
              <a:t> a day to &lt;15 days</a:t>
            </a:r>
            <a:r>
              <a:rPr lang="en-US" sz="900" b="1"/>
              <a:t>)</a:t>
            </a:r>
          </a:p>
        </c:rich>
      </c:tx>
      <c:layout>
        <c:manualLayout>
          <c:xMode val="edge"/>
          <c:yMode val="edge"/>
          <c:x val="0.187270778652668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9634593461889"/>
          <c:y val="0.23575633815003894"/>
          <c:w val="0.73846260197631652"/>
          <c:h val="0.62336358996792074"/>
        </c:manualLayout>
      </c:layout>
      <c:lineChart>
        <c:grouping val="standard"/>
        <c:varyColors val="0"/>
        <c:ser>
          <c:idx val="0"/>
          <c:order val="0"/>
          <c:tx>
            <c:strRef>
              <c:f>user_segment_by_trip_duration!$B$2</c:f>
              <c:strCache>
                <c:ptCount val="1"/>
                <c:pt idx="0">
                  <c:v>Casual riders %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7ED-4B39-8883-581F303FF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user_segment_by_trip_duration!$A$3:$A$4</c:f>
              <c:strCache>
                <c:ptCount val="2"/>
                <c:pt idx="0">
                  <c:v>within a day</c:v>
                </c:pt>
                <c:pt idx="1">
                  <c:v>&lt; 15 days</c:v>
                </c:pt>
              </c:strCache>
            </c:strRef>
          </c:cat>
          <c:val>
            <c:numRef>
              <c:f>user_segment_by_trip_duration!$B$3:$B$4</c:f>
              <c:numCache>
                <c:formatCode>0.00</c:formatCode>
                <c:ptCount val="2"/>
                <c:pt idx="0">
                  <c:v>23.041228671267284</c:v>
                </c:pt>
                <c:pt idx="1">
                  <c:v>71.559633027522935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D-4B39-8883-581F303FF4EA}"/>
            </c:ext>
          </c:extLst>
        </c:ser>
        <c:ser>
          <c:idx val="1"/>
          <c:order val="1"/>
          <c:tx>
            <c:strRef>
              <c:f>user_segment_by_trip_duration!$C$2</c:f>
              <c:strCache>
                <c:ptCount val="1"/>
                <c:pt idx="0">
                  <c:v>Annual members%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7ED-4B39-8883-581F303FF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>
                        <a:alpha val="94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user_segment_by_trip_duration!$A$3:$A$4</c:f>
              <c:strCache>
                <c:ptCount val="2"/>
                <c:pt idx="0">
                  <c:v>within a day</c:v>
                </c:pt>
                <c:pt idx="1">
                  <c:v>&lt; 15 days</c:v>
                </c:pt>
              </c:strCache>
            </c:strRef>
          </c:cat>
          <c:val>
            <c:numRef>
              <c:f>user_segment_by_trip_duration!$C$3:$C$4</c:f>
              <c:numCache>
                <c:formatCode>0.00</c:formatCode>
                <c:ptCount val="2"/>
                <c:pt idx="0">
                  <c:v>76.958771328732723</c:v>
                </c:pt>
                <c:pt idx="1">
                  <c:v>28.440366972477065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D-4B39-8883-581F303FF4EA}"/>
            </c:ext>
          </c:extLst>
        </c:ser>
        <c:ser>
          <c:idx val="2"/>
          <c:order val="2"/>
          <c:tx>
            <c:strRef>
              <c:f>user_segment_by_trip_duration!$G$2</c:f>
              <c:strCache>
                <c:ptCount val="1"/>
                <c:pt idx="0">
                  <c:v>All Users(Casual+Members)(%)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7ED-4B39-8883-581F303FF4E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99329075146425"/>
                      <c:h val="0.110902960046660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47ED-4B39-8883-581F303FF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user_segment_by_trip_duration!$A$3:$A$4</c:f>
              <c:strCache>
                <c:ptCount val="2"/>
                <c:pt idx="0">
                  <c:v>within a day</c:v>
                </c:pt>
                <c:pt idx="1">
                  <c:v>&lt; 15 days</c:v>
                </c:pt>
              </c:strCache>
            </c:strRef>
          </c:cat>
          <c:val>
            <c:numRef>
              <c:f>user_segment_by_trip_duration!$G$3:$G$4</c:f>
              <c:numCache>
                <c:formatCode>0.00000</c:formatCode>
                <c:ptCount val="2"/>
                <c:pt idx="0">
                  <c:v>99.951571554141907</c:v>
                </c:pt>
                <c:pt idx="1">
                  <c:v>4.2823422919410249E-2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D-4B39-8883-581F303F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731296"/>
        <c:axId val="226732736"/>
      </c:lineChart>
      <c:catAx>
        <c:axId val="22673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32736"/>
        <c:crosses val="autoZero"/>
        <c:auto val="1"/>
        <c:lblAlgn val="ctr"/>
        <c:lblOffset val="100"/>
        <c:noMultiLvlLbl val="0"/>
      </c:catAx>
      <c:valAx>
        <c:axId val="226732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904911405904087"/>
          <c:y val="0.15728337803928355"/>
          <c:w val="0.33617454462810309"/>
          <c:h val="0.2262736949547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Members Vs. Casual Riders</a:t>
            </a:r>
          </a:p>
          <a:p>
            <a:pPr>
              <a:defRPr/>
            </a:pPr>
            <a:r>
              <a:rPr lang="en-US" sz="900"/>
              <a:t>criteria-Trip Duration </a:t>
            </a:r>
            <a:r>
              <a:rPr lang="en-US" sz="900" b="1"/>
              <a:t>(from within a day to 2 months)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7651867227231"/>
          <c:y val="0.32704211642418868"/>
          <c:w val="0.83815013861622145"/>
          <c:h val="0.49071318071995967"/>
        </c:manualLayout>
      </c:layout>
      <c:lineChart>
        <c:grouping val="standard"/>
        <c:varyColors val="0"/>
        <c:ser>
          <c:idx val="0"/>
          <c:order val="0"/>
          <c:tx>
            <c:strRef>
              <c:f>user_segment_by_trip_duration!$B$2</c:f>
              <c:strCache>
                <c:ptCount val="1"/>
                <c:pt idx="0">
                  <c:v>Casual riders %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user_segment_by_trip_duration!$A$3:$A$9</c15:sqref>
                  </c15:fullRef>
                </c:ext>
              </c:extLst>
              <c:f>user_segment_by_trip_duration!$A$3:$A$7</c:f>
              <c:strCache>
                <c:ptCount val="5"/>
                <c:pt idx="0">
                  <c:v>within a day</c:v>
                </c:pt>
                <c:pt idx="1">
                  <c:v>&lt; 15 days</c:v>
                </c:pt>
                <c:pt idx="2">
                  <c:v>&gt;=15 days</c:v>
                </c:pt>
                <c:pt idx="3">
                  <c:v>&gt;=1 month</c:v>
                </c:pt>
                <c:pt idx="4">
                  <c:v>&gt;=2 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user_segment_by_trip_duration!$B$3:$B$9</c15:sqref>
                  </c15:fullRef>
                </c:ext>
              </c:extLst>
              <c:f>user_segment_by_trip_duration!$B$3:$B$7</c:f>
              <c:numCache>
                <c:formatCode>0.00</c:formatCode>
                <c:ptCount val="5"/>
                <c:pt idx="0">
                  <c:v>23.041228671267284</c:v>
                </c:pt>
                <c:pt idx="1">
                  <c:v>71.559633027522935</c:v>
                </c:pt>
                <c:pt idx="2">
                  <c:v>84.782608695652172</c:v>
                </c:pt>
                <c:pt idx="3">
                  <c:v>85.05747126436782</c:v>
                </c:pt>
                <c:pt idx="4">
                  <c:v>75.862068965517238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7-4796-B890-36ABEEB15D89}"/>
            </c:ext>
          </c:extLst>
        </c:ser>
        <c:ser>
          <c:idx val="1"/>
          <c:order val="1"/>
          <c:tx>
            <c:strRef>
              <c:f>user_segment_by_trip_duration!$C$2</c:f>
              <c:strCache>
                <c:ptCount val="1"/>
                <c:pt idx="0">
                  <c:v>Annual members%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user_segment_by_trip_duration!$A$3:$A$9</c15:sqref>
                  </c15:fullRef>
                </c:ext>
              </c:extLst>
              <c:f>user_segment_by_trip_duration!$A$3:$A$7</c:f>
              <c:strCache>
                <c:ptCount val="5"/>
                <c:pt idx="0">
                  <c:v>within a day</c:v>
                </c:pt>
                <c:pt idx="1">
                  <c:v>&lt; 15 days</c:v>
                </c:pt>
                <c:pt idx="2">
                  <c:v>&gt;=15 days</c:v>
                </c:pt>
                <c:pt idx="3">
                  <c:v>&gt;=1 month</c:v>
                </c:pt>
                <c:pt idx="4">
                  <c:v>&gt;=2 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user_segment_by_trip_duration!$C$3:$C$9</c15:sqref>
                  </c15:fullRef>
                </c:ext>
              </c:extLst>
              <c:f>user_segment_by_trip_duration!$C$3:$C$7</c:f>
              <c:numCache>
                <c:formatCode>0.00</c:formatCode>
                <c:ptCount val="5"/>
                <c:pt idx="0">
                  <c:v>76.958771328732723</c:v>
                </c:pt>
                <c:pt idx="1">
                  <c:v>28.440366972477065</c:v>
                </c:pt>
                <c:pt idx="2">
                  <c:v>15.217391304347826</c:v>
                </c:pt>
                <c:pt idx="3">
                  <c:v>14.942528735632184</c:v>
                </c:pt>
                <c:pt idx="4">
                  <c:v>24.137931034482758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7-4796-B890-36ABEEB1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13536"/>
        <c:axId val="173110176"/>
      </c:lineChart>
      <c:catAx>
        <c:axId val="17311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537322302229528"/>
              <c:y val="0.90303245206931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0176"/>
        <c:crosses val="autoZero"/>
        <c:auto val="1"/>
        <c:lblAlgn val="ctr"/>
        <c:lblOffset val="100"/>
        <c:noMultiLvlLbl val="0"/>
      </c:catAx>
      <c:valAx>
        <c:axId val="173110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337513083138677"/>
          <c:y val="0.18906676400549269"/>
          <c:w val="0.26308557584148129"/>
          <c:h val="0.10771590424944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Annual Members Vs. Casual Riders</a:t>
            </a:r>
          </a:p>
          <a:p>
            <a:pPr>
              <a:defRPr/>
            </a:pPr>
            <a:r>
              <a:rPr lang="en-US" sz="900" b="1" i="0" u="none" strike="noStrike" kern="1200" spc="0" baseline="0">
                <a:solidFill>
                  <a:sysClr val="windowText" lastClr="000000"/>
                </a:solidFill>
              </a:rPr>
              <a:t>(in a day trip)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user_segmentation_a_day_trip!$B$3</c:f>
              <c:strCache>
                <c:ptCount val="1"/>
                <c:pt idx="0">
                  <c:v>Casual riders %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67-412B-B395-EEF277413F50}"/>
              </c:ext>
            </c:extLst>
          </c:dPt>
          <c:cat>
            <c:numRef>
              <c:f>user_segmentation_a_day_trip!$A$4:$A$27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user_segmentation_a_day_trip!$B$4:$B$27</c:f>
              <c:numCache>
                <c:formatCode>0.00</c:formatCode>
                <c:ptCount val="24"/>
                <c:pt idx="0">
                  <c:v>20.082433239512657</c:v>
                </c:pt>
                <c:pt idx="1">
                  <c:v>92.734638640444857</c:v>
                </c:pt>
                <c:pt idx="2">
                  <c:v>95.638706043859344</c:v>
                </c:pt>
                <c:pt idx="3">
                  <c:v>90.931700784388752</c:v>
                </c:pt>
                <c:pt idx="4">
                  <c:v>85.163043478260875</c:v>
                </c:pt>
                <c:pt idx="5">
                  <c:v>81.164021164021165</c:v>
                </c:pt>
                <c:pt idx="6">
                  <c:v>78.608695652173907</c:v>
                </c:pt>
                <c:pt idx="7">
                  <c:v>70.833333333333329</c:v>
                </c:pt>
                <c:pt idx="8">
                  <c:v>62.857142857142854</c:v>
                </c:pt>
                <c:pt idx="9">
                  <c:v>72.085889570552141</c:v>
                </c:pt>
                <c:pt idx="10">
                  <c:v>73.134328358208961</c:v>
                </c:pt>
                <c:pt idx="11">
                  <c:v>73.333333333333329</c:v>
                </c:pt>
                <c:pt idx="12">
                  <c:v>68.398268398268399</c:v>
                </c:pt>
                <c:pt idx="13">
                  <c:v>62.845849802371539</c:v>
                </c:pt>
                <c:pt idx="14">
                  <c:v>62.948207171314742</c:v>
                </c:pt>
                <c:pt idx="15">
                  <c:v>67.676767676767682</c:v>
                </c:pt>
                <c:pt idx="16">
                  <c:v>75.690607734806633</c:v>
                </c:pt>
                <c:pt idx="17">
                  <c:v>75.531914893617028</c:v>
                </c:pt>
                <c:pt idx="18">
                  <c:v>73.722627737226276</c:v>
                </c:pt>
                <c:pt idx="19">
                  <c:v>77.777777777777771</c:v>
                </c:pt>
                <c:pt idx="20">
                  <c:v>75</c:v>
                </c:pt>
                <c:pt idx="21">
                  <c:v>75.912408759124091</c:v>
                </c:pt>
                <c:pt idx="22">
                  <c:v>80.952380952380949</c:v>
                </c:pt>
                <c:pt idx="23">
                  <c:v>76.666666666666671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7-412B-B395-EEF277413F50}"/>
            </c:ext>
          </c:extLst>
        </c:ser>
        <c:ser>
          <c:idx val="1"/>
          <c:order val="1"/>
          <c:tx>
            <c:strRef>
              <c:f>user_segmentation_a_day_trip!$C$3</c:f>
              <c:strCache>
                <c:ptCount val="1"/>
                <c:pt idx="0">
                  <c:v>Annual members%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>
                  <a:alpha val="99000"/>
                </a:srgbClr>
              </a:solidFill>
              <a:ln>
                <a:noFill/>
              </a:ln>
              <a:effectLst>
                <a:glow rad="228600">
                  <a:srgbClr val="00B0F0">
                    <a:alpha val="40000"/>
                  </a:srgbClr>
                </a:glow>
                <a:outerShdw blurRad="76200" dir="13500000" sy="23000" kx="1200000" algn="br" rotWithShape="0">
                  <a:srgbClr val="002060">
                    <a:alpha val="2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  <c:extLst>
              <c:ext xmlns:c16="http://schemas.microsoft.com/office/drawing/2014/chart" uri="{C3380CC4-5D6E-409C-BE32-E72D297353CC}">
                <c16:uniqueId val="{00000003-1D67-412B-B395-EEF277413F50}"/>
              </c:ext>
            </c:extLst>
          </c:dPt>
          <c:cat>
            <c:numRef>
              <c:f>user_segmentation_a_day_trip!$A$4:$A$27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user_segmentation_a_day_trip!$C$4:$C$27</c:f>
              <c:numCache>
                <c:formatCode>0.00</c:formatCode>
                <c:ptCount val="24"/>
                <c:pt idx="0">
                  <c:v>79.917566760487347</c:v>
                </c:pt>
                <c:pt idx="1">
                  <c:v>7.2653613595551434</c:v>
                </c:pt>
                <c:pt idx="2">
                  <c:v>4.3612939561406598</c:v>
                </c:pt>
                <c:pt idx="3">
                  <c:v>9.0682992156112494</c:v>
                </c:pt>
                <c:pt idx="4">
                  <c:v>14.836956521739131</c:v>
                </c:pt>
                <c:pt idx="5">
                  <c:v>18.835978835978835</c:v>
                </c:pt>
                <c:pt idx="6">
                  <c:v>21.391304347826086</c:v>
                </c:pt>
                <c:pt idx="7">
                  <c:v>29.166666666666668</c:v>
                </c:pt>
                <c:pt idx="8">
                  <c:v>37.142857142857146</c:v>
                </c:pt>
                <c:pt idx="9">
                  <c:v>27.914110429447852</c:v>
                </c:pt>
                <c:pt idx="10">
                  <c:v>26.865671641791046</c:v>
                </c:pt>
                <c:pt idx="11">
                  <c:v>26.666666666666668</c:v>
                </c:pt>
                <c:pt idx="12">
                  <c:v>31.601731601731601</c:v>
                </c:pt>
                <c:pt idx="13">
                  <c:v>37.154150197628461</c:v>
                </c:pt>
                <c:pt idx="14">
                  <c:v>37.051792828685258</c:v>
                </c:pt>
                <c:pt idx="15">
                  <c:v>32.323232323232325</c:v>
                </c:pt>
                <c:pt idx="16">
                  <c:v>24.30939226519337</c:v>
                </c:pt>
                <c:pt idx="17">
                  <c:v>24.468085106382979</c:v>
                </c:pt>
                <c:pt idx="18">
                  <c:v>26.277372262773724</c:v>
                </c:pt>
                <c:pt idx="19">
                  <c:v>22.222222222222221</c:v>
                </c:pt>
                <c:pt idx="20">
                  <c:v>25</c:v>
                </c:pt>
                <c:pt idx="21">
                  <c:v>24.087591240875913</c:v>
                </c:pt>
                <c:pt idx="22">
                  <c:v>19.047619047619047</c:v>
                </c:pt>
                <c:pt idx="23">
                  <c:v>23.333333333333332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7-412B-B395-EEF27741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658656"/>
        <c:axId val="2041681696"/>
      </c:barChart>
      <c:catAx>
        <c:axId val="20416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8413749635033115"/>
              <c:y val="0.8253996511305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96"/>
        <c:crosses val="autoZero"/>
        <c:auto val="1"/>
        <c:lblAlgn val="ctr"/>
        <c:lblOffset val="100"/>
        <c:noMultiLvlLbl val="0"/>
      </c:catAx>
      <c:valAx>
        <c:axId val="204168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195756651666347"/>
          <c:y val="0.10243000874890638"/>
          <c:w val="0.20881185319757337"/>
          <c:h val="0.1112805464534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Members Vs. Casual Riders</a:t>
            </a:r>
          </a:p>
          <a:p>
            <a:pPr>
              <a:defRPr/>
            </a:pPr>
            <a:r>
              <a:rPr lang="en-US" sz="900" b="1"/>
              <a:t>(in a day trip)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user_segmentation_a_day_trip!$B$3</c:f>
              <c:strCache>
                <c:ptCount val="1"/>
                <c:pt idx="0">
                  <c:v>Casual riders %</c:v>
                </c:pt>
              </c:strCache>
            </c:strRef>
          </c:tx>
          <c:spPr>
            <a:noFill/>
            <a:ln w="25400">
              <a:solidFill>
                <a:srgbClr val="C00000"/>
              </a:solidFill>
            </a:ln>
            <a:effectLst/>
          </c:spPr>
          <c:cat>
            <c:numRef>
              <c:f>user_segmentation_a_day_trip!$A$4:$A$27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user_segmentation_a_day_trip!$B$4:$B$27</c:f>
              <c:numCache>
                <c:formatCode>0.00</c:formatCode>
                <c:ptCount val="24"/>
                <c:pt idx="0">
                  <c:v>20.082433239512657</c:v>
                </c:pt>
                <c:pt idx="1">
                  <c:v>92.734638640444857</c:v>
                </c:pt>
                <c:pt idx="2">
                  <c:v>95.638706043859344</c:v>
                </c:pt>
                <c:pt idx="3">
                  <c:v>90.931700784388752</c:v>
                </c:pt>
                <c:pt idx="4">
                  <c:v>85.163043478260875</c:v>
                </c:pt>
                <c:pt idx="5">
                  <c:v>81.164021164021165</c:v>
                </c:pt>
                <c:pt idx="6">
                  <c:v>78.608695652173907</c:v>
                </c:pt>
                <c:pt idx="7">
                  <c:v>70.833333333333329</c:v>
                </c:pt>
                <c:pt idx="8">
                  <c:v>62.857142857142854</c:v>
                </c:pt>
                <c:pt idx="9">
                  <c:v>72.085889570552141</c:v>
                </c:pt>
                <c:pt idx="10">
                  <c:v>73.134328358208961</c:v>
                </c:pt>
                <c:pt idx="11">
                  <c:v>73.333333333333329</c:v>
                </c:pt>
                <c:pt idx="12">
                  <c:v>68.398268398268399</c:v>
                </c:pt>
                <c:pt idx="13">
                  <c:v>62.845849802371539</c:v>
                </c:pt>
                <c:pt idx="14">
                  <c:v>62.948207171314742</c:v>
                </c:pt>
                <c:pt idx="15">
                  <c:v>67.676767676767682</c:v>
                </c:pt>
                <c:pt idx="16">
                  <c:v>75.690607734806633</c:v>
                </c:pt>
                <c:pt idx="17">
                  <c:v>75.531914893617028</c:v>
                </c:pt>
                <c:pt idx="18">
                  <c:v>73.722627737226276</c:v>
                </c:pt>
                <c:pt idx="19">
                  <c:v>77.777777777777771</c:v>
                </c:pt>
                <c:pt idx="20">
                  <c:v>75</c:v>
                </c:pt>
                <c:pt idx="21">
                  <c:v>75.912408759124091</c:v>
                </c:pt>
                <c:pt idx="22">
                  <c:v>80.952380952380949</c:v>
                </c:pt>
                <c:pt idx="23">
                  <c:v>76.666666666666671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8D2-9CA7-D35B14594731}"/>
            </c:ext>
          </c:extLst>
        </c:ser>
        <c:ser>
          <c:idx val="1"/>
          <c:order val="1"/>
          <c:tx>
            <c:strRef>
              <c:f>user_segmentation_a_day_trip!$C$3</c:f>
              <c:strCache>
                <c:ptCount val="1"/>
                <c:pt idx="0">
                  <c:v>Annual members%</c:v>
                </c:pt>
              </c:strCache>
            </c:strRef>
          </c:tx>
          <c:spPr>
            <a:noFill/>
            <a:ln w="25400" cap="rnd">
              <a:solidFill>
                <a:srgbClr val="002060"/>
              </a:solidFill>
              <a:bevel/>
            </a:ln>
            <a:effectLst>
              <a:outerShdw blurRad="50800" dist="50800" dir="5400000" sx="103000" sy="103000" algn="ctr" rotWithShape="0">
                <a:srgbClr val="002060"/>
              </a:outerShdw>
            </a:effectLst>
          </c:spPr>
          <c:cat>
            <c:numRef>
              <c:f>user_segmentation_a_day_trip!$A$4:$A$27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user_segmentation_a_day_trip!$C$4:$C$27</c:f>
              <c:numCache>
                <c:formatCode>0.00</c:formatCode>
                <c:ptCount val="24"/>
                <c:pt idx="0">
                  <c:v>79.917566760487347</c:v>
                </c:pt>
                <c:pt idx="1">
                  <c:v>7.2653613595551434</c:v>
                </c:pt>
                <c:pt idx="2">
                  <c:v>4.3612939561406598</c:v>
                </c:pt>
                <c:pt idx="3">
                  <c:v>9.0682992156112494</c:v>
                </c:pt>
                <c:pt idx="4">
                  <c:v>14.836956521739131</c:v>
                </c:pt>
                <c:pt idx="5">
                  <c:v>18.835978835978835</c:v>
                </c:pt>
                <c:pt idx="6">
                  <c:v>21.391304347826086</c:v>
                </c:pt>
                <c:pt idx="7">
                  <c:v>29.166666666666668</c:v>
                </c:pt>
                <c:pt idx="8">
                  <c:v>37.142857142857146</c:v>
                </c:pt>
                <c:pt idx="9">
                  <c:v>27.914110429447852</c:v>
                </c:pt>
                <c:pt idx="10">
                  <c:v>26.865671641791046</c:v>
                </c:pt>
                <c:pt idx="11">
                  <c:v>26.666666666666668</c:v>
                </c:pt>
                <c:pt idx="12">
                  <c:v>31.601731601731601</c:v>
                </c:pt>
                <c:pt idx="13">
                  <c:v>37.154150197628461</c:v>
                </c:pt>
                <c:pt idx="14">
                  <c:v>37.051792828685258</c:v>
                </c:pt>
                <c:pt idx="15">
                  <c:v>32.323232323232325</c:v>
                </c:pt>
                <c:pt idx="16">
                  <c:v>24.30939226519337</c:v>
                </c:pt>
                <c:pt idx="17">
                  <c:v>24.468085106382979</c:v>
                </c:pt>
                <c:pt idx="18">
                  <c:v>26.277372262773724</c:v>
                </c:pt>
                <c:pt idx="19">
                  <c:v>22.222222222222221</c:v>
                </c:pt>
                <c:pt idx="20">
                  <c:v>25</c:v>
                </c:pt>
                <c:pt idx="21">
                  <c:v>24.087591240875913</c:v>
                </c:pt>
                <c:pt idx="22">
                  <c:v>19.047619047619047</c:v>
                </c:pt>
                <c:pt idx="23">
                  <c:v>23.333333333333332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8D2-9CA7-D35B1459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91984"/>
        <c:axId val="225894864"/>
      </c:areaChart>
      <c:catAx>
        <c:axId val="22589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94864"/>
        <c:crosses val="autoZero"/>
        <c:auto val="1"/>
        <c:lblAlgn val="ctr"/>
        <c:lblOffset val="100"/>
        <c:noMultiLvlLbl val="0"/>
      </c:catAx>
      <c:valAx>
        <c:axId val="225894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9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989435695538061"/>
          <c:y val="0.1579855643044619"/>
          <c:w val="0.23576684164479439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Members Vs. Casual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59492563429571"/>
          <c:y val="0.27356481481481482"/>
          <c:w val="0.79329396325459323"/>
          <c:h val="0.39074511519393407"/>
        </c:manualLayout>
      </c:layout>
      <c:lineChart>
        <c:grouping val="standard"/>
        <c:varyColors val="0"/>
        <c:ser>
          <c:idx val="0"/>
          <c:order val="0"/>
          <c:tx>
            <c:strRef>
              <c:f>segmentation_by_weekday!$B$2</c:f>
              <c:strCache>
                <c:ptCount val="1"/>
                <c:pt idx="0">
                  <c:v>Annual members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segmentation_by_weekday!$A$3:$A$9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segmentation_by_weekday!$B$3:$B$9</c:f>
              <c:numCache>
                <c:formatCode>General</c:formatCode>
                <c:ptCount val="7"/>
                <c:pt idx="0">
                  <c:v>256241</c:v>
                </c:pt>
                <c:pt idx="1">
                  <c:v>458780</c:v>
                </c:pt>
                <c:pt idx="2">
                  <c:v>497025</c:v>
                </c:pt>
                <c:pt idx="3">
                  <c:v>494277</c:v>
                </c:pt>
                <c:pt idx="4">
                  <c:v>486915</c:v>
                </c:pt>
                <c:pt idx="5">
                  <c:v>456966</c:v>
                </c:pt>
                <c:pt idx="6">
                  <c:v>287163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D-4239-8A3E-7710F3565281}"/>
            </c:ext>
          </c:extLst>
        </c:ser>
        <c:ser>
          <c:idx val="1"/>
          <c:order val="1"/>
          <c:tx>
            <c:strRef>
              <c:f>segmentation_by_weekday!$C$2</c:f>
              <c:strCache>
                <c:ptCount val="1"/>
                <c:pt idx="0">
                  <c:v>Casual riders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segmentation_by_weekday!$A$3:$A$9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segmentation_by_weekday!$C$3:$C$9</c:f>
              <c:numCache>
                <c:formatCode>General</c:formatCode>
                <c:ptCount val="7"/>
                <c:pt idx="0">
                  <c:v>170179</c:v>
                </c:pt>
                <c:pt idx="1">
                  <c:v>101489</c:v>
                </c:pt>
                <c:pt idx="2">
                  <c:v>88655</c:v>
                </c:pt>
                <c:pt idx="3">
                  <c:v>89745</c:v>
                </c:pt>
                <c:pt idx="4">
                  <c:v>101372</c:v>
                </c:pt>
                <c:pt idx="5">
                  <c:v>121141</c:v>
                </c:pt>
                <c:pt idx="6">
                  <c:v>208056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D-4239-8A3E-7710F356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50368"/>
        <c:axId val="988788832"/>
      </c:lineChart>
      <c:catAx>
        <c:axId val="1696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Weekday</a:t>
                </a:r>
              </a:p>
            </c:rich>
          </c:tx>
          <c:layout>
            <c:manualLayout>
              <c:xMode val="edge"/>
              <c:yMode val="edge"/>
              <c:x val="0.46729746281714785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88832"/>
        <c:crosses val="autoZero"/>
        <c:auto val="1"/>
        <c:lblAlgn val="ctr"/>
        <c:lblOffset val="100"/>
        <c:noMultiLvlLbl val="0"/>
      </c:catAx>
      <c:valAx>
        <c:axId val="9887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7774496937882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367191601049874"/>
          <c:y val="0.18576334208223974"/>
          <c:w val="0.27210061242344707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Trips</a:t>
            </a:r>
            <a:r>
              <a:rPr lang="en-US" baseline="0"/>
              <a:t> ending in a day Vs. Trips for more than a day</a:t>
            </a:r>
            <a:endParaRPr lang="en-US"/>
          </a:p>
        </c:rich>
      </c:tx>
      <c:layout>
        <c:manualLayout>
          <c:xMode val="edge"/>
          <c:yMode val="edge"/>
          <c:x val="0.17467591507278754"/>
          <c:y val="3.1042128603104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635363661854004"/>
          <c:y val="0.24888419435375456"/>
          <c:w val="0.30932425040565203"/>
          <c:h val="0.5874417305375631"/>
        </c:manualLayout>
      </c:layout>
      <c:pieChart>
        <c:varyColors val="1"/>
        <c:ser>
          <c:idx val="0"/>
          <c:order val="0"/>
          <c:spPr>
            <a:ln cmpd="dbl"/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dPt>
            <c:idx val="0"/>
            <c:bubble3D val="0"/>
            <c:spPr>
              <a:solidFill>
                <a:srgbClr val="002060"/>
              </a:solidFill>
              <a:ln w="19050" cmpd="dbl">
                <a:solidFill>
                  <a:schemeClr val="tx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2F-4CA8-80E1-1FE05EB81D2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 cap="flat" cmpd="dbl">
                <a:solidFill>
                  <a:srgbClr val="C00000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F2F-4CA8-80E1-1FE05EB81D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2F-4CA8-80E1-1FE05EB81D2A}"/>
                </c:ext>
              </c:extLst>
            </c:dLbl>
            <c:dLbl>
              <c:idx val="1"/>
              <c:layout>
                <c:manualLayout>
                  <c:x val="-0.32045561730352884"/>
                  <c:y val="0.1085636468390453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324944495773401"/>
                      <c:h val="0.159445850865094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F2F-4CA8-80E1-1FE05EB81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trip_in_a_day_chart!$A$2:$A$3</c:f>
              <c:strCache>
                <c:ptCount val="2"/>
                <c:pt idx="0">
                  <c:v>Trips ending in a day</c:v>
                </c:pt>
                <c:pt idx="1">
                  <c:v>Trips for more than a day</c:v>
                </c:pt>
              </c:strCache>
            </c:strRef>
          </c:cat>
          <c:val>
            <c:numRef>
              <c:f>trip_in_a_day_chart!$B$2:$B$3</c:f>
              <c:numCache>
                <c:formatCode>0.00</c:formatCode>
                <c:ptCount val="2"/>
                <c:pt idx="0">
                  <c:v>99.951571554141907</c:v>
                </c:pt>
                <c:pt idx="1">
                  <c:v>4.842844585809758E-2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F-4CA8-80E1-1FE05EB8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73873712370897"/>
          <c:y val="0.19789304607434044"/>
          <c:w val="0.24606349775454947"/>
          <c:h val="0.18126438186357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Number of annual members on each day of  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Number of annual members on each day of  week</a:t>
          </a:r>
        </a:p>
      </cx:txPr>
    </cx:title>
    <cx:plotArea>
      <cx:plotAreaRegion>
        <cx:series layoutId="funnel" uniqueId="{1DEA11C4-8855-4A9B-895A-006002948DAE}">
          <cx:tx>
            <cx:txData>
              <cx:f>_xlchart.v2.4</cx:f>
              <cx:v>Annual members</cx:v>
            </cx:txData>
          </cx:tx>
          <cx:spPr>
            <a:solidFill>
              <a:srgbClr val="002060"/>
            </a:solidFill>
          </cx:spPr>
          <cx:dataPt idx="0">
            <cx:spPr>
              <a:solidFill>
                <a:srgbClr val="FFC000"/>
              </a:solidFill>
            </cx:spPr>
          </cx:dataPt>
          <cx:dataPt idx="6">
            <cx:spPr>
              <a:solidFill>
                <a:srgbClr val="FFC000"/>
              </a:solidFill>
            </cx:spPr>
          </cx:dataPt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b="1">
                  <a:solidFill>
                    <a:schemeClr val="bg1"/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tle>
          <cx:tx>
            <cx:txData>
              <cx:v>number of annual members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annual members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  <cx:spPr>
    <a:solidFill>
      <a:schemeClr val="accent4">
        <a:lumMod val="20000"/>
        <a:lumOff val="8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Number of casual riders on each day of  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Number of casual riders on each day of  week</a:t>
          </a:r>
        </a:p>
      </cx:txPr>
    </cx:title>
    <cx:plotArea>
      <cx:plotAreaRegion>
        <cx:series layoutId="funnel" uniqueId="{AF71B165-72CF-4DBC-8830-24914CF8D1B6}">
          <cx:tx>
            <cx:txData>
              <cx:f>_xlchart.v2.1</cx:f>
              <cx:v>Casual riders</cx:v>
            </cx:txData>
          </cx:tx>
          <cx:spPr>
            <a:solidFill>
              <a:srgbClr val="C00000"/>
            </a:solidFill>
          </cx:spPr>
          <cx:dataPt idx="0">
            <cx:spPr>
              <a:solidFill>
                <a:srgbClr val="FFC000"/>
              </a:solidFill>
            </cx:spPr>
          </cx:dataPt>
          <cx:dataPt idx="6">
            <cx:spPr>
              <a:solidFill>
                <a:srgbClr val="FFC000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</cx:dataLabels>
          <cx:dataId val="0"/>
        </cx:series>
      </cx:plotAreaRegion>
      <cx:axis id="0">
        <cx:catScaling gapWidth="0.0599999987"/>
        <cx:title>
          <cx:tx>
            <cx:txData>
              <cx:v>number of annual members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annual members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  <cx:spPr>
    <a:solidFill>
      <a:schemeClr val="accent4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2</xdr:row>
      <xdr:rowOff>82550</xdr:rowOff>
    </xdr:from>
    <xdr:to>
      <xdr:col>12</xdr:col>
      <xdr:colOff>454025</xdr:colOff>
      <xdr:row>17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9F827-8278-8847-E5A2-54C06AF7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1127125</xdr:colOff>
      <xdr:row>10</xdr:row>
      <xdr:rowOff>120650</xdr:rowOff>
    </xdr:from>
    <xdr:to>
      <xdr:col>4</xdr:col>
      <xdr:colOff>1412875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4399D-A78B-A7D1-C03A-DE83A4DB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727074</xdr:colOff>
      <xdr:row>6</xdr:row>
      <xdr:rowOff>76200</xdr:rowOff>
    </xdr:from>
    <xdr:to>
      <xdr:col>5</xdr:col>
      <xdr:colOff>133349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841A1-ED4D-B678-14BB-8983354CF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177800</xdr:rowOff>
    </xdr:from>
    <xdr:to>
      <xdr:col>5</xdr:col>
      <xdr:colOff>666750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9CEB4-E0F9-D5FD-67D9-78F6E80C2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1184274</xdr:colOff>
      <xdr:row>11</xdr:row>
      <xdr:rowOff>0</xdr:rowOff>
    </xdr:from>
    <xdr:to>
      <xdr:col>10</xdr:col>
      <xdr:colOff>374650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20BDA-8D3F-ADA6-711E-1A1C6B24F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73024</xdr:colOff>
      <xdr:row>2</xdr:row>
      <xdr:rowOff>69850</xdr:rowOff>
    </xdr:from>
    <xdr:to>
      <xdr:col>14</xdr:col>
      <xdr:colOff>590549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AB9C3-4B79-E832-6F93-EA6DCC31A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95250</xdr:colOff>
      <xdr:row>6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F35B2AD-1A64-D3D0-47EA-A9FC98F417B4}"/>
            </a:ext>
          </a:extLst>
        </xdr:cNvPr>
        <xdr:cNvSpPr txBox="1"/>
      </xdr:nvSpPr>
      <xdr:spPr>
        <a:xfrm>
          <a:off x="13995400" y="92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76200</xdr:colOff>
      <xdr:row>19</xdr:row>
      <xdr:rowOff>76200</xdr:rowOff>
    </xdr:from>
    <xdr:to>
      <xdr:col>14</xdr:col>
      <xdr:colOff>571500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2ADEA-DC9F-4057-8308-9D91B4D4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0.09382</cdr:x>
      <cdr:y>0.13964</cdr:y>
    </cdr:from>
    <cdr:to>
      <cdr:x>0.33137</cdr:x>
      <cdr:y>0.27621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54DA49-AC5E-D88D-A380-1B9181E3454B}"/>
            </a:ext>
          </a:extLst>
        </cdr:cNvPr>
        <cdr:cNvSpPr txBox="1"/>
      </cdr:nvSpPr>
      <cdr:spPr>
        <a:xfrm xmlns:a="http://schemas.openxmlformats.org/drawingml/2006/main">
          <a:off x="506084" y="428272"/>
          <a:ext cx="1281442" cy="418880"/>
        </a:xfrm>
        <a:prstGeom xmlns:a="http://schemas.openxmlformats.org/drawingml/2006/main" prst="rect">
          <a:avLst/>
        </a:prstGeom>
        <a:effectLst xmlns:a="http://schemas.openxmlformats.org/drawingml/2006/main">
          <a:glow rad="139700">
            <a:srgbClr val="92D050">
              <a:alpha val="40000"/>
            </a:srgbClr>
          </a:glow>
          <a:outerShdw blurRad="50800" dist="38100" dir="10800000" algn="r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rgbClr val="FF0000"/>
              </a:solidFill>
            </a:rPr>
            <a:t>more</a:t>
          </a:r>
          <a:r>
            <a:rPr lang="en-US" sz="800" baseline="0">
              <a:solidFill>
                <a:srgbClr val="FF0000"/>
              </a:solidFill>
            </a:rPr>
            <a:t> annual members than casual riders</a:t>
          </a:r>
        </a:p>
      </cdr:txBody>
    </cdr:sp>
  </cdr:relSizeAnchor>
  <cdr:relSizeAnchor xmlns:cdr="http://schemas.openxmlformats.org/drawingml/2006/chartDrawing">
    <cdr:from>
      <cdr:x>0.13949</cdr:x>
      <cdr:y>0.23188</cdr:y>
    </cdr:from>
    <cdr:to>
      <cdr:x>0.15127</cdr:x>
      <cdr:y>0.34783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7945509-84F2-20A1-F2AD-FB5CF095FB9B}"/>
            </a:ext>
          </a:extLst>
        </cdr:cNvPr>
        <cdr:cNvCxnSpPr/>
      </cdr:nvCxnSpPr>
      <cdr:spPr>
        <a:xfrm xmlns:a="http://schemas.openxmlformats.org/drawingml/2006/main" flipH="1">
          <a:off x="752476" y="711200"/>
          <a:ext cx="63500" cy="355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0.1648</cdr:x>
      <cdr:y>0.24638</cdr:y>
    </cdr:from>
    <cdr:to>
      <cdr:x>0.97057</cdr:x>
      <cdr:y>0.35611</cdr:y>
    </cdr:to>
    <cdr:sp macro="" textlink="">
      <cdr:nvSpPr>
        <cdr:cNvPr id="20" name="Right Brace 19">
          <a:extLst xmlns:a="http://schemas.openxmlformats.org/drawingml/2006/main">
            <a:ext uri="{FF2B5EF4-FFF2-40B4-BE49-F238E27FC236}">
              <a16:creationId xmlns:a16="http://schemas.microsoft.com/office/drawing/2014/main" id="{14F1CDB0-89D1-7A2F-4284-F3B4F0621FE9}"/>
            </a:ext>
          </a:extLst>
        </cdr:cNvPr>
        <cdr:cNvSpPr/>
      </cdr:nvSpPr>
      <cdr:spPr>
        <a:xfrm xmlns:a="http://schemas.openxmlformats.org/drawingml/2006/main" rot="16200000">
          <a:off x="2894013" y="-1249363"/>
          <a:ext cx="336550" cy="4346576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1270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0.37375</cdr:x>
      <cdr:y>0.19669</cdr:y>
    </cdr:from>
    <cdr:to>
      <cdr:x>0.74809</cdr:x>
      <cdr:y>0.24638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FC1258E8-12ED-4614-528B-CE46CF0ED177}"/>
            </a:ext>
          </a:extLst>
        </cdr:cNvPr>
        <cdr:cNvSpPr txBox="1"/>
      </cdr:nvSpPr>
      <cdr:spPr>
        <a:xfrm xmlns:a="http://schemas.openxmlformats.org/drawingml/2006/main">
          <a:off x="2016126" y="603250"/>
          <a:ext cx="2019300" cy="152400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50800" dir="5400000" algn="ctr" rotWithShape="0">
            <a:srgbClr val="000000">
              <a:alpha val="0"/>
            </a:srgbClr>
          </a:outerShdw>
        </a:effectLst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rgbClr val="FF0000"/>
              </a:solidFill>
            </a:rPr>
            <a:t>more</a:t>
          </a:r>
          <a:r>
            <a:rPr lang="en-US" sz="800" baseline="0">
              <a:solidFill>
                <a:srgbClr val="FF0000"/>
              </a:solidFill>
            </a:rPr>
            <a:t> casual riders than annual members</a:t>
          </a:r>
          <a:endParaRPr lang="en-US" sz="800">
            <a:solidFill>
              <a:srgbClr val="FF000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1</xdr:row>
      <xdr:rowOff>44450</xdr:rowOff>
    </xdr:from>
    <xdr:to>
      <xdr:col>11</xdr:col>
      <xdr:colOff>34925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88ED-9D4E-C4E1-FEC5-5F9959A4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517525</xdr:colOff>
      <xdr:row>17</xdr:row>
      <xdr:rowOff>6350</xdr:rowOff>
    </xdr:from>
    <xdr:to>
      <xdr:col>16</xdr:col>
      <xdr:colOff>254000</xdr:colOff>
      <xdr:row>32</xdr:row>
      <xdr:rowOff>107950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802591-BC35-E74B-6034-8D360C875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825" y="3530600"/>
              <a:ext cx="5222875" cy="286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133350</xdr:colOff>
      <xdr:row>19</xdr:row>
      <xdr:rowOff>44450</xdr:rowOff>
    </xdr:from>
    <xdr:to>
      <xdr:col>15</xdr:col>
      <xdr:colOff>330200</xdr:colOff>
      <xdr:row>20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9A2F45-B322-FF78-94B8-B22E72D205E1}"/>
            </a:ext>
          </a:extLst>
        </xdr:cNvPr>
        <xdr:cNvSpPr txBox="1"/>
      </xdr:nvSpPr>
      <xdr:spPr>
        <a:xfrm>
          <a:off x="8731250" y="3937000"/>
          <a:ext cx="1416050" cy="17780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rgbClr val="FF0000"/>
              </a:solidFill>
            </a:rPr>
            <a:t>less</a:t>
          </a:r>
          <a:r>
            <a:rPr lang="en-US" sz="700" baseline="0">
              <a:solidFill>
                <a:srgbClr val="FF0000"/>
              </a:solidFill>
            </a:rPr>
            <a:t> users on Sunday &amp; Saturday</a:t>
          </a:r>
        </a:p>
        <a:p>
          <a:endParaRPr lang="en-US" sz="7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6350</xdr:colOff>
      <xdr:row>17</xdr:row>
      <xdr:rowOff>6350</xdr:rowOff>
    </xdr:from>
    <xdr:to>
      <xdr:col>7</xdr:col>
      <xdr:colOff>288925</xdr:colOff>
      <xdr:row>32</xdr:row>
      <xdr:rowOff>107950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D9E4809-3509-4BE1-AD1C-FEF0FDB0E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3530600"/>
              <a:ext cx="5222875" cy="286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136525</xdr:colOff>
      <xdr:row>30</xdr:row>
      <xdr:rowOff>107950</xdr:rowOff>
    </xdr:from>
    <xdr:to>
      <xdr:col>15</xdr:col>
      <xdr:colOff>333375</xdr:colOff>
      <xdr:row>31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EA55A45-3BD8-4B06-BAA1-35693876F1E5}"/>
            </a:ext>
          </a:extLst>
        </xdr:cNvPr>
        <xdr:cNvSpPr txBox="1"/>
      </xdr:nvSpPr>
      <xdr:spPr>
        <a:xfrm>
          <a:off x="8734425" y="6026150"/>
          <a:ext cx="1416050" cy="17780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rgbClr val="FF0000"/>
              </a:solidFill>
            </a:rPr>
            <a:t>less</a:t>
          </a:r>
          <a:r>
            <a:rPr lang="en-US" sz="700" baseline="0">
              <a:solidFill>
                <a:srgbClr val="FF0000"/>
              </a:solidFill>
            </a:rPr>
            <a:t> users on Sunday &amp; Saturday</a:t>
          </a:r>
        </a:p>
        <a:p>
          <a:endParaRPr lang="en-US" sz="7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177800</xdr:colOff>
      <xdr:row>19</xdr:row>
      <xdr:rowOff>50800</xdr:rowOff>
    </xdr:from>
    <xdr:to>
      <xdr:col>6</xdr:col>
      <xdr:colOff>374650</xdr:colOff>
      <xdr:row>20</xdr:row>
      <xdr:rowOff>44450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B0E5232-2047-4D09-9121-36CC91DDE9D9}"/>
            </a:ext>
          </a:extLst>
        </xdr:cNvPr>
        <xdr:cNvSpPr txBox="1"/>
      </xdr:nvSpPr>
      <xdr:spPr>
        <a:xfrm>
          <a:off x="3289300" y="3943350"/>
          <a:ext cx="1416050" cy="17780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rgbClr val="FF0000"/>
              </a:solidFill>
            </a:rPr>
            <a:t>more</a:t>
          </a:r>
          <a:r>
            <a:rPr lang="en-US" sz="700" baseline="0">
              <a:solidFill>
                <a:srgbClr val="FF0000"/>
              </a:solidFill>
            </a:rPr>
            <a:t> users on Sunday &amp; Saturday</a:t>
          </a:r>
        </a:p>
        <a:p>
          <a:endParaRPr lang="en-US" sz="7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260350</xdr:colOff>
      <xdr:row>30</xdr:row>
      <xdr:rowOff>146050</xdr:rowOff>
    </xdr:from>
    <xdr:to>
      <xdr:col>6</xdr:col>
      <xdr:colOff>457200</xdr:colOff>
      <xdr:row>31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1691E0E-7C68-4EBE-8112-0508BC0F9876}"/>
            </a:ext>
          </a:extLst>
        </xdr:cNvPr>
        <xdr:cNvSpPr txBox="1"/>
      </xdr:nvSpPr>
      <xdr:spPr>
        <a:xfrm>
          <a:off x="3371850" y="6064250"/>
          <a:ext cx="1416050" cy="17780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solidFill>
                <a:srgbClr val="FF0000"/>
              </a:solidFill>
            </a:rPr>
            <a:t>more</a:t>
          </a:r>
          <a:r>
            <a:rPr lang="en-US" sz="700" baseline="0">
              <a:solidFill>
                <a:srgbClr val="FF0000"/>
              </a:solidFill>
            </a:rPr>
            <a:t> users on Sunday &amp; Saturday</a:t>
          </a:r>
        </a:p>
        <a:p>
          <a:endParaRPr lang="en-US" sz="7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2</xdr:row>
      <xdr:rowOff>6350</xdr:rowOff>
    </xdr:from>
    <xdr:to>
      <xdr:col>12</xdr:col>
      <xdr:colOff>285749</xdr:colOff>
      <xdr:row>17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15D43F-6777-E10D-AAFE-C0B62E61D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0.34618</cdr:x>
      <cdr:y>0.24169</cdr:y>
    </cdr:from>
    <cdr:to>
      <cdr:x>0.5108</cdr:x>
      <cdr:y>0.24169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E6F53191-5D0C-F547-D04B-B401C2679FC9}"/>
            </a:ext>
          </a:extLst>
        </cdr:cNvPr>
        <cdr:cNvCxnSpPr/>
      </cdr:nvCxnSpPr>
      <cdr:spPr>
        <a:xfrm xmlns:a="http://schemas.openxmlformats.org/drawingml/2006/main">
          <a:off x="1882776" y="692150"/>
          <a:ext cx="895350" cy="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rgbClr val="00206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santosh shukla" id="{F7E8E9C0-B71D-4EEF-9ABA-927657F246CD}" userId="d07237312a50b1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5-20T12:40:04.22" personId="{F7E8E9C0-B71D-4EEF-9ABA-927657F246CD}" id="{4E479763-8979-4E7B-A826-EB8ACEF38FAE}">
    <text>Null values are not plotted on the graph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3-05-20T12:44:34.93" personId="{F7E8E9C0-B71D-4EEF-9ABA-927657F246CD}" id="{D87C8F28-4983-4DC9-946D-3759981A0B50}">
    <text>Null values are not plotted on the graph.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07DA-6C25-4A8E-952D-2D5F09BB1055}">
  <dimension ref="A1:R3"/>
  <sheetViews>
    <sheetView showGridLines="0" workbookViewId="0">
      <selection activeCell="D10" sqref="D10"/>
    </sheetView>
  </sheetViews>
  <sheetFormatPr defaultRowHeight="14.5" x14ac:dyDescent="0.35"/>
  <cols>
    <col min="1" max="1" width="15.1796875" style="3" bestFit="1" customWidth="1"/>
    <col min="2" max="2" width="7.81640625" style="3" bestFit="1" customWidth="1"/>
    <col min="3" max="16384" width="8.7265625" style="3"/>
  </cols>
  <sheetData>
    <row r="1" spans="1:18" x14ac:dyDescent="0.3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5">
      <c r="A2" s="4" t="s">
        <v>0</v>
      </c>
      <c r="B2" s="1">
        <v>2937367</v>
      </c>
    </row>
    <row r="3" spans="1:18" x14ac:dyDescent="0.35">
      <c r="A3" s="4" t="s">
        <v>1</v>
      </c>
      <c r="B3" s="1">
        <v>880637</v>
      </c>
    </row>
  </sheetData>
  <mergeCells count="1">
    <mergeCell ref="A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0B32-1897-4F68-B525-4A03DE54F6DA}">
  <dimension ref="A1:G10"/>
  <sheetViews>
    <sheetView showGridLines="0" workbookViewId="0">
      <selection activeCell="F13" sqref="A1:XFD1048576"/>
    </sheetView>
  </sheetViews>
  <sheetFormatPr defaultRowHeight="14.5" x14ac:dyDescent="0.35"/>
  <cols>
    <col min="1" max="1" width="12.36328125" style="3" bestFit="1" customWidth="1"/>
    <col min="2" max="2" width="12.54296875" style="3" customWidth="1"/>
    <col min="3" max="3" width="15.54296875" style="3" customWidth="1"/>
    <col min="4" max="4" width="24.453125" style="3" customWidth="1"/>
    <col min="5" max="5" width="28.26953125" style="3" customWidth="1"/>
    <col min="6" max="6" width="16" style="3" customWidth="1"/>
    <col min="7" max="7" width="18.453125" style="3" customWidth="1"/>
    <col min="8" max="16384" width="8.7265625" style="3"/>
  </cols>
  <sheetData>
    <row r="1" spans="1:7" ht="26" x14ac:dyDescent="0.6">
      <c r="A1" s="5" t="s">
        <v>20</v>
      </c>
      <c r="B1" s="5"/>
      <c r="C1" s="5"/>
      <c r="D1" s="5"/>
      <c r="E1" s="5"/>
      <c r="F1" s="5"/>
      <c r="G1" s="5"/>
    </row>
    <row r="2" spans="1:7" ht="20" customHeight="1" x14ac:dyDescent="0.35">
      <c r="A2" s="6" t="s">
        <v>3</v>
      </c>
      <c r="B2" s="6" t="s">
        <v>21</v>
      </c>
      <c r="C2" s="6" t="s">
        <v>22</v>
      </c>
      <c r="D2" s="6" t="s">
        <v>15</v>
      </c>
      <c r="E2" s="6" t="s">
        <v>16</v>
      </c>
      <c r="F2" s="6" t="s">
        <v>18</v>
      </c>
      <c r="G2" s="6" t="s">
        <v>17</v>
      </c>
    </row>
    <row r="3" spans="1:7" x14ac:dyDescent="0.35">
      <c r="A3" s="1" t="s">
        <v>4</v>
      </c>
      <c r="B3" s="1">
        <v>20117</v>
      </c>
      <c r="C3" s="1">
        <v>32648</v>
      </c>
      <c r="D3" s="1">
        <f>SUM(B3,C3)</f>
        <v>52765</v>
      </c>
      <c r="E3" s="7">
        <f t="shared" ref="E3:E9" si="0">(D3*100)/$D$10</f>
        <v>1.3820048381300805</v>
      </c>
      <c r="F3" s="7">
        <f>(B3*100)/D3</f>
        <v>38.125651473514644</v>
      </c>
      <c r="G3" s="7">
        <f>(C3*100)/D3</f>
        <v>61.874348526485356</v>
      </c>
    </row>
    <row r="4" spans="1:7" x14ac:dyDescent="0.35">
      <c r="A4" s="1" t="s">
        <v>5</v>
      </c>
      <c r="B4" s="1">
        <v>276345</v>
      </c>
      <c r="C4" s="1">
        <v>2159814</v>
      </c>
      <c r="D4" s="1">
        <f t="shared" ref="D4:D9" si="1">SUM(B4,C4)</f>
        <v>2436159</v>
      </c>
      <c r="E4" s="7">
        <f t="shared" si="0"/>
        <v>63.807135875185047</v>
      </c>
      <c r="F4" s="7">
        <f t="shared" ref="F4:F9" si="2">(B4*100)/D4</f>
        <v>11.343471423663233</v>
      </c>
      <c r="G4" s="7">
        <f t="shared" ref="G4:G9" si="3">(C4*100)/D4</f>
        <v>88.656528576336768</v>
      </c>
    </row>
    <row r="5" spans="1:7" x14ac:dyDescent="0.35">
      <c r="A5" s="1" t="s">
        <v>6</v>
      </c>
      <c r="B5" s="1">
        <v>48060</v>
      </c>
      <c r="C5" s="1">
        <v>643659</v>
      </c>
      <c r="D5" s="1">
        <f t="shared" si="1"/>
        <v>691719</v>
      </c>
      <c r="E5" s="7">
        <f t="shared" si="0"/>
        <v>18.117293748251704</v>
      </c>
      <c r="F5" s="7">
        <f t="shared" si="2"/>
        <v>6.9479080378014775</v>
      </c>
      <c r="G5" s="7">
        <f t="shared" si="3"/>
        <v>93.052091962198517</v>
      </c>
    </row>
    <row r="6" spans="1:7" x14ac:dyDescent="0.35">
      <c r="A6" s="1" t="s">
        <v>7</v>
      </c>
      <c r="B6" s="1">
        <v>3643</v>
      </c>
      <c r="C6" s="1">
        <v>93820</v>
      </c>
      <c r="D6" s="1">
        <f t="shared" si="1"/>
        <v>97463</v>
      </c>
      <c r="E6" s="7">
        <f t="shared" si="0"/>
        <v>2.5527212648284285</v>
      </c>
      <c r="F6" s="7">
        <f t="shared" si="2"/>
        <v>3.7378287144865232</v>
      </c>
      <c r="G6" s="7">
        <f t="shared" si="3"/>
        <v>96.262171285513475</v>
      </c>
    </row>
    <row r="7" spans="1:7" x14ac:dyDescent="0.35">
      <c r="A7" s="1" t="s">
        <v>8</v>
      </c>
      <c r="B7" s="1">
        <v>15</v>
      </c>
      <c r="C7" s="1">
        <v>349</v>
      </c>
      <c r="D7" s="1">
        <f t="shared" si="1"/>
        <v>364</v>
      </c>
      <c r="E7" s="7">
        <f t="shared" si="0"/>
        <v>9.5337773349635051E-3</v>
      </c>
      <c r="F7" s="7">
        <f t="shared" si="2"/>
        <v>4.1208791208791204</v>
      </c>
      <c r="G7" s="7">
        <f t="shared" si="3"/>
        <v>95.879120879120876</v>
      </c>
    </row>
    <row r="8" spans="1:7" x14ac:dyDescent="0.35">
      <c r="A8" s="1" t="s">
        <v>9</v>
      </c>
      <c r="B8" s="1">
        <v>37</v>
      </c>
      <c r="C8" s="1">
        <v>746</v>
      </c>
      <c r="D8" s="1">
        <f t="shared" si="1"/>
        <v>783</v>
      </c>
      <c r="E8" s="7">
        <f t="shared" si="0"/>
        <v>2.0508097948561604E-2</v>
      </c>
      <c r="F8" s="7">
        <f t="shared" si="2"/>
        <v>4.7254150702426561</v>
      </c>
      <c r="G8" s="7">
        <f t="shared" si="3"/>
        <v>95.274584929757339</v>
      </c>
    </row>
    <row r="9" spans="1:7" x14ac:dyDescent="0.35">
      <c r="A9" s="8" t="s">
        <v>10</v>
      </c>
      <c r="B9" s="8">
        <v>532420</v>
      </c>
      <c r="C9" s="8">
        <v>6331</v>
      </c>
      <c r="D9" s="8">
        <f t="shared" si="1"/>
        <v>538751</v>
      </c>
      <c r="E9" s="9">
        <f t="shared" si="0"/>
        <v>14.110802398321217</v>
      </c>
      <c r="F9" s="9">
        <f t="shared" si="2"/>
        <v>98.824874570998475</v>
      </c>
      <c r="G9" s="9">
        <f t="shared" si="3"/>
        <v>1.1751254290015238</v>
      </c>
    </row>
    <row r="10" spans="1:7" x14ac:dyDescent="0.35">
      <c r="A10" s="10" t="s">
        <v>19</v>
      </c>
      <c r="B10" s="10"/>
      <c r="C10" s="10"/>
      <c r="D10" s="11">
        <f>SUM(D3:D9)</f>
        <v>3818004</v>
      </c>
      <c r="E10" s="1"/>
      <c r="F10" s="1"/>
      <c r="G10" s="1"/>
    </row>
  </sheetData>
  <mergeCells count="2">
    <mergeCell ref="A10:C10"/>
    <mergeCell ref="A1:G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04EC-BFC5-4DBB-A87D-BEC2B9343F25}">
  <dimension ref="A1:G6"/>
  <sheetViews>
    <sheetView showGridLines="0" tabSelected="1" workbookViewId="0">
      <selection activeCell="A13" sqref="A13"/>
    </sheetView>
  </sheetViews>
  <sheetFormatPr defaultRowHeight="14.5" x14ac:dyDescent="0.35"/>
  <cols>
    <col min="1" max="1" width="10.90625" style="3" bestFit="1" customWidth="1"/>
    <col min="2" max="2" width="11.90625" style="3" bestFit="1" customWidth="1"/>
    <col min="3" max="3" width="15.26953125" style="3" bestFit="1" customWidth="1"/>
    <col min="4" max="4" width="24" style="3" bestFit="1" customWidth="1"/>
    <col min="5" max="5" width="26.81640625" style="3" bestFit="1" customWidth="1"/>
    <col min="6" max="6" width="15.36328125" style="3" bestFit="1" customWidth="1"/>
    <col min="7" max="7" width="19.453125" style="3" bestFit="1" customWidth="1"/>
    <col min="8" max="16384" width="8.7265625" style="3"/>
  </cols>
  <sheetData>
    <row r="1" spans="1:7" ht="26" x14ac:dyDescent="0.6">
      <c r="A1" s="5" t="s">
        <v>26</v>
      </c>
      <c r="B1" s="5"/>
      <c r="C1" s="5"/>
      <c r="D1" s="5"/>
      <c r="E1" s="5"/>
      <c r="F1" s="5"/>
      <c r="G1" s="5"/>
    </row>
    <row r="2" spans="1:7" x14ac:dyDescent="0.35">
      <c r="A2" s="4" t="s">
        <v>11</v>
      </c>
      <c r="B2" s="4" t="s">
        <v>21</v>
      </c>
      <c r="C2" s="4" t="s">
        <v>22</v>
      </c>
      <c r="D2" s="4" t="s">
        <v>15</v>
      </c>
      <c r="E2" s="4" t="s">
        <v>25</v>
      </c>
      <c r="F2" s="4" t="s">
        <v>24</v>
      </c>
      <c r="G2" s="4" t="s">
        <v>23</v>
      </c>
    </row>
    <row r="3" spans="1:7" x14ac:dyDescent="0.35">
      <c r="A3" s="1" t="s">
        <v>12</v>
      </c>
      <c r="B3" s="1">
        <v>212743</v>
      </c>
      <c r="C3" s="1">
        <v>2188077</v>
      </c>
      <c r="D3" s="1">
        <f>B3+C3</f>
        <v>2400820</v>
      </c>
      <c r="E3" s="7">
        <f>(D3*100)/$D$6</f>
        <v>62.88154753111835</v>
      </c>
      <c r="F3" s="7">
        <f>(B3*100)/D3</f>
        <v>8.8612640681100618</v>
      </c>
      <c r="G3" s="7">
        <f>(C3*100)/D3</f>
        <v>91.13873593188994</v>
      </c>
    </row>
    <row r="4" spans="1:7" x14ac:dyDescent="0.35">
      <c r="A4" s="1" t="s">
        <v>13</v>
      </c>
      <c r="B4" s="1">
        <v>131439</v>
      </c>
      <c r="C4" s="1">
        <v>726539</v>
      </c>
      <c r="D4" s="1">
        <f>B4+C4</f>
        <v>857978</v>
      </c>
      <c r="E4" s="7">
        <f t="shared" ref="E4:E5" si="0">(D4*100)/$D$6</f>
        <v>22.471898929388235</v>
      </c>
      <c r="F4" s="7">
        <f t="shared" ref="F4:F5" si="1">(B4*100)/D4</f>
        <v>15.319623580091797</v>
      </c>
      <c r="G4" s="7">
        <f t="shared" ref="G4:G5" si="2">(C4*100)/D4</f>
        <v>84.6803764199082</v>
      </c>
    </row>
    <row r="5" spans="1:7" x14ac:dyDescent="0.35">
      <c r="A5" s="8" t="s">
        <v>14</v>
      </c>
      <c r="B5" s="8">
        <v>536455</v>
      </c>
      <c r="C5" s="8">
        <v>22751</v>
      </c>
      <c r="D5" s="8">
        <f>B5+C5</f>
        <v>559206</v>
      </c>
      <c r="E5" s="9">
        <f t="shared" si="0"/>
        <v>14.646553539493411</v>
      </c>
      <c r="F5" s="9">
        <f t="shared" si="1"/>
        <v>95.931552951863893</v>
      </c>
      <c r="G5" s="9">
        <f t="shared" si="2"/>
        <v>4.0684470481361075</v>
      </c>
    </row>
    <row r="6" spans="1:7" x14ac:dyDescent="0.35">
      <c r="A6" s="10" t="s">
        <v>19</v>
      </c>
      <c r="B6" s="10"/>
      <c r="C6" s="10"/>
      <c r="D6" s="11">
        <f>SUM(D3:D5)</f>
        <v>3818004</v>
      </c>
      <c r="E6" s="1"/>
      <c r="F6" s="1"/>
      <c r="G6" s="1"/>
    </row>
  </sheetData>
  <mergeCells count="2">
    <mergeCell ref="A6:C6"/>
    <mergeCell ref="A1:G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9982-9924-4C69-8E51-D700B3B8304E}">
  <dimension ref="A1:G10"/>
  <sheetViews>
    <sheetView showGridLines="0" workbookViewId="0">
      <selection activeCell="I2" sqref="A1:XFD1048576"/>
    </sheetView>
  </sheetViews>
  <sheetFormatPr defaultRowHeight="14.5" x14ac:dyDescent="0.35"/>
  <cols>
    <col min="1" max="1" width="10.90625" style="3" bestFit="1" customWidth="1"/>
    <col min="2" max="2" width="13.54296875" style="3" bestFit="1" customWidth="1"/>
    <col min="3" max="3" width="16.6328125" style="3" bestFit="1" customWidth="1"/>
    <col min="4" max="4" width="11.54296875" style="3" bestFit="1" customWidth="1"/>
    <col min="5" max="5" width="15.1796875" style="3" bestFit="1" customWidth="1"/>
    <col min="6" max="7" width="26.81640625" style="3" bestFit="1" customWidth="1"/>
    <col min="8" max="16384" width="8.7265625" style="3"/>
  </cols>
  <sheetData>
    <row r="1" spans="1:7" ht="24.5" x14ac:dyDescent="0.55000000000000004">
      <c r="A1" s="12" t="s">
        <v>37</v>
      </c>
      <c r="B1" s="12"/>
      <c r="C1" s="12"/>
      <c r="D1" s="12"/>
      <c r="E1" s="12"/>
      <c r="F1" s="12"/>
      <c r="G1" s="12"/>
    </row>
    <row r="2" spans="1:7" x14ac:dyDescent="0.35">
      <c r="A2" s="13" t="s">
        <v>27</v>
      </c>
      <c r="B2" s="13" t="s">
        <v>28</v>
      </c>
      <c r="C2" s="13" t="s">
        <v>29</v>
      </c>
      <c r="D2" s="13" t="s">
        <v>1</v>
      </c>
      <c r="E2" s="13" t="s">
        <v>0</v>
      </c>
      <c r="F2" s="13" t="s">
        <v>15</v>
      </c>
      <c r="G2" s="13" t="s">
        <v>25</v>
      </c>
    </row>
    <row r="3" spans="1:7" x14ac:dyDescent="0.35">
      <c r="A3" s="1" t="s">
        <v>30</v>
      </c>
      <c r="B3" s="7">
        <f>(D3*100)/F3</f>
        <v>23.041228671267284</v>
      </c>
      <c r="C3" s="7">
        <f>(E3*100)/F3</f>
        <v>76.958771328732723</v>
      </c>
      <c r="D3" s="1">
        <v>879289</v>
      </c>
      <c r="E3" s="1">
        <v>2936866</v>
      </c>
      <c r="F3" s="1">
        <f>D3+E3</f>
        <v>3816155</v>
      </c>
      <c r="G3" s="14">
        <f>(F3*100)/$F$10</f>
        <v>99.951571554141907</v>
      </c>
    </row>
    <row r="4" spans="1:7" x14ac:dyDescent="0.35">
      <c r="A4" s="1" t="s">
        <v>31</v>
      </c>
      <c r="B4" s="7">
        <f t="shared" ref="B4:B9" si="0">(D4*100)/F4</f>
        <v>71.559633027522935</v>
      </c>
      <c r="C4" s="7">
        <f t="shared" ref="C4:C9" si="1">(E4*100)/F4</f>
        <v>28.440366972477065</v>
      </c>
      <c r="D4" s="1">
        <v>1170</v>
      </c>
      <c r="E4" s="1">
        <v>465</v>
      </c>
      <c r="F4" s="1">
        <f t="shared" ref="F4:F9" si="2">D4+E4</f>
        <v>1635</v>
      </c>
      <c r="G4" s="14">
        <f t="shared" ref="G4:G9" si="3">(F4*100)/$F$10</f>
        <v>4.2823422919410249E-2</v>
      </c>
    </row>
    <row r="5" spans="1:7" x14ac:dyDescent="0.35">
      <c r="A5" s="1" t="s">
        <v>32</v>
      </c>
      <c r="B5" s="7">
        <f t="shared" si="0"/>
        <v>84.782608695652172</v>
      </c>
      <c r="C5" s="7">
        <f t="shared" si="1"/>
        <v>15.217391304347826</v>
      </c>
      <c r="D5" s="1">
        <v>78</v>
      </c>
      <c r="E5" s="1">
        <v>14</v>
      </c>
      <c r="F5" s="1">
        <f t="shared" si="2"/>
        <v>92</v>
      </c>
      <c r="G5" s="14">
        <f t="shared" si="3"/>
        <v>2.4096360297160505E-3</v>
      </c>
    </row>
    <row r="6" spans="1:7" x14ac:dyDescent="0.35">
      <c r="A6" s="1" t="s">
        <v>33</v>
      </c>
      <c r="B6" s="7">
        <f t="shared" si="0"/>
        <v>85.05747126436782</v>
      </c>
      <c r="C6" s="7">
        <f t="shared" si="1"/>
        <v>14.942528735632184</v>
      </c>
      <c r="D6" s="1">
        <v>74</v>
      </c>
      <c r="E6" s="1">
        <v>13</v>
      </c>
      <c r="F6" s="1">
        <f t="shared" si="2"/>
        <v>87</v>
      </c>
      <c r="G6" s="14">
        <f t="shared" si="3"/>
        <v>2.2786775498401784E-3</v>
      </c>
    </row>
    <row r="7" spans="1:7" x14ac:dyDescent="0.35">
      <c r="A7" s="1" t="s">
        <v>34</v>
      </c>
      <c r="B7" s="7">
        <f t="shared" si="0"/>
        <v>75.862068965517238</v>
      </c>
      <c r="C7" s="7">
        <f t="shared" si="1"/>
        <v>24.137931034482758</v>
      </c>
      <c r="D7" s="1">
        <v>22</v>
      </c>
      <c r="E7" s="1">
        <v>7</v>
      </c>
      <c r="F7" s="1">
        <f t="shared" si="2"/>
        <v>29</v>
      </c>
      <c r="G7" s="14">
        <f t="shared" si="3"/>
        <v>7.5955918328005946E-4</v>
      </c>
    </row>
    <row r="8" spans="1:7" x14ac:dyDescent="0.35">
      <c r="A8" s="15" t="s">
        <v>35</v>
      </c>
      <c r="B8" s="9">
        <f t="shared" si="0"/>
        <v>60</v>
      </c>
      <c r="C8" s="9">
        <f t="shared" si="1"/>
        <v>40</v>
      </c>
      <c r="D8" s="8">
        <v>3</v>
      </c>
      <c r="E8" s="8">
        <v>2</v>
      </c>
      <c r="F8" s="8">
        <f t="shared" si="2"/>
        <v>5</v>
      </c>
      <c r="G8" s="16">
        <f t="shared" si="3"/>
        <v>1.309584798758723E-4</v>
      </c>
    </row>
    <row r="9" spans="1:7" x14ac:dyDescent="0.35">
      <c r="A9" s="15" t="s">
        <v>36</v>
      </c>
      <c r="B9" s="9">
        <f t="shared" si="0"/>
        <v>100</v>
      </c>
      <c r="C9" s="9">
        <f t="shared" si="1"/>
        <v>0</v>
      </c>
      <c r="D9" s="8">
        <v>1</v>
      </c>
      <c r="E9" s="8">
        <v>0</v>
      </c>
      <c r="F9" s="8">
        <f t="shared" si="2"/>
        <v>1</v>
      </c>
      <c r="G9" s="16">
        <f t="shared" si="3"/>
        <v>2.6191695975174461E-5</v>
      </c>
    </row>
    <row r="10" spans="1:7" x14ac:dyDescent="0.35">
      <c r="A10" s="1"/>
      <c r="B10" s="1"/>
      <c r="C10" s="1"/>
      <c r="D10" s="1"/>
      <c r="E10" s="1"/>
      <c r="F10" s="11">
        <f>SUM(F3:F9)</f>
        <v>3818004</v>
      </c>
      <c r="G10" s="1"/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9F2C-474D-4B03-B87A-F6A74CB6859A}">
  <dimension ref="A1:K10"/>
  <sheetViews>
    <sheetView showGridLines="0" workbookViewId="0">
      <selection activeCell="F15" sqref="F15"/>
    </sheetView>
  </sheetViews>
  <sheetFormatPr defaultRowHeight="14.5" x14ac:dyDescent="0.35"/>
  <cols>
    <col min="1" max="1" width="44.1796875" style="3" bestFit="1" customWidth="1"/>
    <col min="2" max="16384" width="8.7265625" style="3"/>
  </cols>
  <sheetData>
    <row r="1" spans="1:11" ht="23.5" x14ac:dyDescent="0.55000000000000004">
      <c r="A1" s="17" t="s">
        <v>60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35">
      <c r="A2" s="18"/>
      <c r="B2" s="18" t="s">
        <v>59</v>
      </c>
      <c r="C2" s="18" t="s">
        <v>58</v>
      </c>
    </row>
    <row r="3" spans="1:11" x14ac:dyDescent="0.35">
      <c r="A3" s="18" t="s">
        <v>44</v>
      </c>
      <c r="B3" s="1">
        <v>2925122</v>
      </c>
      <c r="C3" s="7">
        <f>(B3*100)/$B$5</f>
        <v>99.60011794886114</v>
      </c>
    </row>
    <row r="4" spans="1:11" x14ac:dyDescent="0.35">
      <c r="A4" s="18" t="s">
        <v>43</v>
      </c>
      <c r="B4" s="1">
        <f>B5-B3</f>
        <v>11744</v>
      </c>
      <c r="C4" s="7">
        <f>(B4*100)/$B$5</f>
        <v>0.3998820511388671</v>
      </c>
    </row>
    <row r="5" spans="1:11" x14ac:dyDescent="0.35">
      <c r="A5" s="18" t="s">
        <v>45</v>
      </c>
      <c r="B5" s="1">
        <v>2936866</v>
      </c>
      <c r="C5" s="1">
        <f>SUM(C3:C4)</f>
        <v>100</v>
      </c>
    </row>
    <row r="7" spans="1:11" x14ac:dyDescent="0.35">
      <c r="A7" s="18"/>
      <c r="B7" s="18" t="s">
        <v>59</v>
      </c>
      <c r="C7" s="18" t="s">
        <v>58</v>
      </c>
    </row>
    <row r="8" spans="1:11" x14ac:dyDescent="0.35">
      <c r="A8" s="18" t="s">
        <v>46</v>
      </c>
      <c r="B8" s="1">
        <v>735052</v>
      </c>
      <c r="C8" s="7">
        <f>(B8*100)/$B$10</f>
        <v>83.596178275856971</v>
      </c>
    </row>
    <row r="9" spans="1:11" x14ac:dyDescent="0.35">
      <c r="A9" s="18" t="s">
        <v>47</v>
      </c>
      <c r="B9" s="1">
        <f>B10-B8</f>
        <v>144237</v>
      </c>
      <c r="C9" s="7">
        <f>(B9*100)/$B$10</f>
        <v>16.403821724143029</v>
      </c>
    </row>
    <row r="10" spans="1:11" x14ac:dyDescent="0.35">
      <c r="A10" s="18" t="s">
        <v>48</v>
      </c>
      <c r="B10" s="1">
        <v>879289</v>
      </c>
      <c r="C10" s="1">
        <f>SUM(C8:C9)</f>
        <v>100</v>
      </c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B67D-5F91-495A-93B6-7D3F1583F0A1}">
  <dimension ref="A1:O28"/>
  <sheetViews>
    <sheetView showGridLines="0" topLeftCell="G7" workbookViewId="0">
      <selection activeCell="P6" sqref="A1:XFD1048576"/>
    </sheetView>
  </sheetViews>
  <sheetFormatPr defaultRowHeight="14.5" x14ac:dyDescent="0.35"/>
  <cols>
    <col min="1" max="1" width="10.6328125" style="3" bestFit="1" customWidth="1"/>
    <col min="2" max="2" width="15.81640625" style="3" bestFit="1" customWidth="1"/>
    <col min="3" max="3" width="18.90625" style="3" bestFit="1" customWidth="1"/>
    <col min="4" max="4" width="11.26953125" style="3" bestFit="1" customWidth="1"/>
    <col min="5" max="5" width="17.453125" style="3" bestFit="1" customWidth="1"/>
    <col min="6" max="6" width="10.6328125" style="3" bestFit="1" customWidth="1"/>
    <col min="7" max="16384" width="8.7265625" style="3"/>
  </cols>
  <sheetData>
    <row r="1" spans="1:15" ht="48" customHeight="1" x14ac:dyDescent="0.35">
      <c r="A1" s="19" t="s">
        <v>61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s="21" customFormat="1" ht="21.5" customHeight="1" x14ac:dyDescent="0.3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35">
      <c r="A3" s="13" t="s">
        <v>38</v>
      </c>
      <c r="B3" s="13" t="s">
        <v>28</v>
      </c>
      <c r="C3" s="13" t="s">
        <v>29</v>
      </c>
      <c r="D3" s="13" t="s">
        <v>1</v>
      </c>
      <c r="E3" s="13" t="s">
        <v>0</v>
      </c>
      <c r="F3" s="13" t="s">
        <v>39</v>
      </c>
    </row>
    <row r="4" spans="1:15" x14ac:dyDescent="0.35">
      <c r="A4" s="1">
        <v>0</v>
      </c>
      <c r="B4" s="7">
        <f t="shared" ref="B4:B28" si="0">(D4*100)/F4</f>
        <v>20.082433239512657</v>
      </c>
      <c r="C4" s="7">
        <f t="shared" ref="C4:C28" si="1">(E4*100)/F4</f>
        <v>79.917566760487347</v>
      </c>
      <c r="D4" s="1">
        <v>735052</v>
      </c>
      <c r="E4" s="1">
        <v>2925122</v>
      </c>
      <c r="F4" s="1">
        <f t="shared" ref="F4:F27" si="2">SUM(D4:E4)</f>
        <v>3660174</v>
      </c>
    </row>
    <row r="5" spans="1:15" x14ac:dyDescent="0.35">
      <c r="A5" s="1">
        <v>1</v>
      </c>
      <c r="B5" s="7">
        <f t="shared" si="0"/>
        <v>92.734638640444857</v>
      </c>
      <c r="C5" s="7">
        <f t="shared" si="1"/>
        <v>7.2653613595551434</v>
      </c>
      <c r="D5" s="1">
        <v>106898</v>
      </c>
      <c r="E5" s="1">
        <v>8375</v>
      </c>
      <c r="F5" s="1">
        <f t="shared" si="2"/>
        <v>115273</v>
      </c>
    </row>
    <row r="6" spans="1:15" x14ac:dyDescent="0.35">
      <c r="A6" s="1">
        <v>2</v>
      </c>
      <c r="B6" s="7">
        <f t="shared" si="0"/>
        <v>95.638706043859344</v>
      </c>
      <c r="C6" s="7">
        <f t="shared" si="1"/>
        <v>4.3612939561406598</v>
      </c>
      <c r="D6" s="1">
        <v>27170</v>
      </c>
      <c r="E6" s="1">
        <v>1239</v>
      </c>
      <c r="F6" s="1">
        <f t="shared" si="2"/>
        <v>28409</v>
      </c>
    </row>
    <row r="7" spans="1:15" x14ac:dyDescent="0.35">
      <c r="A7" s="1">
        <v>3</v>
      </c>
      <c r="B7" s="7">
        <f t="shared" si="0"/>
        <v>90.931700784388752</v>
      </c>
      <c r="C7" s="7">
        <f t="shared" si="1"/>
        <v>9.0682992156112494</v>
      </c>
      <c r="D7" s="1">
        <v>4753</v>
      </c>
      <c r="E7" s="1">
        <v>474</v>
      </c>
      <c r="F7" s="1">
        <f t="shared" si="2"/>
        <v>5227</v>
      </c>
    </row>
    <row r="8" spans="1:15" x14ac:dyDescent="0.35">
      <c r="A8" s="1">
        <v>4</v>
      </c>
      <c r="B8" s="7">
        <f t="shared" si="0"/>
        <v>85.163043478260875</v>
      </c>
      <c r="C8" s="7">
        <f t="shared" si="1"/>
        <v>14.836956521739131</v>
      </c>
      <c r="D8" s="1">
        <v>1567</v>
      </c>
      <c r="E8" s="1">
        <v>273</v>
      </c>
      <c r="F8" s="1">
        <f t="shared" si="2"/>
        <v>1840</v>
      </c>
    </row>
    <row r="9" spans="1:15" x14ac:dyDescent="0.35">
      <c r="A9" s="1">
        <v>5</v>
      </c>
      <c r="B9" s="7">
        <f t="shared" si="0"/>
        <v>81.164021164021165</v>
      </c>
      <c r="C9" s="7">
        <f t="shared" si="1"/>
        <v>18.835978835978835</v>
      </c>
      <c r="D9" s="1">
        <v>767</v>
      </c>
      <c r="E9" s="1">
        <v>178</v>
      </c>
      <c r="F9" s="1">
        <f t="shared" si="2"/>
        <v>945</v>
      </c>
    </row>
    <row r="10" spans="1:15" x14ac:dyDescent="0.35">
      <c r="A10" s="1">
        <v>6</v>
      </c>
      <c r="B10" s="7">
        <f t="shared" si="0"/>
        <v>78.608695652173907</v>
      </c>
      <c r="C10" s="7">
        <f t="shared" si="1"/>
        <v>21.391304347826086</v>
      </c>
      <c r="D10" s="1">
        <v>452</v>
      </c>
      <c r="E10" s="1">
        <v>123</v>
      </c>
      <c r="F10" s="1">
        <f t="shared" si="2"/>
        <v>575</v>
      </c>
    </row>
    <row r="11" spans="1:15" x14ac:dyDescent="0.35">
      <c r="A11" s="1">
        <v>7</v>
      </c>
      <c r="B11" s="7">
        <f t="shared" si="0"/>
        <v>70.833333333333329</v>
      </c>
      <c r="C11" s="7">
        <f t="shared" si="1"/>
        <v>29.166666666666668</v>
      </c>
      <c r="D11" s="1">
        <v>306</v>
      </c>
      <c r="E11" s="1">
        <v>126</v>
      </c>
      <c r="F11" s="1">
        <f t="shared" si="2"/>
        <v>432</v>
      </c>
    </row>
    <row r="12" spans="1:15" x14ac:dyDescent="0.35">
      <c r="A12" s="1">
        <v>8</v>
      </c>
      <c r="B12" s="7">
        <f t="shared" si="0"/>
        <v>62.857142857142854</v>
      </c>
      <c r="C12" s="7">
        <f t="shared" si="1"/>
        <v>37.142857142857146</v>
      </c>
      <c r="D12" s="1">
        <v>220</v>
      </c>
      <c r="E12" s="1">
        <v>130</v>
      </c>
      <c r="F12" s="1">
        <f t="shared" si="2"/>
        <v>350</v>
      </c>
    </row>
    <row r="13" spans="1:15" x14ac:dyDescent="0.35">
      <c r="A13" s="1">
        <v>9</v>
      </c>
      <c r="B13" s="7">
        <f t="shared" si="0"/>
        <v>72.085889570552141</v>
      </c>
      <c r="C13" s="7">
        <f t="shared" si="1"/>
        <v>27.914110429447852</v>
      </c>
      <c r="D13" s="1">
        <v>235</v>
      </c>
      <c r="E13" s="1">
        <v>91</v>
      </c>
      <c r="F13" s="1">
        <f t="shared" si="2"/>
        <v>326</v>
      </c>
    </row>
    <row r="14" spans="1:15" x14ac:dyDescent="0.35">
      <c r="A14" s="1">
        <v>10</v>
      </c>
      <c r="B14" s="7">
        <f t="shared" si="0"/>
        <v>73.134328358208961</v>
      </c>
      <c r="C14" s="7">
        <f t="shared" si="1"/>
        <v>26.865671641791046</v>
      </c>
      <c r="D14" s="1">
        <v>196</v>
      </c>
      <c r="E14" s="1">
        <v>72</v>
      </c>
      <c r="F14" s="1">
        <f t="shared" si="2"/>
        <v>268</v>
      </c>
    </row>
    <row r="15" spans="1:15" x14ac:dyDescent="0.35">
      <c r="A15" s="1">
        <v>11</v>
      </c>
      <c r="B15" s="7">
        <f t="shared" si="0"/>
        <v>73.333333333333329</v>
      </c>
      <c r="C15" s="7">
        <f t="shared" si="1"/>
        <v>26.666666666666668</v>
      </c>
      <c r="D15" s="1">
        <v>176</v>
      </c>
      <c r="E15" s="1">
        <v>64</v>
      </c>
      <c r="F15" s="1">
        <f t="shared" si="2"/>
        <v>240</v>
      </c>
    </row>
    <row r="16" spans="1:15" x14ac:dyDescent="0.35">
      <c r="A16" s="1">
        <v>12</v>
      </c>
      <c r="B16" s="7">
        <f t="shared" si="0"/>
        <v>68.398268398268399</v>
      </c>
      <c r="C16" s="7">
        <f t="shared" si="1"/>
        <v>31.601731601731601</v>
      </c>
      <c r="D16" s="1">
        <v>158</v>
      </c>
      <c r="E16" s="1">
        <v>73</v>
      </c>
      <c r="F16" s="1">
        <f t="shared" si="2"/>
        <v>231</v>
      </c>
    </row>
    <row r="17" spans="1:6" x14ac:dyDescent="0.35">
      <c r="A17" s="1">
        <v>13</v>
      </c>
      <c r="B17" s="7">
        <f t="shared" si="0"/>
        <v>62.845849802371539</v>
      </c>
      <c r="C17" s="7">
        <f t="shared" si="1"/>
        <v>37.154150197628461</v>
      </c>
      <c r="D17" s="1">
        <v>159</v>
      </c>
      <c r="E17" s="1">
        <v>94</v>
      </c>
      <c r="F17" s="1">
        <f t="shared" si="2"/>
        <v>253</v>
      </c>
    </row>
    <row r="18" spans="1:6" x14ac:dyDescent="0.35">
      <c r="A18" s="1">
        <v>14</v>
      </c>
      <c r="B18" s="7">
        <f t="shared" si="0"/>
        <v>62.948207171314742</v>
      </c>
      <c r="C18" s="7">
        <f t="shared" si="1"/>
        <v>37.051792828685258</v>
      </c>
      <c r="D18" s="1">
        <v>158</v>
      </c>
      <c r="E18" s="1">
        <v>93</v>
      </c>
      <c r="F18" s="1">
        <f t="shared" si="2"/>
        <v>251</v>
      </c>
    </row>
    <row r="19" spans="1:6" x14ac:dyDescent="0.35">
      <c r="A19" s="1">
        <v>15</v>
      </c>
      <c r="B19" s="7">
        <f t="shared" si="0"/>
        <v>67.676767676767682</v>
      </c>
      <c r="C19" s="7">
        <f t="shared" si="1"/>
        <v>32.323232323232325</v>
      </c>
      <c r="D19" s="1">
        <v>134</v>
      </c>
      <c r="E19" s="1">
        <v>64</v>
      </c>
      <c r="F19" s="1">
        <f t="shared" si="2"/>
        <v>198</v>
      </c>
    </row>
    <row r="20" spans="1:6" x14ac:dyDescent="0.35">
      <c r="A20" s="1">
        <v>16</v>
      </c>
      <c r="B20" s="7">
        <f t="shared" si="0"/>
        <v>75.690607734806633</v>
      </c>
      <c r="C20" s="7">
        <f t="shared" si="1"/>
        <v>24.30939226519337</v>
      </c>
      <c r="D20" s="1">
        <v>137</v>
      </c>
      <c r="E20" s="1">
        <v>44</v>
      </c>
      <c r="F20" s="1">
        <f t="shared" si="2"/>
        <v>181</v>
      </c>
    </row>
    <row r="21" spans="1:6" x14ac:dyDescent="0.35">
      <c r="A21" s="1">
        <v>17</v>
      </c>
      <c r="B21" s="7">
        <f t="shared" si="0"/>
        <v>75.531914893617028</v>
      </c>
      <c r="C21" s="7">
        <f t="shared" si="1"/>
        <v>24.468085106382979</v>
      </c>
      <c r="D21" s="1">
        <v>142</v>
      </c>
      <c r="E21" s="1">
        <v>46</v>
      </c>
      <c r="F21" s="1">
        <f t="shared" si="2"/>
        <v>188</v>
      </c>
    </row>
    <row r="22" spans="1:6" x14ac:dyDescent="0.35">
      <c r="A22" s="1">
        <v>18</v>
      </c>
      <c r="B22" s="7">
        <f t="shared" si="0"/>
        <v>73.722627737226276</v>
      </c>
      <c r="C22" s="7">
        <f t="shared" si="1"/>
        <v>26.277372262773724</v>
      </c>
      <c r="D22" s="1">
        <v>101</v>
      </c>
      <c r="E22" s="1">
        <v>36</v>
      </c>
      <c r="F22" s="1">
        <f t="shared" si="2"/>
        <v>137</v>
      </c>
    </row>
    <row r="23" spans="1:6" x14ac:dyDescent="0.35">
      <c r="A23" s="1">
        <v>19</v>
      </c>
      <c r="B23" s="7">
        <f t="shared" si="0"/>
        <v>77.777777777777771</v>
      </c>
      <c r="C23" s="7">
        <f t="shared" si="1"/>
        <v>22.222222222222221</v>
      </c>
      <c r="D23" s="1">
        <v>126</v>
      </c>
      <c r="E23" s="1">
        <v>36</v>
      </c>
      <c r="F23" s="1">
        <f t="shared" si="2"/>
        <v>162</v>
      </c>
    </row>
    <row r="24" spans="1:6" x14ac:dyDescent="0.35">
      <c r="A24" s="1">
        <v>20</v>
      </c>
      <c r="B24" s="7">
        <f t="shared" si="0"/>
        <v>75</v>
      </c>
      <c r="C24" s="7">
        <f t="shared" si="1"/>
        <v>25</v>
      </c>
      <c r="D24" s="1">
        <v>84</v>
      </c>
      <c r="E24" s="1">
        <v>28</v>
      </c>
      <c r="F24" s="1">
        <f t="shared" si="2"/>
        <v>112</v>
      </c>
    </row>
    <row r="25" spans="1:6" x14ac:dyDescent="0.35">
      <c r="A25" s="1">
        <v>21</v>
      </c>
      <c r="B25" s="7">
        <f t="shared" si="0"/>
        <v>75.912408759124091</v>
      </c>
      <c r="C25" s="7">
        <f t="shared" si="1"/>
        <v>24.087591240875913</v>
      </c>
      <c r="D25" s="1">
        <v>104</v>
      </c>
      <c r="E25" s="1">
        <v>33</v>
      </c>
      <c r="F25" s="1">
        <f t="shared" si="2"/>
        <v>137</v>
      </c>
    </row>
    <row r="26" spans="1:6" x14ac:dyDescent="0.35">
      <c r="A26" s="1">
        <v>22</v>
      </c>
      <c r="B26" s="7">
        <f t="shared" si="0"/>
        <v>80.952380952380949</v>
      </c>
      <c r="C26" s="7">
        <f t="shared" si="1"/>
        <v>19.047619047619047</v>
      </c>
      <c r="D26" s="1">
        <v>102</v>
      </c>
      <c r="E26" s="1">
        <v>24</v>
      </c>
      <c r="F26" s="1">
        <f t="shared" si="2"/>
        <v>126</v>
      </c>
    </row>
    <row r="27" spans="1:6" x14ac:dyDescent="0.35">
      <c r="A27" s="1">
        <v>23</v>
      </c>
      <c r="B27" s="7">
        <f t="shared" si="0"/>
        <v>76.666666666666671</v>
      </c>
      <c r="C27" s="7">
        <f t="shared" si="1"/>
        <v>23.333333333333332</v>
      </c>
      <c r="D27" s="1">
        <v>92</v>
      </c>
      <c r="E27" s="1">
        <v>28</v>
      </c>
      <c r="F27" s="1">
        <f t="shared" si="2"/>
        <v>120</v>
      </c>
    </row>
    <row r="28" spans="1:6" x14ac:dyDescent="0.35">
      <c r="A28" s="22" t="s">
        <v>39</v>
      </c>
      <c r="B28" s="23">
        <f t="shared" si="0"/>
        <v>23.041228671267284</v>
      </c>
      <c r="C28" s="23">
        <f t="shared" si="1"/>
        <v>76.958771328732723</v>
      </c>
      <c r="D28" s="22">
        <v>879289</v>
      </c>
      <c r="E28" s="22">
        <v>2936866</v>
      </c>
      <c r="F28" s="22">
        <f>SUM(F4:F27)</f>
        <v>3816155</v>
      </c>
    </row>
  </sheetData>
  <autoFilter ref="A3:F3" xr:uid="{5E86B67D-5F91-495A-93B6-7D3F1583F0A1}"/>
  <mergeCells count="1">
    <mergeCell ref="A1:O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98B8-A539-435B-8D03-FA4EB08B63F5}">
  <dimension ref="A1:M9"/>
  <sheetViews>
    <sheetView showGridLines="0" topLeftCell="A28" workbookViewId="0">
      <selection activeCell="U24" sqref="U24"/>
    </sheetView>
  </sheetViews>
  <sheetFormatPr defaultRowHeight="14.5" x14ac:dyDescent="0.35"/>
  <cols>
    <col min="1" max="1" width="8.7265625" style="3"/>
    <col min="2" max="2" width="15.1796875" style="3" bestFit="1" customWidth="1"/>
    <col min="3" max="3" width="11.90625" style="3" bestFit="1" customWidth="1"/>
    <col min="4" max="16384" width="8.7265625" style="3"/>
  </cols>
  <sheetData>
    <row r="1" spans="1:13" ht="45.5" customHeight="1" x14ac:dyDescent="0.5">
      <c r="A1" s="24" t="s">
        <v>57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35">
      <c r="A2" s="18" t="s">
        <v>49</v>
      </c>
      <c r="B2" s="18" t="s">
        <v>0</v>
      </c>
      <c r="C2" s="18" t="s">
        <v>1</v>
      </c>
    </row>
    <row r="3" spans="1:13" x14ac:dyDescent="0.35">
      <c r="A3" s="1" t="s">
        <v>50</v>
      </c>
      <c r="B3" s="1">
        <v>256241</v>
      </c>
      <c r="C3" s="1">
        <v>170179</v>
      </c>
    </row>
    <row r="4" spans="1:13" x14ac:dyDescent="0.35">
      <c r="A4" s="1" t="s">
        <v>51</v>
      </c>
      <c r="B4" s="1">
        <v>458780</v>
      </c>
      <c r="C4" s="1">
        <v>101489</v>
      </c>
    </row>
    <row r="5" spans="1:13" x14ac:dyDescent="0.35">
      <c r="A5" s="1" t="s">
        <v>52</v>
      </c>
      <c r="B5" s="1">
        <v>497025</v>
      </c>
      <c r="C5" s="1">
        <v>88655</v>
      </c>
    </row>
    <row r="6" spans="1:13" x14ac:dyDescent="0.35">
      <c r="A6" s="1" t="s">
        <v>53</v>
      </c>
      <c r="B6" s="1">
        <v>494277</v>
      </c>
      <c r="C6" s="1">
        <v>89745</v>
      </c>
    </row>
    <row r="7" spans="1:13" x14ac:dyDescent="0.35">
      <c r="A7" s="1" t="s">
        <v>54</v>
      </c>
      <c r="B7" s="1">
        <v>486915</v>
      </c>
      <c r="C7" s="1">
        <v>101372</v>
      </c>
    </row>
    <row r="8" spans="1:13" x14ac:dyDescent="0.35">
      <c r="A8" s="1" t="s">
        <v>55</v>
      </c>
      <c r="B8" s="1">
        <v>456966</v>
      </c>
      <c r="C8" s="1">
        <v>121141</v>
      </c>
    </row>
    <row r="9" spans="1:13" x14ac:dyDescent="0.35">
      <c r="A9" s="1" t="s">
        <v>56</v>
      </c>
      <c r="B9" s="1">
        <v>287163</v>
      </c>
      <c r="C9" s="1">
        <v>208056</v>
      </c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ED67-9213-423F-807B-4F16B346B4AB}">
  <dimension ref="A1:Q4"/>
  <sheetViews>
    <sheetView showGridLines="0" workbookViewId="0">
      <selection activeCell="N9" sqref="N9"/>
    </sheetView>
  </sheetViews>
  <sheetFormatPr defaultRowHeight="14.5" x14ac:dyDescent="0.35"/>
  <cols>
    <col min="1" max="1" width="21.36328125" style="3" bestFit="1" customWidth="1"/>
    <col min="2" max="16384" width="8.7265625" style="3"/>
  </cols>
  <sheetData>
    <row r="1" spans="1:17" ht="23.5" x14ac:dyDescent="0.55000000000000004">
      <c r="A1" s="25" t="s">
        <v>40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35">
      <c r="A2" s="13" t="s">
        <v>41</v>
      </c>
      <c r="B2" s="26">
        <f>C2*100/C4</f>
        <v>99.951571554141907</v>
      </c>
      <c r="C2" s="1">
        <v>3816155</v>
      </c>
    </row>
    <row r="3" spans="1:17" x14ac:dyDescent="0.35">
      <c r="A3" s="13" t="s">
        <v>42</v>
      </c>
      <c r="B3" s="26">
        <f>C3*100/C4</f>
        <v>4.842844585809758E-2</v>
      </c>
      <c r="C3" s="1">
        <v>1849</v>
      </c>
    </row>
    <row r="4" spans="1:17" x14ac:dyDescent="0.35">
      <c r="A4" s="27" t="s">
        <v>19</v>
      </c>
      <c r="B4" s="28">
        <f>SUM(B2:B3)</f>
        <v>100</v>
      </c>
      <c r="C4" s="29">
        <f>SUM(C2:C3)</f>
        <v>3818004</v>
      </c>
    </row>
  </sheetData>
  <mergeCells count="1">
    <mergeCell ref="A1:Q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C A A g A r S y 0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r S y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0 s t F Z v c F 2 7 T Q I A A A 0 M A A A T A B w A R m 9 y b X V s Y X M v U 2 V j d G l v b j E u b S C i G A A o o B Q A A A A A A A A A A A A A A A A A A A A A A A A A A A D N l l 9 v 2 j A U x d + R + A 6 W q 0 o g R W h s X b s / 4 g G x r a v 2 M g m k P Q C y n O Q C W R 1 7 s m 8 k I s R 3 n 0 P o I M Q J p U J l v E Q 6 9 8 T 3 2 P 7 F 2 E C A k Z J k m D + 7 n 5 u N Z s M s u I a Q B P a B z E + Z H 2 l c p M A 1 6 R E B 2 G w Q + x u q R A d g l a / L A E T n l 9 K P v l K P r W + R g M 5 A S Q S J p k U H n y Z 9 + T u Z 3 C s 1 F 8 C + c O S s L 7 l I D U 4 G 3 A A b Y h K m k 1 y K D I v k T H W W w i x p 2 y M y E c I j q B N o e 3 n X c i Y 2 X A C g z Z E H W o 0 f E O I e L R u p 9 y O S Y Y 9 u / H S 6 H m d Z p t t x r + h P r W K F d t r f g Y e g D b V D j r h v J 7 O t b P V W V Q S P j L f O v h D D g A u u T S / L P m 3 / a z J Y c D m 3 P U b p H 9 g 1 G G k u z U z p e K B E E s u s a F q O R N 5 q R f t z o H Z J r I U g L H H t k R W 1 6 5 h w Q X S 0 y X f d f j L I J P Z B b y x 9 K T N L D J l S 4 S k M Y + s P E m 9 v O l k a x x D F + r r d b E T S O c t 9 o k K 7 4 g a Q a Q i U D l k I y C N h L k + V O 1 c F W W 7 z E b p O 2 P i 6 M B k B u b d b p m C j v y 1 v X F 5 4 9 / Q C l + m e f F P l f + / 2 3 7 r l O 7 f 8 w S 1 / d M v d N / v 6 C U x l X y N H 1 J G f I P w n P B U z 1 b B U N J 7 r l K q K 8 D q n V C W j i U E V g y 5 D N 0 x 8 E 9 i k r t q O V A c 0 x z g 9 + D 7 u K v Q a U g / S L O w O G s f x G f L 0 U H 4 m w q i Q C 5 a / w 9 S M J c a u 4 + U p d s a q A N n p P R f L N U F e B + d Z p A 0 S y W P H f + + L T 9 3 n s L x r z L o v O B u v 6 D 1 I O 4 v 8 2 k Q v j 1 Q x U L 6 F t A R T I f S Z G H J 2 f h 1 6 8 s b 1 t 7 b r o 3 c 2 4 r K c f p 7 W k f M X U E s B A i 0 A F A A C A A g A r S y 0 V j i y G d 2 k A A A A 9 g A A A B I A A A A A A A A A A A A A A A A A A A A A A E N v b m Z p Z y 9 Q Y W N r Y W d l L n h t b F B L A Q I t A B Q A A g A I A K 0 s t F Y P y u m r p A A A A O k A A A A T A A A A A A A A A A A A A A A A A P A A A A B b Q 2 9 u d G V u d F 9 U e X B l c 1 0 u e G 1 s U E s B A i 0 A F A A C A A g A r S y 0 V m 9 w X b t N A g A A D Q w A A B M A A A A A A A A A A A A A A A A A 4 Q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s A A A A A A A D w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f Y n l f Y m l y d G h 5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E 6 M j U 6 N T E u N D c 5 M T E y M F o i I C 8 + P E V u d H J 5 I F R 5 c G U 9 I k Z p b G x D b 2 x 1 b W 5 U e X B l c y I g V m F s d W U 9 I n N C Z 1 V G Q X d N P S I g L z 4 8 R W 5 0 c n k g V H l w Z T 0 i R m l s b E N v b H V t b k 5 h b W V z I i B W Y W x 1 Z T 0 i c 1 s m c X V v d D t B Z 2 U m c X V v d D s s J n F 1 b 3 Q 7 Q 2 F z d W F s I H J p Z G V y c y g l K S Z x d W 9 0 O y w m c X V v d D t B b m 5 1 Y W w g b W V t Y m V y c y g l K S Z x d W 9 0 O y w m c X V v d D t D Y X N 1 Y W w g c m l k Z X J z J n F 1 b 3 Q 7 L C Z x d W 9 0 O 0 F u b n V h b C B t Z W 1 i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f Y n l f Y m l y d G h 5 Z W F y L 0 N o Y W 5 n Z W Q g V H l w Z S 5 7 Q W d l L D B 9 J n F 1 b 3 Q 7 L C Z x d W 9 0 O 1 N l Y 3 R p b 2 4 x L 2 N o Y X J 0 X 2 J 5 X 2 J p c n R o e W V h c i 9 D a G F u Z 2 V k I F R 5 c G U u e 0 N h c 3 V h b C B y a W R l c n M o J S k s M X 0 m c X V v d D s s J n F 1 b 3 Q 7 U 2 V j d G l v b j E v Y 2 h h c n R f Y n l f Y m l y d G h 5 Z W F y L 0 N o Y W 5 n Z W Q g V H l w Z S 5 7 Q W 5 u d W F s I G 1 l b W J l c n M o J S k s M n 0 m c X V v d D s s J n F 1 b 3 Q 7 U 2 V j d G l v b j E v Y 2 h h c n R f Y n l f Y m l y d G h 5 Z W F y L 0 N o Y W 5 n Z W Q g V H l w Z S 5 7 Q 2 F z d W F s I H J p Z G V y c y w z f S Z x d W 9 0 O y w m c X V v d D t T Z W N 0 a W 9 u M S 9 j a G F y d F 9 i e V 9 i a X J 0 a H l l Y X I v Q 2 h h b m d l Z C B U e X B l L n t B b m 5 1 Y W w g b W V t Y m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a G F y d F 9 i e V 9 i a X J 0 a H l l Y X I v Q 2 h h b m d l Z C B U e X B l L n t B Z 2 U s M H 0 m c X V v d D s s J n F 1 b 3 Q 7 U 2 V j d G l v b j E v Y 2 h h c n R f Y n l f Y m l y d G h 5 Z W F y L 0 N o Y W 5 n Z W Q g V H l w Z S 5 7 Q 2 F z d W F s I H J p Z G V y c y g l K S w x f S Z x d W 9 0 O y w m c X V v d D t T Z W N 0 a W 9 u M S 9 j a G F y d F 9 i e V 9 i a X J 0 a H l l Y X I v Q 2 h h b m d l Z C B U e X B l L n t B b m 5 1 Y W w g b W V t Y m V y c y g l K S w y f S Z x d W 9 0 O y w m c X V v d D t T Z W N 0 a W 9 u M S 9 j a G F y d F 9 i e V 9 i a X J 0 a H l l Y X I v Q 2 h h b m d l Z C B U e X B l L n t D Y X N 1 Y W w g c m l k Z X J z L D N 9 J n F 1 b 3 Q 7 L C Z x d W 9 0 O 1 N l Y 3 R p b 2 4 x L 2 N o Y X J 0 X 2 J 5 X 2 J p c n R o e W V h c i 9 D a G F u Z 2 V k I F R 5 c G U u e 0 F u b n V h b C B t Z W 1 i Z X J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F 9 i e V 9 i a X J 0 a H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f Y n l f Y m l y d G h 5 Z W F y L 2 N o Y X J 0 X 2 J 5 X 2 J p c n R o e W V h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X 2 J 5 X 2 J p c n R o e W V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F 9 i e V 9 i a X J 0 a H l l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J l Y 2 9 y Z F 9 k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T o y N T o 1 M S 4 0 O D Q x M T I w W i I g L z 4 8 R W 5 0 c n k g V H l w Z T 0 i R m l s b E N v b H V t b l R 5 c G V z I i B W Y W x 1 Z T 0 i c 0 J n T U F B d 0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9 y Z W N v c m R f Z G V 0 Y W l s c y 9 D a G F u Z 2 V k I F R 5 c G U u e 0 N v b H V t b j E s M H 0 m c X V v d D s s J n F 1 b 3 Q 7 U 2 V j d G l v b j E v Z G F 0 Y X N l d F 9 y Z W N v c m R f Z G V 0 Y W l s c y 9 D a G F u Z 2 V k I F R 5 c G U u e 0 N v b H V t b j I s M X 0 m c X V v d D s s J n F 1 b 3 Q 7 U 2 V j d G l v b j E v Z G F 0 Y X N l d F 9 y Z W N v c m R f Z G V 0 Y W l s c y 9 D a G F u Z 2 V k I F R 5 c G U u e 0 N v b H V t b j M s M n 0 m c X V v d D s s J n F 1 b 3 Q 7 U 2 V j d G l v b j E v Z G F 0 Y X N l d F 9 y Z W N v c m R f Z G V 0 Y W l s c y 9 D a G F u Z 2 V k I F R 5 c G U u e 0 N v b H V t b j Q s M 3 0 m c X V v d D s s J n F 1 b 3 Q 7 U 2 V j d G l v b j E v Z G F 0 Y X N l d F 9 y Z W N v c m R f Z G V 0 Y W l s c y 9 D a G F u Z 2 V k I F R 5 c G U u e 0 N v b H V t b j U s N H 0 m c X V v d D s s J n F 1 b 3 Q 7 U 2 V j d G l v b j E v Z G F 0 Y X N l d F 9 y Z W N v c m R f Z G V 0 Y W l s c y 9 D a G F u Z 2 V k I F R 5 c G U u e 0 N v b H V t b j Y s N X 0 m c X V v d D s s J n F 1 b 3 Q 7 U 2 V j d G l v b j E v Z G F 0 Y X N l d F 9 y Z W N v c m R f Z G V 0 Y W l s c y 9 D a G F u Z 2 V k I F R 5 c G U u e 0 N v b H V t b j c s N n 0 m c X V v d D s s J n F 1 b 3 Q 7 U 2 V j d G l v b j E v Z G F 0 Y X N l d F 9 y Z W N v c m R f Z G V 0 Y W l s c y 9 D a G F u Z 2 V k I F R 5 c G U u e 0 N v b H V t b j g s N 3 0 m c X V v d D s s J n F 1 b 3 Q 7 U 2 V j d G l v b j E v Z G F 0 Y X N l d F 9 y Z W N v c m R f Z G V 0 Y W l s c y 9 D a G F u Z 2 V k I F R 5 c G U u e 0 N v b H V t b j k s O H 0 m c X V v d D s s J n F 1 b 3 Q 7 U 2 V j d G l v b j E v Z G F 0 Y X N l d F 9 y Z W N v c m R f Z G V 0 Y W l s c y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X R h c 2 V 0 X 3 J l Y 2 9 y Z F 9 k Z X R h a W x z L 0 N o Y W 5 n Z W Q g V H l w Z S 5 7 Q 2 9 s d W 1 u M S w w f S Z x d W 9 0 O y w m c X V v d D t T Z W N 0 a W 9 u M S 9 k Y X R h c 2 V 0 X 3 J l Y 2 9 y Z F 9 k Z X R h a W x z L 0 N o Y W 5 n Z W Q g V H l w Z S 5 7 Q 2 9 s d W 1 u M i w x f S Z x d W 9 0 O y w m c X V v d D t T Z W N 0 a W 9 u M S 9 k Y X R h c 2 V 0 X 3 J l Y 2 9 y Z F 9 k Z X R h a W x z L 0 N o Y W 5 n Z W Q g V H l w Z S 5 7 Q 2 9 s d W 1 u M y w y f S Z x d W 9 0 O y w m c X V v d D t T Z W N 0 a W 9 u M S 9 k Y X R h c 2 V 0 X 3 J l Y 2 9 y Z F 9 k Z X R h a W x z L 0 N o Y W 5 n Z W Q g V H l w Z S 5 7 Q 2 9 s d W 1 u N C w z f S Z x d W 9 0 O y w m c X V v d D t T Z W N 0 a W 9 u M S 9 k Y X R h c 2 V 0 X 3 J l Y 2 9 y Z F 9 k Z X R h a W x z L 0 N o Y W 5 n Z W Q g V H l w Z S 5 7 Q 2 9 s d W 1 u N S w 0 f S Z x d W 9 0 O y w m c X V v d D t T Z W N 0 a W 9 u M S 9 k Y X R h c 2 V 0 X 3 J l Y 2 9 y Z F 9 k Z X R h a W x z L 0 N o Y W 5 n Z W Q g V H l w Z S 5 7 Q 2 9 s d W 1 u N i w 1 f S Z x d W 9 0 O y w m c X V v d D t T Z W N 0 a W 9 u M S 9 k Y X R h c 2 V 0 X 3 J l Y 2 9 y Z F 9 k Z X R h a W x z L 0 N o Y W 5 n Z W Q g V H l w Z S 5 7 Q 2 9 s d W 1 u N y w 2 f S Z x d W 9 0 O y w m c X V v d D t T Z W N 0 a W 9 u M S 9 k Y X R h c 2 V 0 X 3 J l Y 2 9 y Z F 9 k Z X R h a W x z L 0 N o Y W 5 n Z W Q g V H l w Z S 5 7 Q 2 9 s d W 1 u O C w 3 f S Z x d W 9 0 O y w m c X V v d D t T Z W N 0 a W 9 u M S 9 k Y X R h c 2 V 0 X 3 J l Y 2 9 y Z F 9 k Z X R h a W x z L 0 N o Y W 5 n Z W Q g V H l w Z S 5 7 Q 2 9 s d W 1 u O S w 4 f S Z x d W 9 0 O y w m c X V v d D t T Z W N 0 a W 9 u M S 9 k Y X R h c 2 V 0 X 3 J l Y 2 9 y Z F 9 k Z X R h a W x z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c m V j b 3 J k X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y Z W N v c m R f Z G V 0 Y W l s c y 9 k Y X R h c 2 V 0 X 3 J l Y 2 9 y Z F 9 k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9 y Z W N v c m R f Z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n l f Y X R 0 c m l i d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x O j I 1 O j U x L j Q 4 O D E x M j N a I i A v P j x F b n R y e S B U e X B l P S J G a W x s Q 2 9 s d W 1 u V H l w Z X M i I F Z h b H V l P S J z Q m d N R E F B Q U d C Z 0 F E Q l F V P S I g L z 4 8 R W 5 0 c n k g V H l w Z T 0 i R m l s b E N v b H V t b k 5 h b W V z I i B W Y W x 1 Z T 0 i c 1 s m c X V v d D t D b 2 x 1 b W 4 x J n F 1 b 3 Q 7 L C Z x d W 9 0 O 0 N 1 c 3 R v b W V y J n F 1 b 3 Q 7 L C Z x d W 9 0 O 1 N 1 Y n N j c m l i Z X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a G 9 1 c n M m c X V v d D s s J n F 1 b 3 Q 7 Z G F 5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J 5 X 2 F 0 d H J p Y n V 0 Z X M v Q 2 h h b m d l Z C B U e X B l L n t D b 2 x 1 b W 4 x L D B 9 J n F 1 b 3 Q 7 L C Z x d W 9 0 O 1 N l Y 3 R p b 2 4 x L 2 R h d G F f Y n l f Y X R 0 c m l i d X R l c y 9 D a G F u Z 2 V k I F R 5 c G U u e 0 N 1 c 3 R v b W V y L D F 9 J n F 1 b 3 Q 7 L C Z x d W 9 0 O 1 N l Y 3 R p b 2 4 x L 2 R h d G F f Y n l f Y X R 0 c m l i d X R l c y 9 D a G F u Z 2 V k I F R 5 c G U u e 1 N 1 Y n N j c m l i Z X I s M n 0 m c X V v d D s s J n F 1 b 3 Q 7 U 2 V j d G l v b j E v Z G F 0 Y V 9 i e V 9 h d H R y a W J 1 d G V z L 0 N o Y W 5 n Z W Q g V H l w Z S 5 7 Q 2 9 s d W 1 u N C w z f S Z x d W 9 0 O y w m c X V v d D t T Z W N 0 a W 9 u M S 9 k Y X R h X 2 J 5 X 2 F 0 d H J p Y n V 0 Z X M v Q 2 h h b m d l Z C B U e X B l L n t D b 2 x 1 b W 4 1 L D R 9 J n F 1 b 3 Q 7 L C Z x d W 9 0 O 1 N l Y 3 R p b 2 4 x L 2 R h d G F f Y n l f Y X R 0 c m l i d X R l c y 9 D a G F u Z 2 V k I F R 5 c G U u e 0 N v b H V t b j Y s N X 0 m c X V v d D s s J n F 1 b 3 Q 7 U 2 V j d G l v b j E v Z G F 0 Y V 9 i e V 9 h d H R y a W J 1 d G V z L 0 N o Y W 5 n Z W Q g V H l w Z S 5 7 Q 2 9 s d W 1 u N y w 2 f S Z x d W 9 0 O y w m c X V v d D t T Z W N 0 a W 9 u M S 9 k Y X R h X 2 J 5 X 2 F 0 d H J p Y n V 0 Z X M v Q 2 h h b m d l Z C B U e X B l L n t D b 2 x 1 b W 4 4 L D d 9 J n F 1 b 3 Q 7 L C Z x d W 9 0 O 1 N l Y 3 R p b 2 4 x L 2 R h d G F f Y n l f Y X R 0 c m l i d X R l c y 9 D a G F u Z 2 V k I F R 5 c G U u e 0 N v b H V t b j k s O H 0 m c X V v d D s s J n F 1 b 3 Q 7 U 2 V j d G l v b j E v Z G F 0 Y V 9 i e V 9 h d H R y a W J 1 d G V z L 0 N o Y W 5 n Z W Q g V H l w Z S 5 7 a G 9 1 c n M s O X 0 m c X V v d D s s J n F 1 b 3 Q 7 U 2 V j d G l v b j E v Z G F 0 Y V 9 i e V 9 h d H R y a W J 1 d G V z L 0 N o Y W 5 n Z W Q g V H l w Z S 5 7 Z G F 5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Y n l f Y X R 0 c m l i d X R l c y 9 D a G F u Z 2 V k I F R 5 c G U u e 0 N v b H V t b j E s M H 0 m c X V v d D s s J n F 1 b 3 Q 7 U 2 V j d G l v b j E v Z G F 0 Y V 9 i e V 9 h d H R y a W J 1 d G V z L 0 N o Y W 5 n Z W Q g V H l w Z S 5 7 Q 3 V z d G 9 t Z X I s M X 0 m c X V v d D s s J n F 1 b 3 Q 7 U 2 V j d G l v b j E v Z G F 0 Y V 9 i e V 9 h d H R y a W J 1 d G V z L 0 N o Y W 5 n Z W Q g V H l w Z S 5 7 U 3 V i c 2 N y a W J l c i w y f S Z x d W 9 0 O y w m c X V v d D t T Z W N 0 a W 9 u M S 9 k Y X R h X 2 J 5 X 2 F 0 d H J p Y n V 0 Z X M v Q 2 h h b m d l Z C B U e X B l L n t D b 2 x 1 b W 4 0 L D N 9 J n F 1 b 3 Q 7 L C Z x d W 9 0 O 1 N l Y 3 R p b 2 4 x L 2 R h d G F f Y n l f Y X R 0 c m l i d X R l c y 9 D a G F u Z 2 V k I F R 5 c G U u e 0 N v b H V t b j U s N H 0 m c X V v d D s s J n F 1 b 3 Q 7 U 2 V j d G l v b j E v Z G F 0 Y V 9 i e V 9 h d H R y a W J 1 d G V z L 0 N o Y W 5 n Z W Q g V H l w Z S 5 7 Q 2 9 s d W 1 u N i w 1 f S Z x d W 9 0 O y w m c X V v d D t T Z W N 0 a W 9 u M S 9 k Y X R h X 2 J 5 X 2 F 0 d H J p Y n V 0 Z X M v Q 2 h h b m d l Z C B U e X B l L n t D b 2 x 1 b W 4 3 L D Z 9 J n F 1 b 3 Q 7 L C Z x d W 9 0 O 1 N l Y 3 R p b 2 4 x L 2 R h d G F f Y n l f Y X R 0 c m l i d X R l c y 9 D a G F u Z 2 V k I F R 5 c G U u e 0 N v b H V t b j g s N 3 0 m c X V v d D s s J n F 1 b 3 Q 7 U 2 V j d G l v b j E v Z G F 0 Y V 9 i e V 9 h d H R y a W J 1 d G V z L 0 N o Y W 5 n Z W Q g V H l w Z S 5 7 Q 2 9 s d W 1 u O S w 4 f S Z x d W 9 0 O y w m c X V v d D t T Z W N 0 a W 9 u M S 9 k Y X R h X 2 J 5 X 2 F 0 d H J p Y n V 0 Z X M v Q 2 h h b m d l Z C B U e X B l L n t o b 3 V y c y w 5 f S Z x d W 9 0 O y w m c X V v d D t T Z W N 0 a W 9 u M S 9 k Y X R h X 2 J 5 X 2 F 0 d H J p Y n V 0 Z X M v Q 2 h h b m d l Z C B U e X B l L n t k Y X l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i e V 9 h d H R y a W J 1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n l f Y X R 0 c m l i d X R l c y 9 k Y X R h X 2 J 5 X 2 F 0 d H J p Y n V 0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J 5 X 2 F 0 d H J p Y n V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i e V 9 h d H R y a W J 1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b n V t Y m V y X 2 9 m X 3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E 6 M j U 6 N T E u N D k y M T E z M V o i I C 8 + P E V u d H J 5 I F R 5 c G U 9 I k Z p b G x D b 2 x 1 b W 5 U e X B l c y I g V m F s d W U 9 I n N C Z 0 1 B Q U F B Q S I g L z 4 8 R W 5 0 c n k g V H l w Z T 0 i R m l s b E N v b H V t b k 5 h b W V z I i B W Y W x 1 Z T 0 i c 1 s m c X V v d D t m a X J z d C B u Y W 1 l J n F 1 b 3 Q 7 L C Z x d W 9 0 O 0 N v b H V t b j I m c X V v d D s s J n F 1 b 3 Q 7 Q 2 9 s d W 1 u M y Z x d W 9 0 O y w m c X V v d D t D b 2 x 1 b W 4 0 J n F 1 b 3 Q 7 L C Z x d W 9 0 O 0 N v b H V t b j U m c X V v d D s s J n F 1 b 3 Q 7 Z m l y c 3 Q g b m F t Z V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b n V t Y m V y X 2 9 m X 3 V z Z X J z L 0 N o Y W 5 n Z W Q g V H l w Z S 5 7 Z m l y c 3 Q g b m F t Z S w w f S Z x d W 9 0 O y w m c X V v d D t T Z W N 0 a W 9 u M S 9 0 b 3 R h b F 9 u d W 1 i Z X J f b 2 Z f d X N l c n M v Q 2 h h b m d l Z C B U e X B l L n t D b 2 x 1 b W 4 y L D F 9 J n F 1 b 3 Q 7 L C Z x d W 9 0 O 1 N l Y 3 R p b 2 4 x L 3 R v d G F s X 2 5 1 b W J l c l 9 v Z l 9 1 c 2 V y c y 9 D a G F u Z 2 V k I F R 5 c G U u e 0 N v b H V t b j M s M n 0 m c X V v d D s s J n F 1 b 3 Q 7 U 2 V j d G l v b j E v d G 9 0 Y W x f b n V t Y m V y X 2 9 m X 3 V z Z X J z L 0 N o Y W 5 n Z W Q g V H l w Z S 5 7 Q 2 9 s d W 1 u N C w z f S Z x d W 9 0 O y w m c X V v d D t T Z W N 0 a W 9 u M S 9 0 b 3 R h b F 9 u d W 1 i Z X J f b 2 Z f d X N l c n M v Q 2 h h b m d l Z C B U e X B l L n t D b 2 x 1 b W 4 1 L D R 9 J n F 1 b 3 Q 7 L C Z x d W 9 0 O 1 N l Y 3 R p b 2 4 x L 3 R v d G F s X 2 5 1 b W J l c l 9 v Z l 9 1 c 2 V y c y 9 D a G F u Z 2 V k I F R 5 c G U u e 2 Z p c n N 0 I G 5 h b W V f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b 3 R h b F 9 u d W 1 i Z X J f b 2 Z f d X N l c n M v Q 2 h h b m d l Z C B U e X B l L n t m a X J z d C B u Y W 1 l L D B 9 J n F 1 b 3 Q 7 L C Z x d W 9 0 O 1 N l Y 3 R p b 2 4 x L 3 R v d G F s X 2 5 1 b W J l c l 9 v Z l 9 1 c 2 V y c y 9 D a G F u Z 2 V k I F R 5 c G U u e 0 N v b H V t b j I s M X 0 m c X V v d D s s J n F 1 b 3 Q 7 U 2 V j d G l v b j E v d G 9 0 Y W x f b n V t Y m V y X 2 9 m X 3 V z Z X J z L 0 N o Y W 5 n Z W Q g V H l w Z S 5 7 Q 2 9 s d W 1 u M y w y f S Z x d W 9 0 O y w m c X V v d D t T Z W N 0 a W 9 u M S 9 0 b 3 R h b F 9 u d W 1 i Z X J f b 2 Z f d X N l c n M v Q 2 h h b m d l Z C B U e X B l L n t D b 2 x 1 b W 4 0 L D N 9 J n F 1 b 3 Q 7 L C Z x d W 9 0 O 1 N l Y 3 R p b 2 4 x L 3 R v d G F s X 2 5 1 b W J l c l 9 v Z l 9 1 c 2 V y c y 9 D a G F u Z 2 V k I F R 5 c G U u e 0 N v b H V t b j U s N H 0 m c X V v d D s s J n F 1 b 3 Q 7 U 2 V j d G l v b j E v d G 9 0 Y W x f b n V t Y m V y X 2 9 m X 3 V z Z X J z L 0 N o Y W 5 n Z W Q g V H l w Z S 5 7 Z m l y c 3 Q g b m F t Z V 8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F 9 u d W 1 i Z X J f b 2 Z f d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b n V t Y m V y X 2 9 m X 3 V z Z X J z L 3 R v d G F s X 2 5 1 b W J l c l 9 v Z l 9 1 c 2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5 1 b W J l c l 9 v Z l 9 1 c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u d W 1 i Z X J f b 2 Z f d X N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k Z X I l M j B j a G F y d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V R k F 3 T T 0 i I C 8 + P E V u d H J 5 I F R 5 c G U 9 I k Z p b G x M Y X N 0 V X B k Y X R l Z C I g V m F s d W U 9 I m Q y M D I z L T A 1 L T I w V D E x O j I 1 O j U x L j Q 5 N j E x M j F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F k Z G V k V G 9 E Y X R h T W 9 k Z W w i I F Z h b H V l P S J s M S I g L z 4 8 R W 5 0 c n k g V H l w Z T 0 i R m l s b E N v b H V t b k 5 h b W V z I i B W Y W x 1 Z T 0 i c 1 s m c X V v d D t H Z W 5 k Z X I m c X V v d D s s J n F 1 b 3 Q 7 Q 2 F z d W F s I H J p Z G V y c y U m c X V v d D s s J n F 1 b 3 Q 7 Q W 5 u d W F s I G 1 l b W J l c n M g J S Z x d W 9 0 O y w m c X V v d D t D d X N 0 b 2 1 l c i Z x d W 9 0 O y w m c X V v d D t T d W J z Y 3 J p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G V y I G N o Y X J 0 L 0 N o Y W 5 n Z W Q g V H l w Z S 5 7 R 2 V u Z G V y L D B 9 J n F 1 b 3 Q 7 L C Z x d W 9 0 O 1 N l Y 3 R p b 2 4 x L 0 d l b m R l c i B j a G F y d C 9 D a G F u Z 2 V k I F R 5 c G U u e 0 N h c 3 V h b C B y a W R l c n M l L D F 9 J n F 1 b 3 Q 7 L C Z x d W 9 0 O 1 N l Y 3 R p b 2 4 x L 0 d l b m R l c i B j a G F y d C 9 D a G F u Z 2 V k I F R 5 c G U u e 0 F u b n V h b C B t Z W 1 i Z X J z I C U s M n 0 m c X V v d D s s J n F 1 b 3 Q 7 U 2 V j d G l v b j E v R 2 V u Z G V y I G N o Y X J 0 L 0 N o Y W 5 n Z W Q g V H l w Z S 5 7 Q 3 V z d G 9 t Z X I s M 3 0 m c X V v d D s s J n F 1 b 3 Q 7 U 2 V j d G l v b j E v R 2 V u Z G V y I G N o Y X J 0 L 0 N o Y W 5 n Z W Q g V H l w Z S 5 7 U 3 V i c 2 N y a W J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Z W 5 k Z X I g Y 2 h h c n Q v Q 2 h h b m d l Z C B U e X B l L n t H Z W 5 k Z X I s M H 0 m c X V v d D s s J n F 1 b 3 Q 7 U 2 V j d G l v b j E v R 2 V u Z G V y I G N o Y X J 0 L 0 N o Y W 5 n Z W Q g V H l w Z S 5 7 Q 2 F z d W F s I H J p Z G V y c y U s M X 0 m c X V v d D s s J n F 1 b 3 Q 7 U 2 V j d G l v b j E v R 2 V u Z G V y I G N o Y X J 0 L 0 N o Y W 5 n Z W Q g V H l w Z S 5 7 Q W 5 u d W F s I G 1 l b W J l c n M g J S w y f S Z x d W 9 0 O y w m c X V v d D t T Z W N 0 a W 9 u M S 9 H Z W 5 k Z X I g Y 2 h h c n Q v Q 2 h h b m d l Z C B U e X B l L n t D d X N 0 b 2 1 l c i w z f S Z x d W 9 0 O y w m c X V v d D t T Z W N 0 a W 9 u M S 9 H Z W 5 k Z X I g Y 2 h h c n Q v Q 2 h h b m d l Z C B U e X B l L n t T d W J z Y 3 J p Y m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5 k Z X I l M j B j a G F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k Z X I l M j B j a G F y d C 9 H Z W 5 k Z X I l M j B j a G F y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R l c i U y M G N o Y X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R l c i U y M G N o Y X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c i D + i 2 P 1 K s 0 Y y f M r d n P k A A A A A A g A A A A A A E G Y A A A A B A A A g A A A A m z s F E 6 C 9 Y / R k 0 2 O R v R P n B / 5 X U 3 s / o 4 4 k t J K Y r q J s n d c A A A A A D o A A A A A C A A A g A A A A b T v G 6 D N 2 9 c H 9 2 W 0 L 5 s / g 8 7 b w G D l 5 v N w e T m 5 c 4 q k 1 D v 9 Q A A A A 4 A G i / b l 7 5 O X E l a C 3 c l F K Y V Q F e Y P y e D Y D m L + a H Q T O 8 f N g J F 2 y / 8 E F k p 5 g v F Z 5 K p H R N A I I H / M s f y x Q x 3 Z 2 t d r u a a d J f u s W G + m D l S P V H + l k f f t A A A A A q e v M v u p b I Y K 8 + O T / p b k D 5 y c F q v A N k 2 E j S h v q O t l H Q p w M s 2 d 5 9 B M t R J y b 3 E w H f j x d i e r G B 6 k B F G 8 z A u c U u I n / y w = = < / D a t a M a s h u p > 
</file>

<file path=customXml/itemProps1.xml><?xml version="1.0" encoding="utf-8"?>
<ds:datastoreItem xmlns:ds="http://schemas.openxmlformats.org/officeDocument/2006/customXml" ds:itemID="{48DFC0E9-5B2D-4C33-BDEF-B6393FDA60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user_segmentation_chart</vt:lpstr>
      <vt:lpstr>user_segmentation_by_age</vt:lpstr>
      <vt:lpstr>user_segmentation_by_gender</vt:lpstr>
      <vt:lpstr>user_segment_by_trip_duration</vt:lpstr>
      <vt:lpstr>a_day_trip_analysis</vt:lpstr>
      <vt:lpstr>user_segmentation_a_day_trip</vt:lpstr>
      <vt:lpstr>segmentation_by_weekday</vt:lpstr>
      <vt:lpstr>trip_in_a_day_chart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shukla</dc:creator>
  <cp:lastModifiedBy>santosh shukla</cp:lastModifiedBy>
  <dcterms:created xsi:type="dcterms:W3CDTF">2023-05-20T10:23:30Z</dcterms:created>
  <dcterms:modified xsi:type="dcterms:W3CDTF">2023-05-22T06:06:21Z</dcterms:modified>
</cp:coreProperties>
</file>