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iichi_Hiraoka\Desktop\repos_svn\trunk\Master\"/>
    </mc:Choice>
  </mc:AlternateContent>
  <bookViews>
    <workbookView xWindow="0" yWindow="0" windowWidth="24000" windowHeight="9750" activeTab="2"/>
  </bookViews>
  <sheets>
    <sheet name="解説" sheetId="5" r:id="rId1"/>
    <sheet name="見積条件マスタ" sheetId="1" r:id="rId2"/>
    <sheet name="見積条件表示タイプ詳細設定マスタ" sheetId="6" r:id="rId3"/>
    <sheet name="見積条件タイプマスタ" sheetId="3" r:id="rId4"/>
    <sheet name="品名マスタ" sheetId="4" r:id="rId5"/>
  </sheets>
  <externalReferences>
    <externalReference r:id="rId6"/>
  </externalReferences>
  <definedNames>
    <definedName name="見積条件タイプID">見積条件タイプマスタ[qt_condition_type_id]</definedName>
    <definedName name="品名タイプID">品名マスタ[article_type_id]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8" i="6" l="1"/>
  <c r="J388" i="6"/>
  <c r="I388" i="6"/>
  <c r="H388" i="6"/>
  <c r="F388" i="6"/>
  <c r="E388" i="6"/>
  <c r="C388" i="6"/>
  <c r="K387" i="6"/>
  <c r="J387" i="6"/>
  <c r="I387" i="6"/>
  <c r="H387" i="6"/>
  <c r="F387" i="6"/>
  <c r="E387" i="6"/>
  <c r="C387" i="6"/>
  <c r="K386" i="6"/>
  <c r="J386" i="6"/>
  <c r="I386" i="6"/>
  <c r="H386" i="6"/>
  <c r="F386" i="6"/>
  <c r="E386" i="6"/>
  <c r="C386" i="6"/>
  <c r="K385" i="6"/>
  <c r="J385" i="6"/>
  <c r="I385" i="6"/>
  <c r="H385" i="6"/>
  <c r="F385" i="6"/>
  <c r="E385" i="6"/>
  <c r="C385" i="6"/>
  <c r="K384" i="6"/>
  <c r="J384" i="6"/>
  <c r="I384" i="6"/>
  <c r="H384" i="6"/>
  <c r="F384" i="6"/>
  <c r="E384" i="6"/>
  <c r="C384" i="6"/>
  <c r="K383" i="6"/>
  <c r="J383" i="6"/>
  <c r="I383" i="6"/>
  <c r="H383" i="6"/>
  <c r="F383" i="6"/>
  <c r="E383" i="6"/>
  <c r="C383" i="6"/>
  <c r="K382" i="6"/>
  <c r="J382" i="6"/>
  <c r="I382" i="6"/>
  <c r="H382" i="6"/>
  <c r="F382" i="6"/>
  <c r="E382" i="6"/>
  <c r="C382" i="6"/>
  <c r="K381" i="6"/>
  <c r="J381" i="6"/>
  <c r="I381" i="6"/>
  <c r="H381" i="6"/>
  <c r="F381" i="6"/>
  <c r="E381" i="6"/>
  <c r="C381" i="6"/>
  <c r="K380" i="6"/>
  <c r="J380" i="6"/>
  <c r="I380" i="6"/>
  <c r="H380" i="6"/>
  <c r="F380" i="6"/>
  <c r="E380" i="6"/>
  <c r="C380" i="6"/>
  <c r="K379" i="6"/>
  <c r="J379" i="6"/>
  <c r="I379" i="6"/>
  <c r="H379" i="6"/>
  <c r="F379" i="6"/>
  <c r="E379" i="6"/>
  <c r="C379" i="6"/>
  <c r="K378" i="6"/>
  <c r="J378" i="6"/>
  <c r="I378" i="6"/>
  <c r="H378" i="6"/>
  <c r="F378" i="6"/>
  <c r="E378" i="6"/>
  <c r="C378" i="6"/>
  <c r="K377" i="6"/>
  <c r="J377" i="6"/>
  <c r="I377" i="6"/>
  <c r="H377" i="6"/>
  <c r="F377" i="6"/>
  <c r="E377" i="6"/>
  <c r="C377" i="6"/>
  <c r="K376" i="6"/>
  <c r="J376" i="6"/>
  <c r="I376" i="6"/>
  <c r="H376" i="6"/>
  <c r="F376" i="6"/>
  <c r="E376" i="6"/>
  <c r="C376" i="6"/>
  <c r="K375" i="6"/>
  <c r="J375" i="6"/>
  <c r="I375" i="6"/>
  <c r="H375" i="6"/>
  <c r="F375" i="6"/>
  <c r="E375" i="6"/>
  <c r="C375" i="6"/>
  <c r="K374" i="6"/>
  <c r="J374" i="6"/>
  <c r="I374" i="6"/>
  <c r="H374" i="6"/>
  <c r="F374" i="6"/>
  <c r="E374" i="6"/>
  <c r="C374" i="6"/>
  <c r="K373" i="6"/>
  <c r="J373" i="6"/>
  <c r="I373" i="6"/>
  <c r="H373" i="6"/>
  <c r="F373" i="6"/>
  <c r="E373" i="6"/>
  <c r="C373" i="6"/>
  <c r="K372" i="6"/>
  <c r="J372" i="6"/>
  <c r="I372" i="6"/>
  <c r="H372" i="6"/>
  <c r="F372" i="6"/>
  <c r="E372" i="6"/>
  <c r="C372" i="6"/>
  <c r="K371" i="6"/>
  <c r="J371" i="6"/>
  <c r="I371" i="6"/>
  <c r="H371" i="6"/>
  <c r="F371" i="6"/>
  <c r="E371" i="6"/>
  <c r="C371" i="6"/>
  <c r="K370" i="6"/>
  <c r="J370" i="6"/>
  <c r="I370" i="6"/>
  <c r="H370" i="6"/>
  <c r="F370" i="6"/>
  <c r="E370" i="6"/>
  <c r="C370" i="6"/>
  <c r="K369" i="6"/>
  <c r="J369" i="6"/>
  <c r="I369" i="6"/>
  <c r="H369" i="6"/>
  <c r="F369" i="6"/>
  <c r="E369" i="6"/>
  <c r="C369" i="6"/>
  <c r="K368" i="6"/>
  <c r="J368" i="6"/>
  <c r="I368" i="6"/>
  <c r="H368" i="6"/>
  <c r="F368" i="6"/>
  <c r="E368" i="6"/>
  <c r="C368" i="6"/>
  <c r="K367" i="6"/>
  <c r="J367" i="6"/>
  <c r="I367" i="6"/>
  <c r="H367" i="6"/>
  <c r="F367" i="6"/>
  <c r="E367" i="6"/>
  <c r="C367" i="6"/>
  <c r="K366" i="6"/>
  <c r="J366" i="6"/>
  <c r="I366" i="6"/>
  <c r="H366" i="6"/>
  <c r="F366" i="6"/>
  <c r="E366" i="6"/>
  <c r="C366" i="6"/>
  <c r="K365" i="6"/>
  <c r="J365" i="6"/>
  <c r="I365" i="6"/>
  <c r="H365" i="6"/>
  <c r="F365" i="6"/>
  <c r="E365" i="6"/>
  <c r="C365" i="6"/>
  <c r="K364" i="6"/>
  <c r="J364" i="6"/>
  <c r="I364" i="6"/>
  <c r="H364" i="6"/>
  <c r="F364" i="6"/>
  <c r="E364" i="6"/>
  <c r="C364" i="6"/>
  <c r="K363" i="6"/>
  <c r="J363" i="6"/>
  <c r="I363" i="6"/>
  <c r="H363" i="6"/>
  <c r="F363" i="6"/>
  <c r="E363" i="6"/>
  <c r="C363" i="6"/>
  <c r="K362" i="6"/>
  <c r="J362" i="6"/>
  <c r="I362" i="6"/>
  <c r="H362" i="6"/>
  <c r="F362" i="6"/>
  <c r="E362" i="6"/>
  <c r="C362" i="6"/>
  <c r="K361" i="6"/>
  <c r="J361" i="6"/>
  <c r="I361" i="6"/>
  <c r="H361" i="6"/>
  <c r="F361" i="6"/>
  <c r="E361" i="6"/>
  <c r="C361" i="6"/>
  <c r="K360" i="6"/>
  <c r="J360" i="6"/>
  <c r="I360" i="6"/>
  <c r="H360" i="6"/>
  <c r="F360" i="6"/>
  <c r="E360" i="6"/>
  <c r="C360" i="6"/>
  <c r="K359" i="6"/>
  <c r="J359" i="6"/>
  <c r="I359" i="6"/>
  <c r="H359" i="6"/>
  <c r="F359" i="6"/>
  <c r="E359" i="6"/>
  <c r="C359" i="6"/>
  <c r="K358" i="6"/>
  <c r="J358" i="6"/>
  <c r="I358" i="6"/>
  <c r="H358" i="6"/>
  <c r="F358" i="6"/>
  <c r="E358" i="6"/>
  <c r="C358" i="6"/>
  <c r="K357" i="6"/>
  <c r="J357" i="6"/>
  <c r="I357" i="6"/>
  <c r="H357" i="6"/>
  <c r="F357" i="6"/>
  <c r="E357" i="6"/>
  <c r="C357" i="6"/>
  <c r="K356" i="6"/>
  <c r="J356" i="6"/>
  <c r="I356" i="6"/>
  <c r="H356" i="6"/>
  <c r="F356" i="6"/>
  <c r="E356" i="6"/>
  <c r="C356" i="6"/>
  <c r="K355" i="6"/>
  <c r="J355" i="6"/>
  <c r="I355" i="6"/>
  <c r="H355" i="6"/>
  <c r="F355" i="6"/>
  <c r="E355" i="6"/>
  <c r="C355" i="6"/>
  <c r="K354" i="6"/>
  <c r="J354" i="6"/>
  <c r="I354" i="6"/>
  <c r="H354" i="6"/>
  <c r="F354" i="6"/>
  <c r="E354" i="6"/>
  <c r="C354" i="6"/>
  <c r="K353" i="6"/>
  <c r="J353" i="6"/>
  <c r="I353" i="6"/>
  <c r="H353" i="6"/>
  <c r="F353" i="6"/>
  <c r="E353" i="6"/>
  <c r="C353" i="6"/>
  <c r="K352" i="6"/>
  <c r="J352" i="6"/>
  <c r="I352" i="6"/>
  <c r="H352" i="6"/>
  <c r="F352" i="6"/>
  <c r="E352" i="6"/>
  <c r="C352" i="6"/>
  <c r="K351" i="6"/>
  <c r="J351" i="6"/>
  <c r="I351" i="6"/>
  <c r="H351" i="6"/>
  <c r="F351" i="6"/>
  <c r="E351" i="6"/>
  <c r="C351" i="6"/>
  <c r="K350" i="6"/>
  <c r="J350" i="6"/>
  <c r="I350" i="6"/>
  <c r="H350" i="6"/>
  <c r="F350" i="6"/>
  <c r="E350" i="6"/>
  <c r="C350" i="6"/>
  <c r="K349" i="6"/>
  <c r="J349" i="6"/>
  <c r="I349" i="6"/>
  <c r="H349" i="6"/>
  <c r="F349" i="6"/>
  <c r="E349" i="6"/>
  <c r="C349" i="6"/>
  <c r="K348" i="6"/>
  <c r="J348" i="6"/>
  <c r="I348" i="6"/>
  <c r="H348" i="6"/>
  <c r="F348" i="6"/>
  <c r="E348" i="6"/>
  <c r="C348" i="6"/>
  <c r="K347" i="6"/>
  <c r="J347" i="6"/>
  <c r="I347" i="6"/>
  <c r="H347" i="6"/>
  <c r="F347" i="6"/>
  <c r="E347" i="6"/>
  <c r="C347" i="6"/>
  <c r="K346" i="6"/>
  <c r="J346" i="6"/>
  <c r="I346" i="6"/>
  <c r="H346" i="6"/>
  <c r="F346" i="6"/>
  <c r="E346" i="6"/>
  <c r="C346" i="6"/>
  <c r="K345" i="6"/>
  <c r="J345" i="6"/>
  <c r="I345" i="6"/>
  <c r="H345" i="6"/>
  <c r="F345" i="6"/>
  <c r="E345" i="6"/>
  <c r="C345" i="6"/>
  <c r="K344" i="6"/>
  <c r="J344" i="6"/>
  <c r="I344" i="6"/>
  <c r="H344" i="6"/>
  <c r="F344" i="6"/>
  <c r="E344" i="6"/>
  <c r="C344" i="6"/>
  <c r="K343" i="6"/>
  <c r="J343" i="6"/>
  <c r="I343" i="6"/>
  <c r="H343" i="6"/>
  <c r="F343" i="6"/>
  <c r="E343" i="6"/>
  <c r="C343" i="6"/>
  <c r="K342" i="6"/>
  <c r="J342" i="6"/>
  <c r="I342" i="6"/>
  <c r="H342" i="6"/>
  <c r="F342" i="6"/>
  <c r="E342" i="6"/>
  <c r="C342" i="6"/>
  <c r="K341" i="6"/>
  <c r="J341" i="6"/>
  <c r="I341" i="6"/>
  <c r="H341" i="6"/>
  <c r="F341" i="6"/>
  <c r="E341" i="6"/>
  <c r="C341" i="6"/>
  <c r="K340" i="6"/>
  <c r="J340" i="6"/>
  <c r="I340" i="6"/>
  <c r="H340" i="6"/>
  <c r="F340" i="6"/>
  <c r="E340" i="6"/>
  <c r="C340" i="6"/>
  <c r="K339" i="6"/>
  <c r="J339" i="6"/>
  <c r="I339" i="6"/>
  <c r="H339" i="6"/>
  <c r="F339" i="6"/>
  <c r="E339" i="6"/>
  <c r="C339" i="6"/>
  <c r="K338" i="6"/>
  <c r="J338" i="6"/>
  <c r="I338" i="6"/>
  <c r="H338" i="6"/>
  <c r="F338" i="6"/>
  <c r="E338" i="6"/>
  <c r="C338" i="6"/>
  <c r="K337" i="6"/>
  <c r="J337" i="6"/>
  <c r="I337" i="6"/>
  <c r="H337" i="6"/>
  <c r="F337" i="6"/>
  <c r="E337" i="6"/>
  <c r="C337" i="6"/>
  <c r="K336" i="6"/>
  <c r="J336" i="6"/>
  <c r="I336" i="6"/>
  <c r="H336" i="6"/>
  <c r="F336" i="6"/>
  <c r="E336" i="6"/>
  <c r="C336" i="6"/>
  <c r="K335" i="6"/>
  <c r="J335" i="6"/>
  <c r="I335" i="6"/>
  <c r="H335" i="6"/>
  <c r="F335" i="6"/>
  <c r="E335" i="6"/>
  <c r="C335" i="6"/>
  <c r="K334" i="6"/>
  <c r="J334" i="6"/>
  <c r="I334" i="6"/>
  <c r="H334" i="6"/>
  <c r="F334" i="6"/>
  <c r="E334" i="6"/>
  <c r="C334" i="6"/>
  <c r="K333" i="6"/>
  <c r="J333" i="6"/>
  <c r="I333" i="6"/>
  <c r="H333" i="6"/>
  <c r="F333" i="6"/>
  <c r="E333" i="6"/>
  <c r="C333" i="6"/>
  <c r="K332" i="6"/>
  <c r="J332" i="6"/>
  <c r="I332" i="6"/>
  <c r="H332" i="6"/>
  <c r="F332" i="6"/>
  <c r="E332" i="6"/>
  <c r="C332" i="6"/>
  <c r="K331" i="6"/>
  <c r="J331" i="6"/>
  <c r="I331" i="6"/>
  <c r="H331" i="6"/>
  <c r="F331" i="6"/>
  <c r="E331" i="6"/>
  <c r="C331" i="6"/>
  <c r="K330" i="6"/>
  <c r="J330" i="6"/>
  <c r="I330" i="6"/>
  <c r="H330" i="6"/>
  <c r="F330" i="6"/>
  <c r="E330" i="6"/>
  <c r="C330" i="6"/>
  <c r="K329" i="6"/>
  <c r="J329" i="6"/>
  <c r="I329" i="6"/>
  <c r="H329" i="6"/>
  <c r="F329" i="6"/>
  <c r="E329" i="6"/>
  <c r="C329" i="6"/>
  <c r="K328" i="6"/>
  <c r="J328" i="6"/>
  <c r="I328" i="6"/>
  <c r="H328" i="6"/>
  <c r="F328" i="6"/>
  <c r="E328" i="6"/>
  <c r="C328" i="6"/>
  <c r="K327" i="6"/>
  <c r="J327" i="6"/>
  <c r="I327" i="6"/>
  <c r="H327" i="6"/>
  <c r="F327" i="6"/>
  <c r="E327" i="6"/>
  <c r="C327" i="6"/>
  <c r="K326" i="6"/>
  <c r="J326" i="6"/>
  <c r="I326" i="6"/>
  <c r="H326" i="6"/>
  <c r="F326" i="6"/>
  <c r="E326" i="6"/>
  <c r="C326" i="6"/>
  <c r="K325" i="6"/>
  <c r="J325" i="6"/>
  <c r="I325" i="6"/>
  <c r="H325" i="6"/>
  <c r="F325" i="6"/>
  <c r="E325" i="6"/>
  <c r="C325" i="6"/>
  <c r="K227" i="6"/>
  <c r="J227" i="6"/>
  <c r="I227" i="6"/>
  <c r="H227" i="6"/>
  <c r="F227" i="6"/>
  <c r="E227" i="6"/>
  <c r="C227" i="6"/>
  <c r="K226" i="6"/>
  <c r="J226" i="6"/>
  <c r="I226" i="6"/>
  <c r="H226" i="6"/>
  <c r="F226" i="6"/>
  <c r="E226" i="6"/>
  <c r="C226" i="6"/>
  <c r="K225" i="6"/>
  <c r="J225" i="6"/>
  <c r="I225" i="6"/>
  <c r="H225" i="6"/>
  <c r="F225" i="6"/>
  <c r="E225" i="6"/>
  <c r="C225" i="6"/>
  <c r="K224" i="6"/>
  <c r="J224" i="6"/>
  <c r="I224" i="6"/>
  <c r="H224" i="6"/>
  <c r="F224" i="6"/>
  <c r="E224" i="6"/>
  <c r="C224" i="6"/>
  <c r="K223" i="6"/>
  <c r="J223" i="6"/>
  <c r="I223" i="6"/>
  <c r="H223" i="6"/>
  <c r="F223" i="6"/>
  <c r="E223" i="6"/>
  <c r="C223" i="6"/>
  <c r="K222" i="6"/>
  <c r="J222" i="6"/>
  <c r="I222" i="6"/>
  <c r="H222" i="6"/>
  <c r="F222" i="6"/>
  <c r="E222" i="6"/>
  <c r="C222" i="6"/>
  <c r="K221" i="6"/>
  <c r="J221" i="6"/>
  <c r="I221" i="6"/>
  <c r="H221" i="6"/>
  <c r="F221" i="6"/>
  <c r="E221" i="6"/>
  <c r="C221" i="6"/>
  <c r="K220" i="6"/>
  <c r="J220" i="6"/>
  <c r="I220" i="6"/>
  <c r="H220" i="6"/>
  <c r="F220" i="6"/>
  <c r="E220" i="6"/>
  <c r="C220" i="6"/>
  <c r="K219" i="6"/>
  <c r="J219" i="6"/>
  <c r="I219" i="6"/>
  <c r="H219" i="6"/>
  <c r="F219" i="6"/>
  <c r="E219" i="6"/>
  <c r="C219" i="6"/>
  <c r="K218" i="6"/>
  <c r="J218" i="6"/>
  <c r="I218" i="6"/>
  <c r="H218" i="6"/>
  <c r="F218" i="6"/>
  <c r="E218" i="6"/>
  <c r="C218" i="6"/>
  <c r="K217" i="6"/>
  <c r="J217" i="6"/>
  <c r="I217" i="6"/>
  <c r="H217" i="6"/>
  <c r="F217" i="6"/>
  <c r="E217" i="6"/>
  <c r="C217" i="6"/>
  <c r="K216" i="6"/>
  <c r="J216" i="6"/>
  <c r="I216" i="6"/>
  <c r="H216" i="6"/>
  <c r="F216" i="6"/>
  <c r="E216" i="6"/>
  <c r="C216" i="6"/>
  <c r="K215" i="6"/>
  <c r="J215" i="6"/>
  <c r="I215" i="6"/>
  <c r="H215" i="6"/>
  <c r="F215" i="6"/>
  <c r="E215" i="6"/>
  <c r="C215" i="6"/>
  <c r="K214" i="6"/>
  <c r="J214" i="6"/>
  <c r="I214" i="6"/>
  <c r="H214" i="6"/>
  <c r="F214" i="6"/>
  <c r="E214" i="6"/>
  <c r="C214" i="6"/>
  <c r="K213" i="6"/>
  <c r="J213" i="6"/>
  <c r="I213" i="6"/>
  <c r="H213" i="6"/>
  <c r="F213" i="6"/>
  <c r="E213" i="6"/>
  <c r="C213" i="6"/>
  <c r="K212" i="6"/>
  <c r="J212" i="6"/>
  <c r="I212" i="6"/>
  <c r="H212" i="6"/>
  <c r="F212" i="6"/>
  <c r="E212" i="6"/>
  <c r="C212" i="6"/>
  <c r="K211" i="6"/>
  <c r="J211" i="6"/>
  <c r="I211" i="6"/>
  <c r="H211" i="6"/>
  <c r="F211" i="6"/>
  <c r="E211" i="6"/>
  <c r="C211" i="6"/>
  <c r="K210" i="6"/>
  <c r="J210" i="6"/>
  <c r="I210" i="6"/>
  <c r="H210" i="6"/>
  <c r="F210" i="6"/>
  <c r="E210" i="6"/>
  <c r="C210" i="6"/>
  <c r="K209" i="6"/>
  <c r="J209" i="6"/>
  <c r="I209" i="6"/>
  <c r="H209" i="6"/>
  <c r="F209" i="6"/>
  <c r="E209" i="6"/>
  <c r="C209" i="6"/>
  <c r="K208" i="6"/>
  <c r="J208" i="6"/>
  <c r="I208" i="6"/>
  <c r="H208" i="6"/>
  <c r="F208" i="6"/>
  <c r="E208" i="6"/>
  <c r="C208" i="6"/>
  <c r="K207" i="6"/>
  <c r="J207" i="6"/>
  <c r="I207" i="6"/>
  <c r="H207" i="6"/>
  <c r="F207" i="6"/>
  <c r="E207" i="6"/>
  <c r="C207" i="6"/>
  <c r="K206" i="6"/>
  <c r="J206" i="6"/>
  <c r="I206" i="6"/>
  <c r="H206" i="6"/>
  <c r="F206" i="6"/>
  <c r="E206" i="6"/>
  <c r="C206" i="6"/>
  <c r="K205" i="6"/>
  <c r="J205" i="6"/>
  <c r="I205" i="6"/>
  <c r="H205" i="6"/>
  <c r="F205" i="6"/>
  <c r="E205" i="6"/>
  <c r="C205" i="6"/>
  <c r="K204" i="6"/>
  <c r="J204" i="6"/>
  <c r="I204" i="6"/>
  <c r="H204" i="6"/>
  <c r="F204" i="6"/>
  <c r="E204" i="6"/>
  <c r="C204" i="6"/>
  <c r="K203" i="6"/>
  <c r="J203" i="6"/>
  <c r="I203" i="6"/>
  <c r="H203" i="6"/>
  <c r="F203" i="6"/>
  <c r="E203" i="6"/>
  <c r="C203" i="6"/>
  <c r="K202" i="6"/>
  <c r="J202" i="6"/>
  <c r="I202" i="6"/>
  <c r="H202" i="6"/>
  <c r="F202" i="6"/>
  <c r="E202" i="6"/>
  <c r="C202" i="6"/>
  <c r="K201" i="6"/>
  <c r="J201" i="6"/>
  <c r="I201" i="6"/>
  <c r="H201" i="6"/>
  <c r="F201" i="6"/>
  <c r="E201" i="6"/>
  <c r="C201" i="6"/>
  <c r="K200" i="6"/>
  <c r="J200" i="6"/>
  <c r="I200" i="6"/>
  <c r="H200" i="6"/>
  <c r="F200" i="6"/>
  <c r="E200" i="6"/>
  <c r="C200" i="6"/>
  <c r="K199" i="6"/>
  <c r="J199" i="6"/>
  <c r="I199" i="6"/>
  <c r="H199" i="6"/>
  <c r="F199" i="6"/>
  <c r="E199" i="6"/>
  <c r="C199" i="6"/>
  <c r="K198" i="6"/>
  <c r="J198" i="6"/>
  <c r="I198" i="6"/>
  <c r="H198" i="6"/>
  <c r="F198" i="6"/>
  <c r="E198" i="6"/>
  <c r="C198" i="6"/>
  <c r="K197" i="6"/>
  <c r="J197" i="6"/>
  <c r="I197" i="6"/>
  <c r="H197" i="6"/>
  <c r="F197" i="6"/>
  <c r="E197" i="6"/>
  <c r="C197" i="6"/>
  <c r="K196" i="6"/>
  <c r="J196" i="6"/>
  <c r="I196" i="6"/>
  <c r="H196" i="6"/>
  <c r="F196" i="6"/>
  <c r="E196" i="6"/>
  <c r="C196" i="6"/>
  <c r="K195" i="6"/>
  <c r="J195" i="6"/>
  <c r="I195" i="6"/>
  <c r="H195" i="6"/>
  <c r="F195" i="6"/>
  <c r="E195" i="6"/>
  <c r="C195" i="6"/>
  <c r="K194" i="6"/>
  <c r="J194" i="6"/>
  <c r="I194" i="6"/>
  <c r="H194" i="6"/>
  <c r="F194" i="6"/>
  <c r="E194" i="6"/>
  <c r="C194" i="6"/>
  <c r="K193" i="6"/>
  <c r="J193" i="6"/>
  <c r="I193" i="6"/>
  <c r="H193" i="6"/>
  <c r="F193" i="6"/>
  <c r="E193" i="6"/>
  <c r="C193" i="6"/>
  <c r="K192" i="6"/>
  <c r="J192" i="6"/>
  <c r="I192" i="6"/>
  <c r="H192" i="6"/>
  <c r="F192" i="6"/>
  <c r="E192" i="6"/>
  <c r="C192" i="6"/>
  <c r="K191" i="6"/>
  <c r="J191" i="6"/>
  <c r="I191" i="6"/>
  <c r="H191" i="6"/>
  <c r="F191" i="6"/>
  <c r="E191" i="6"/>
  <c r="C191" i="6"/>
  <c r="K190" i="6"/>
  <c r="J190" i="6"/>
  <c r="I190" i="6"/>
  <c r="H190" i="6"/>
  <c r="F190" i="6"/>
  <c r="E190" i="6"/>
  <c r="C190" i="6"/>
  <c r="K189" i="6"/>
  <c r="J189" i="6"/>
  <c r="I189" i="6"/>
  <c r="H189" i="6"/>
  <c r="F189" i="6"/>
  <c r="E189" i="6"/>
  <c r="C189" i="6"/>
  <c r="K188" i="6"/>
  <c r="J188" i="6"/>
  <c r="I188" i="6"/>
  <c r="H188" i="6"/>
  <c r="F188" i="6"/>
  <c r="E188" i="6"/>
  <c r="C188" i="6"/>
  <c r="K187" i="6"/>
  <c r="J187" i="6"/>
  <c r="I187" i="6"/>
  <c r="H187" i="6"/>
  <c r="F187" i="6"/>
  <c r="E187" i="6"/>
  <c r="C187" i="6"/>
  <c r="K186" i="6"/>
  <c r="J186" i="6"/>
  <c r="I186" i="6"/>
  <c r="H186" i="6"/>
  <c r="F186" i="6"/>
  <c r="E186" i="6"/>
  <c r="C186" i="6"/>
  <c r="K185" i="6"/>
  <c r="J185" i="6"/>
  <c r="I185" i="6"/>
  <c r="H185" i="6"/>
  <c r="F185" i="6"/>
  <c r="E185" i="6"/>
  <c r="C185" i="6"/>
  <c r="K184" i="6"/>
  <c r="J184" i="6"/>
  <c r="I184" i="6"/>
  <c r="H184" i="6"/>
  <c r="F184" i="6"/>
  <c r="E184" i="6"/>
  <c r="C184" i="6"/>
  <c r="K183" i="6"/>
  <c r="J183" i="6"/>
  <c r="I183" i="6"/>
  <c r="H183" i="6"/>
  <c r="F183" i="6"/>
  <c r="E183" i="6"/>
  <c r="C183" i="6"/>
  <c r="K182" i="6"/>
  <c r="J182" i="6"/>
  <c r="I182" i="6"/>
  <c r="H182" i="6"/>
  <c r="F182" i="6"/>
  <c r="E182" i="6"/>
  <c r="C182" i="6"/>
  <c r="K181" i="6"/>
  <c r="J181" i="6"/>
  <c r="I181" i="6"/>
  <c r="H181" i="6"/>
  <c r="F181" i="6"/>
  <c r="E181" i="6"/>
  <c r="C181" i="6"/>
  <c r="K180" i="6"/>
  <c r="J180" i="6"/>
  <c r="I180" i="6"/>
  <c r="H180" i="6"/>
  <c r="F180" i="6"/>
  <c r="E180" i="6"/>
  <c r="C180" i="6"/>
  <c r="K179" i="6"/>
  <c r="J179" i="6"/>
  <c r="I179" i="6"/>
  <c r="H179" i="6"/>
  <c r="F179" i="6"/>
  <c r="E179" i="6"/>
  <c r="C179" i="6"/>
  <c r="K178" i="6"/>
  <c r="J178" i="6"/>
  <c r="I178" i="6"/>
  <c r="H178" i="6"/>
  <c r="F178" i="6"/>
  <c r="E178" i="6"/>
  <c r="C178" i="6"/>
  <c r="K177" i="6"/>
  <c r="J177" i="6"/>
  <c r="I177" i="6"/>
  <c r="H177" i="6"/>
  <c r="F177" i="6"/>
  <c r="E177" i="6"/>
  <c r="C177" i="6"/>
  <c r="K176" i="6"/>
  <c r="J176" i="6"/>
  <c r="I176" i="6"/>
  <c r="H176" i="6"/>
  <c r="F176" i="6"/>
  <c r="E176" i="6"/>
  <c r="C176" i="6"/>
  <c r="K175" i="6"/>
  <c r="J175" i="6"/>
  <c r="I175" i="6"/>
  <c r="H175" i="6"/>
  <c r="F175" i="6"/>
  <c r="E175" i="6"/>
  <c r="C175" i="6"/>
  <c r="K174" i="6"/>
  <c r="J174" i="6"/>
  <c r="I174" i="6"/>
  <c r="H174" i="6"/>
  <c r="F174" i="6"/>
  <c r="E174" i="6"/>
  <c r="C174" i="6"/>
  <c r="K173" i="6"/>
  <c r="J173" i="6"/>
  <c r="I173" i="6"/>
  <c r="H173" i="6"/>
  <c r="F173" i="6"/>
  <c r="E173" i="6"/>
  <c r="C173" i="6"/>
  <c r="K172" i="6"/>
  <c r="J172" i="6"/>
  <c r="I172" i="6"/>
  <c r="H172" i="6"/>
  <c r="F172" i="6"/>
  <c r="E172" i="6"/>
  <c r="C172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C730" i="1" l="1"/>
  <c r="E730" i="1"/>
  <c r="F730" i="1"/>
  <c r="H730" i="1"/>
  <c r="C528" i="1" l="1"/>
  <c r="E528" i="1"/>
  <c r="F528" i="1"/>
  <c r="H528" i="1"/>
  <c r="C529" i="1"/>
  <c r="E529" i="1"/>
  <c r="F529" i="1"/>
  <c r="H529" i="1"/>
  <c r="C530" i="1"/>
  <c r="E530" i="1"/>
  <c r="F530" i="1"/>
  <c r="H530" i="1"/>
  <c r="H983" i="1"/>
  <c r="H982" i="1"/>
  <c r="H981" i="1"/>
  <c r="H980" i="1"/>
  <c r="C981" i="1"/>
  <c r="E981" i="1"/>
  <c r="F981" i="1"/>
  <c r="C982" i="1"/>
  <c r="E982" i="1"/>
  <c r="F982" i="1"/>
  <c r="C994" i="1"/>
  <c r="E994" i="1"/>
  <c r="F994" i="1"/>
  <c r="H994" i="1"/>
  <c r="C189" i="1"/>
  <c r="E189" i="1"/>
  <c r="F189" i="1"/>
  <c r="H189" i="1"/>
  <c r="C754" i="1"/>
  <c r="E754" i="1"/>
  <c r="F754" i="1"/>
  <c r="H754" i="1"/>
  <c r="C523" i="1"/>
  <c r="E523" i="1"/>
  <c r="F523" i="1"/>
  <c r="H523" i="1"/>
  <c r="C992" i="1"/>
  <c r="E992" i="1"/>
  <c r="F992" i="1"/>
  <c r="H992" i="1"/>
  <c r="C188" i="1"/>
  <c r="E188" i="1"/>
  <c r="F188" i="1"/>
  <c r="H188" i="1"/>
  <c r="C993" i="1"/>
  <c r="E993" i="1"/>
  <c r="F993" i="1"/>
  <c r="H993" i="1"/>
  <c r="C752" i="1"/>
  <c r="E752" i="1"/>
  <c r="F752" i="1"/>
  <c r="H752" i="1"/>
  <c r="C753" i="1"/>
  <c r="E753" i="1"/>
  <c r="F753" i="1"/>
  <c r="H753" i="1"/>
  <c r="C187" i="1"/>
  <c r="E187" i="1"/>
  <c r="F187" i="1"/>
  <c r="H187" i="1"/>
  <c r="C521" i="1"/>
  <c r="E521" i="1"/>
  <c r="F521" i="1"/>
  <c r="H521" i="1"/>
  <c r="H750" i="1"/>
  <c r="F750" i="1"/>
  <c r="E750" i="1"/>
  <c r="H749" i="1"/>
  <c r="F749" i="1"/>
  <c r="E749" i="1"/>
  <c r="H748" i="1"/>
  <c r="F748" i="1"/>
  <c r="E748" i="1"/>
  <c r="H747" i="1"/>
  <c r="F747" i="1"/>
  <c r="E747" i="1"/>
  <c r="H746" i="1"/>
  <c r="F746" i="1"/>
  <c r="E746" i="1"/>
  <c r="C749" i="1"/>
  <c r="C750" i="1"/>
  <c r="H988" i="1"/>
  <c r="F988" i="1"/>
  <c r="E988" i="1"/>
  <c r="H987" i="1"/>
  <c r="F987" i="1"/>
  <c r="E987" i="1"/>
  <c r="H986" i="1"/>
  <c r="F986" i="1"/>
  <c r="E986" i="1"/>
  <c r="H985" i="1"/>
  <c r="F985" i="1"/>
  <c r="E985" i="1"/>
  <c r="H984" i="1"/>
  <c r="F984" i="1"/>
  <c r="E984" i="1"/>
  <c r="C987" i="1"/>
  <c r="C988" i="1"/>
  <c r="H183" i="1"/>
  <c r="F183" i="1"/>
  <c r="E183" i="1"/>
  <c r="H182" i="1"/>
  <c r="F182" i="1"/>
  <c r="E182" i="1"/>
  <c r="H181" i="1"/>
  <c r="F181" i="1"/>
  <c r="E181" i="1"/>
  <c r="H180" i="1"/>
  <c r="F180" i="1"/>
  <c r="E180" i="1"/>
  <c r="H179" i="1"/>
  <c r="F179" i="1"/>
  <c r="E179" i="1"/>
  <c r="C182" i="1"/>
  <c r="C183" i="1"/>
  <c r="C517" i="1"/>
  <c r="E517" i="1"/>
  <c r="F517" i="1"/>
  <c r="H517" i="1"/>
  <c r="C518" i="1"/>
  <c r="E518" i="1"/>
  <c r="F518" i="1"/>
  <c r="H518" i="1"/>
  <c r="C178" i="1" l="1"/>
  <c r="E178" i="1"/>
  <c r="F178" i="1"/>
  <c r="H178" i="1"/>
  <c r="C176" i="1"/>
  <c r="E176" i="1"/>
  <c r="F176" i="1"/>
  <c r="H176" i="1"/>
  <c r="F794" i="1" l="1"/>
  <c r="C843" i="1" l="1"/>
  <c r="E843" i="1"/>
  <c r="F843" i="1"/>
  <c r="H843" i="1"/>
  <c r="C844" i="1"/>
  <c r="E844" i="1"/>
  <c r="F844" i="1"/>
  <c r="H844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7" i="1"/>
  <c r="H184" i="1"/>
  <c r="H185" i="1"/>
  <c r="H186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9" i="1"/>
  <c r="H520" i="1"/>
  <c r="H522" i="1"/>
  <c r="H524" i="1"/>
  <c r="H525" i="1"/>
  <c r="H526" i="1"/>
  <c r="H527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51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33" i="1"/>
  <c r="H827" i="1"/>
  <c r="H828" i="1"/>
  <c r="H829" i="1"/>
  <c r="H830" i="1"/>
  <c r="H831" i="1"/>
  <c r="H832" i="1"/>
  <c r="H834" i="1"/>
  <c r="H835" i="1"/>
  <c r="H836" i="1"/>
  <c r="H837" i="1"/>
  <c r="H838" i="1"/>
  <c r="H839" i="1"/>
  <c r="H840" i="1"/>
  <c r="H841" i="1"/>
  <c r="H842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9" i="1"/>
  <c r="H990" i="1"/>
  <c r="H991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7" i="1"/>
  <c r="F184" i="1"/>
  <c r="F185" i="1"/>
  <c r="F186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9" i="1"/>
  <c r="F520" i="1"/>
  <c r="F522" i="1"/>
  <c r="F524" i="1"/>
  <c r="F525" i="1"/>
  <c r="F526" i="1"/>
  <c r="F527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51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33" i="1"/>
  <c r="F827" i="1"/>
  <c r="F828" i="1"/>
  <c r="F829" i="1"/>
  <c r="F830" i="1"/>
  <c r="F831" i="1"/>
  <c r="F832" i="1"/>
  <c r="F834" i="1"/>
  <c r="F835" i="1"/>
  <c r="F836" i="1"/>
  <c r="F837" i="1"/>
  <c r="F838" i="1"/>
  <c r="F839" i="1"/>
  <c r="F840" i="1"/>
  <c r="F841" i="1"/>
  <c r="F842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3" i="1"/>
  <c r="F989" i="1"/>
  <c r="F990" i="1"/>
  <c r="F991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7" i="1"/>
  <c r="E184" i="1"/>
  <c r="E185" i="1"/>
  <c r="E186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9" i="1"/>
  <c r="E520" i="1"/>
  <c r="E522" i="1"/>
  <c r="E524" i="1"/>
  <c r="E525" i="1"/>
  <c r="E526" i="1"/>
  <c r="E527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51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33" i="1"/>
  <c r="E827" i="1"/>
  <c r="E828" i="1"/>
  <c r="E829" i="1"/>
  <c r="E830" i="1"/>
  <c r="E831" i="1"/>
  <c r="E832" i="1"/>
  <c r="E834" i="1"/>
  <c r="E835" i="1"/>
  <c r="E836" i="1"/>
  <c r="E837" i="1"/>
  <c r="E838" i="1"/>
  <c r="E839" i="1"/>
  <c r="E840" i="1"/>
  <c r="E841" i="1"/>
  <c r="E842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3" i="1"/>
  <c r="E989" i="1"/>
  <c r="E990" i="1"/>
  <c r="E991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7" i="1"/>
  <c r="C179" i="1"/>
  <c r="C180" i="1"/>
  <c r="C181" i="1"/>
  <c r="C184" i="1"/>
  <c r="C185" i="1"/>
  <c r="C186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9" i="1"/>
  <c r="C520" i="1"/>
  <c r="C522" i="1"/>
  <c r="C524" i="1"/>
  <c r="C525" i="1"/>
  <c r="C526" i="1"/>
  <c r="C527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51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33" i="1"/>
  <c r="C827" i="1"/>
  <c r="C828" i="1"/>
  <c r="C829" i="1"/>
  <c r="C830" i="1"/>
  <c r="C831" i="1"/>
  <c r="C832" i="1"/>
  <c r="C834" i="1"/>
  <c r="C835" i="1"/>
  <c r="C836" i="1"/>
  <c r="C837" i="1"/>
  <c r="C838" i="1"/>
  <c r="C839" i="1"/>
  <c r="C840" i="1"/>
  <c r="C841" i="1"/>
  <c r="C842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3" i="1"/>
  <c r="C984" i="1"/>
  <c r="C985" i="1"/>
  <c r="C986" i="1"/>
  <c r="C989" i="1"/>
  <c r="C990" i="1"/>
  <c r="C991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6" i="1"/>
</calcChain>
</file>

<file path=xl/sharedStrings.xml><?xml version="1.0" encoding="utf-8"?>
<sst xmlns="http://schemas.openxmlformats.org/spreadsheetml/2006/main" count="5666" uniqueCount="891">
  <si>
    <t>SKH51</t>
  </si>
  <si>
    <t>article_type_id</t>
  </si>
  <si>
    <t>qt_condition_type_id</t>
  </si>
  <si>
    <t>qt_condition_type_define_id</t>
  </si>
  <si>
    <t>arg_value</t>
  </si>
  <si>
    <t>arg_option</t>
  </si>
  <si>
    <t>name</t>
  </si>
  <si>
    <t>display_index</t>
  </si>
  <si>
    <t>58_60</t>
  </si>
  <si>
    <t>SKH51 (58～60HRC)</t>
  </si>
  <si>
    <t>SKD61</t>
  </si>
  <si>
    <t>48_52</t>
  </si>
  <si>
    <t>SKD61 (48～52HRC)</t>
  </si>
  <si>
    <t>NAK80</t>
  </si>
  <si>
    <t>37_43</t>
  </si>
  <si>
    <t>NAK80 (37～43HRC)</t>
  </si>
  <si>
    <t>DH2F</t>
  </si>
  <si>
    <t>38_42</t>
  </si>
  <si>
    <t>STAVAX</t>
  </si>
  <si>
    <t>50_54</t>
  </si>
  <si>
    <t>C1720</t>
  </si>
  <si>
    <t>38_45</t>
  </si>
  <si>
    <t>SKD61_PRE</t>
  </si>
  <si>
    <t>40_45</t>
  </si>
  <si>
    <t>SKD61プリハードン (40～45HRC)</t>
  </si>
  <si>
    <t>SKD61_EPP</t>
  </si>
  <si>
    <t>50_55</t>
  </si>
  <si>
    <t>SKD61_ESV</t>
  </si>
  <si>
    <t>DAC_DC_1</t>
  </si>
  <si>
    <t>41_45</t>
  </si>
  <si>
    <t>DAC_DC_2</t>
  </si>
  <si>
    <t>44_46</t>
  </si>
  <si>
    <t>DAC_DC_3</t>
  </si>
  <si>
    <t>46_48</t>
  </si>
  <si>
    <t>HARD_CHROME_PLATING</t>
  </si>
  <si>
    <t>NITRIDING</t>
  </si>
  <si>
    <t>表示順</t>
    <rPh sb="0" eb="2">
      <t>ヒョウジ</t>
    </rPh>
    <rPh sb="2" eb="3">
      <t>ジュン</t>
    </rPh>
    <phoneticPr fontId="1"/>
  </si>
  <si>
    <t>表示名</t>
    <rPh sb="0" eb="2">
      <t>ヒョウジ</t>
    </rPh>
    <rPh sb="2" eb="3">
      <t>メイ</t>
    </rPh>
    <phoneticPr fontId="1"/>
  </si>
  <si>
    <t>内部値</t>
    <rPh sb="0" eb="2">
      <t>ナイブ</t>
    </rPh>
    <rPh sb="2" eb="3">
      <t>チ</t>
    </rPh>
    <phoneticPr fontId="1"/>
  </si>
  <si>
    <t>内部オプション</t>
    <rPh sb="0" eb="2">
      <t>ナイブ</t>
    </rPh>
    <phoneticPr fontId="1"/>
  </si>
  <si>
    <t>見積条件選択肢ID</t>
    <rPh sb="0" eb="2">
      <t>ミツモリ</t>
    </rPh>
    <rPh sb="2" eb="4">
      <t>ジョウケン</t>
    </rPh>
    <rPh sb="4" eb="7">
      <t>センタクシ</t>
    </rPh>
    <phoneticPr fontId="1"/>
  </si>
  <si>
    <t>見積条件ID</t>
    <rPh sb="0" eb="2">
      <t>ミツモリ</t>
    </rPh>
    <rPh sb="2" eb="4">
      <t>ジョウケン</t>
    </rPh>
    <phoneticPr fontId="1"/>
  </si>
  <si>
    <t>品名ID</t>
    <rPh sb="0" eb="2">
      <t>ヒンメイ</t>
    </rPh>
    <phoneticPr fontId="1"/>
  </si>
  <si>
    <t>qt_condition_argument_kind</t>
  </si>
  <si>
    <t>code</t>
  </si>
  <si>
    <t>qt_condition_category_id</t>
  </si>
  <si>
    <t>fits_tolerance_class_type_id</t>
  </si>
  <si>
    <t>SIMPLE_TEXT</t>
  </si>
  <si>
    <t>MATERIALTYPE</t>
  </si>
  <si>
    <t>SOLID</t>
  </si>
  <si>
    <t>材質</t>
  </si>
  <si>
    <t>SURFACETYPE</t>
  </si>
  <si>
    <t>表面処理</t>
  </si>
  <si>
    <t>HARDNESS</t>
  </si>
  <si>
    <t>硬度</t>
  </si>
  <si>
    <t>TOLERANCE.THICKNESS</t>
  </si>
  <si>
    <t>板厚公差</t>
  </si>
  <si>
    <t>TOLERANCE.LENGTH</t>
  </si>
  <si>
    <t>長手公差</t>
  </si>
  <si>
    <t>TOLERANCE.WIDTH</t>
  </si>
  <si>
    <t>短手公差</t>
  </si>
  <si>
    <t>FINISHING.SLIDE</t>
  </si>
  <si>
    <t>摺動仕上面</t>
  </si>
  <si>
    <t>材料</t>
  </si>
  <si>
    <t>仕上げ</t>
  </si>
  <si>
    <t>希望納期</t>
  </si>
  <si>
    <t>TOLERANCE</t>
  </si>
  <si>
    <t>TOLERANCE.HEAD.DIAMETER</t>
  </si>
  <si>
    <t>SOLID_FEATURE</t>
  </si>
  <si>
    <t>ツバ径公差</t>
  </si>
  <si>
    <t>TOLERANCE.HEAD.LENGTH</t>
  </si>
  <si>
    <t>ツバ厚公差</t>
  </si>
  <si>
    <t>TOLERANCE.TIP.LENGTH</t>
  </si>
  <si>
    <t>全長公差</t>
  </si>
  <si>
    <t>TOLERANCE.TIP.MIN.DIAMETER</t>
  </si>
  <si>
    <t>先端径公差</t>
  </si>
  <si>
    <t>TOLERANCE.SHANK.DIAMETER</t>
  </si>
  <si>
    <t>シャンク径公差</t>
  </si>
  <si>
    <t>TOLERANCE.SHANK.LENGTH</t>
  </si>
  <si>
    <t>シャンク長公差</t>
  </si>
  <si>
    <t>TOLERANCE.FLAT.DISTANCE</t>
  </si>
  <si>
    <t>ツバカット位置公差</t>
  </si>
  <si>
    <t>TOLERANCE.SLOT_OTH.WIDTH_A</t>
  </si>
  <si>
    <t>ツバ裏溝 溝幅A公差</t>
  </si>
  <si>
    <t>TOLERANCE.SLOT_OTH.WIDTH_B</t>
  </si>
  <si>
    <t>ツバ裏溝 溝幅B公差</t>
  </si>
  <si>
    <t>TOLERANCE.COUNTERBORE_OTH.DIAMETER</t>
  </si>
  <si>
    <t>ザグリ穴径公差</t>
  </si>
  <si>
    <t>TOLERANCE.COUNTERBORE_OTH.DEPTH</t>
  </si>
  <si>
    <t>ザグリ穴深さ公差</t>
  </si>
  <si>
    <t>TOLERANCE.BLINDHOLE_OTH.DIAMETER</t>
  </si>
  <si>
    <t>止まり穴径公差</t>
  </si>
  <si>
    <t>TOLERANCE.BLINDHOLE_OTH.DEPTH</t>
  </si>
  <si>
    <t>止まり穴深さ公差</t>
  </si>
  <si>
    <t>FINISHING.BEZEL</t>
  </si>
  <si>
    <t>先端カット 仕上げ面</t>
  </si>
  <si>
    <t>TOLERANCE.BEZEL.LENGTH</t>
  </si>
  <si>
    <t>先端カット 全長</t>
  </si>
  <si>
    <t>FINISHING.NONAXISYMMETRIC_TIP</t>
  </si>
  <si>
    <t>先端(非軸対称) 仕上げ面</t>
  </si>
  <si>
    <t>TOLERANCE.NONAXISYMMETRIC_TIP.LENGTH</t>
  </si>
  <si>
    <t>先端(非軸対称) 全長L公差</t>
  </si>
  <si>
    <t>FINISHING.EDM_FACE</t>
  </si>
  <si>
    <t>先端異形状 仕上げ面</t>
  </si>
  <si>
    <t>TOLERANCE.EDM_FACE.LENGTH</t>
  </si>
  <si>
    <t>先端異形状 全長L公差</t>
  </si>
  <si>
    <t>TOLERANCE.EJECTORPIN_HOLE.DIAMETER</t>
  </si>
  <si>
    <t>エジェクタピン穴径公差</t>
  </si>
  <si>
    <t>TOLERANCE.TIP.WIDTH_P</t>
  </si>
  <si>
    <t>角ピン幅P公差</t>
  </si>
  <si>
    <t>TOLERANCE.TIP.WIDTH_W</t>
  </si>
  <si>
    <t>角ピン幅W公差</t>
  </si>
  <si>
    <t>CONCENTRICITY.EJECTORPIN_HOLE</t>
  </si>
  <si>
    <t>エジェクタピン穴径同軸度</t>
  </si>
  <si>
    <t>FINISHING.EJECTORPIN_HOLE</t>
  </si>
  <si>
    <t>エジェクタピン穴仕上面</t>
  </si>
  <si>
    <t>EJECTORPIN_HOLE.EFFECTIVE_DEPTH</t>
  </si>
  <si>
    <t>エジェクタピン穴有効長さ</t>
  </si>
  <si>
    <t>EJECTORPIN_HOLE.CLEARANCE_DIAMETER</t>
  </si>
  <si>
    <t>エジェクタピン逃し穴径</t>
  </si>
  <si>
    <t>CLEARANCE_SHAPE.EJECTORPIN_HOLE</t>
  </si>
  <si>
    <t>エジェクタピン逃し穴形状</t>
  </si>
  <si>
    <t>TOLERANCE.AXIAL_THROUGH_HOLE.DIAMETER</t>
  </si>
  <si>
    <t>貫通穴径公差</t>
  </si>
  <si>
    <t>TOLERANCE.BASE_SHANK.DIAMETER</t>
  </si>
  <si>
    <t>保持径公差</t>
  </si>
  <si>
    <t>TOLERANCE.BASE_SHANK.LENGTH</t>
  </si>
  <si>
    <t>保持長公差</t>
  </si>
  <si>
    <t>TOLERANCE.EJECTORPIN_HOLE.EFFECTIVE_DEPTH</t>
  </si>
  <si>
    <t>エジェクタピン穴有効長さ公差</t>
  </si>
  <si>
    <t>PIN_TYPE.DOWEL_PIN</t>
  </si>
  <si>
    <t>ノックピン種類</t>
  </si>
  <si>
    <t>EJECTORPIN_HOLE.STEPPED_EFFECTIVE_DEPTH</t>
  </si>
  <si>
    <t>エジェクタピン段付穴有効長さ</t>
  </si>
  <si>
    <t>TOLERANCE.EJECTORPIN_HOLE.STEPPED_EFFECTIVE_DEPTH</t>
  </si>
  <si>
    <t>エジェクタピン段付穴有効長さ公差</t>
  </si>
  <si>
    <t>FINISHING.PIN</t>
  </si>
  <si>
    <t>軸対称部仕上面</t>
  </si>
  <si>
    <t>TAP.COUNTERBORE_OTH</t>
  </si>
  <si>
    <t>ザグリ穴タップ加工</t>
  </si>
  <si>
    <t>TOLERANCE.PLATE.THICKNESS</t>
  </si>
  <si>
    <t>TOLERANCE.PLATE.LENGTH</t>
  </si>
  <si>
    <t>TOLERANCE.PLATE.WIDTH</t>
  </si>
  <si>
    <t>FINISHING.PLATE</t>
  </si>
  <si>
    <t>仕上面</t>
  </si>
  <si>
    <t>BOOLEAN</t>
  </si>
  <si>
    <t>SHANK.TRN</t>
  </si>
  <si>
    <t>SOLID_OPTION</t>
  </si>
  <si>
    <t>ツバ部逃げ加工を設定する事</t>
  </si>
  <si>
    <t>TEXT_LENGTH</t>
  </si>
  <si>
    <t>HEAD.NUMBERING</t>
  </si>
  <si>
    <t>ツバ裏ナンバリング加工を設定する事</t>
  </si>
  <si>
    <t>HEAD.CHAMFER</t>
  </si>
  <si>
    <t>ツバ部面取り不可</t>
  </si>
  <si>
    <t>WITHOUT.BEZEL_AND_EDM_FACE</t>
  </si>
  <si>
    <t>先端カットおよび先端異形状は加工不要</t>
  </si>
  <si>
    <t>NUMBER</t>
  </si>
  <si>
    <t>CUTTING_MARGIN</t>
  </si>
  <si>
    <t>取り代指定</t>
  </si>
  <si>
    <t>WITHOUT.MARKING_OTH</t>
  </si>
  <si>
    <t>3Dモデル上のツバ裏ナンバリングは加工不要</t>
  </si>
  <si>
    <t>OTHER_SPECIAL</t>
  </si>
  <si>
    <t>その他指示</t>
  </si>
  <si>
    <t>NO_TREATMENT</t>
  </si>
  <si>
    <t>なし</t>
  </si>
  <si>
    <t>窒化処理</t>
  </si>
  <si>
    <t>硬質クロムメッキ</t>
  </si>
  <si>
    <t>TUFFTRIDE</t>
  </si>
  <si>
    <t>GAS_SOFT_NITRIDING</t>
  </si>
  <si>
    <t>NEW_KANUC</t>
  </si>
  <si>
    <t>ALCRONA PRO</t>
  </si>
  <si>
    <t>ALCRONA PRO DUPLEX</t>
  </si>
  <si>
    <t>LUMENA</t>
  </si>
  <si>
    <t>LUMENA DUPLEX</t>
  </si>
  <si>
    <t>CrN</t>
  </si>
  <si>
    <t>TiN</t>
  </si>
  <si>
    <t>TiALN</t>
  </si>
  <si>
    <t>29_35</t>
  </si>
  <si>
    <t>29～35HRC</t>
  </si>
  <si>
    <t>37～43HRC</t>
  </si>
  <si>
    <t>38～42HRC</t>
  </si>
  <si>
    <t>38～45HRC</t>
  </si>
  <si>
    <t>48～52HRC</t>
  </si>
  <si>
    <t>50～54HRC</t>
  </si>
  <si>
    <t>52_54</t>
  </si>
  <si>
    <t>52～54HRC</t>
  </si>
  <si>
    <t>56_58</t>
  </si>
  <si>
    <t>56～58HRC</t>
  </si>
  <si>
    <t>56_60</t>
  </si>
  <si>
    <t>56～60HRC</t>
  </si>
  <si>
    <t>58～60HRC</t>
  </si>
  <si>
    <t>40～45HRC</t>
  </si>
  <si>
    <t>50～55HRC</t>
  </si>
  <si>
    <t>41～45HRC</t>
  </si>
  <si>
    <t>44～46HRC</t>
  </si>
  <si>
    <t>46～48HRC</t>
  </si>
  <si>
    <t>0/-0.02</t>
  </si>
  <si>
    <t>0/-0.3</t>
  </si>
  <si>
    <t>0/-0.05</t>
  </si>
  <si>
    <t>+0.05/0</t>
  </si>
  <si>
    <t>+0.02/0</t>
  </si>
  <si>
    <t>+0.01/0</t>
  </si>
  <si>
    <t>0.5/0</t>
  </si>
  <si>
    <t>+0.5/0</t>
  </si>
  <si>
    <t>0/-0.1</t>
  </si>
  <si>
    <t>0.05/0</t>
  </si>
  <si>
    <t>+0.05/0 (Oリング用)</t>
  </si>
  <si>
    <t>0.10/0</t>
  </si>
  <si>
    <t>+0.10/0 (Oリング用)</t>
  </si>
  <si>
    <t>0.2/0.1</t>
  </si>
  <si>
    <t>+0.2/+0.1</t>
  </si>
  <si>
    <t>0.3/0</t>
  </si>
  <si>
    <t>+0.3/0</t>
  </si>
  <si>
    <t>0/-0.1 (Oリング用)</t>
  </si>
  <si>
    <t>0.05/-0.05</t>
  </si>
  <si>
    <t>±0.05 (Oリング用)</t>
  </si>
  <si>
    <t>0.02/0</t>
  </si>
  <si>
    <t>0.1/-0.1</t>
  </si>
  <si>
    <t>±0.1</t>
  </si>
  <si>
    <t>+0.1/0</t>
  </si>
  <si>
    <t>0.5/-0.5</t>
  </si>
  <si>
    <t>±0.5</t>
  </si>
  <si>
    <t>1.0/0</t>
  </si>
  <si>
    <t>+1.0/0</t>
  </si>
  <si>
    <t>0/-1.0</t>
  </si>
  <si>
    <t>EDW</t>
  </si>
  <si>
    <t>ワイヤー仕上</t>
  </si>
  <si>
    <t>GRINDING</t>
  </si>
  <si>
    <t>研磨仕上</t>
  </si>
  <si>
    <t>EDM</t>
  </si>
  <si>
    <t>放電仕上</t>
  </si>
  <si>
    <t>EDW_SIMPLIFIED_0.1</t>
  </si>
  <si>
    <t>ワイヤー仕上(近似ギャップ値:0.1mm以内)</t>
  </si>
  <si>
    <t>EDW_SIMPLIFIED_0.2</t>
  </si>
  <si>
    <t>ワイヤー仕上(近似ギャップ値:0.2mm以内)</t>
  </si>
  <si>
    <t>EDW_SIMPLIFIED_0.5</t>
  </si>
  <si>
    <t>ワイヤー仕上(近似ギャップ値:0.5mm以内)</t>
  </si>
  <si>
    <t>0.01/0</t>
  </si>
  <si>
    <t>0.005/0</t>
  </si>
  <si>
    <t>+0.005/0</t>
  </si>
  <si>
    <t>0.012/0</t>
  </si>
  <si>
    <t>0.015/0</t>
  </si>
  <si>
    <t>0.018/0</t>
  </si>
  <si>
    <t>0.021/0</t>
  </si>
  <si>
    <t>0/-0.005</t>
  </si>
  <si>
    <t>0.06</t>
  </si>
  <si>
    <t>同軸度0.06(リーマ加工)</t>
  </si>
  <si>
    <t>0.01</t>
  </si>
  <si>
    <t>同軸度0.01(ワイヤーカット)</t>
  </si>
  <si>
    <t>3xV</t>
  </si>
  <si>
    <t>3x穴径</t>
  </si>
  <si>
    <t>5xV</t>
  </si>
  <si>
    <t>5x穴径</t>
  </si>
  <si>
    <t>10xV</t>
  </si>
  <si>
    <t>10x穴径</t>
  </si>
  <si>
    <t>10DEG_STEP</t>
  </si>
  <si>
    <t>逃げ穴ストレート+10度テーパつなぎ</t>
  </si>
  <si>
    <t>0.1/0</t>
  </si>
  <si>
    <t>5/0</t>
  </si>
  <si>
    <t>+5.0/0</t>
  </si>
  <si>
    <t>3/0</t>
  </si>
  <si>
    <t>+3.0/0</t>
  </si>
  <si>
    <t>MS</t>
  </si>
  <si>
    <t>ノックピン</t>
  </si>
  <si>
    <t>WMS</t>
  </si>
  <si>
    <t>スプリングピン</t>
  </si>
  <si>
    <t>NONE</t>
  </si>
  <si>
    <t>TRN</t>
  </si>
  <si>
    <t>ON</t>
  </si>
  <si>
    <t>OFF</t>
  </si>
  <si>
    <t>NHC</t>
  </si>
  <si>
    <t>DONT_CHAMFERING</t>
  </si>
  <si>
    <t>TRUE</t>
  </si>
  <si>
    <t>FALSE</t>
  </si>
  <si>
    <t>decimal_effective_digits</t>
  </si>
  <si>
    <t>decimal_effective_digits</t>
    <phoneticPr fontId="1"/>
  </si>
  <si>
    <t>#品名</t>
    <rPh sb="1" eb="3">
      <t>ヒンメイ</t>
    </rPh>
    <phoneticPr fontId="1"/>
  </si>
  <si>
    <t>#見積条件</t>
    <rPh sb="1" eb="3">
      <t>ミツモリ</t>
    </rPh>
    <rPh sb="3" eb="5">
      <t>ジョウケン</t>
    </rPh>
    <phoneticPr fontId="1"/>
  </si>
  <si>
    <t>品名</t>
    <rPh sb="0" eb="2">
      <t>ヒンメイ</t>
    </rPh>
    <phoneticPr fontId="1"/>
  </si>
  <si>
    <t>見積条件</t>
    <rPh sb="0" eb="2">
      <t>ミツモリ</t>
    </rPh>
    <rPh sb="2" eb="4">
      <t>ジョウケン</t>
    </rPh>
    <phoneticPr fontId="1"/>
  </si>
  <si>
    <t>小数点以下桁数</t>
    <rPh sb="0" eb="2">
      <t>ショウスウ</t>
    </rPh>
    <rPh sb="2" eb="3">
      <t>テン</t>
    </rPh>
    <rPh sb="3" eb="5">
      <t>イカ</t>
    </rPh>
    <rPh sb="5" eb="7">
      <t>ケタスウ</t>
    </rPh>
    <phoneticPr fontId="1"/>
  </si>
  <si>
    <t>表示分類</t>
    <rPh sb="0" eb="2">
      <t>ヒョウジ</t>
    </rPh>
    <rPh sb="2" eb="4">
      <t>ブンルイ</t>
    </rPh>
    <phoneticPr fontId="1"/>
  </si>
  <si>
    <t>visible</t>
  </si>
  <si>
    <t>service_id</t>
  </si>
  <si>
    <t>article_type_cd</t>
  </si>
  <si>
    <t>internal_name</t>
  </si>
  <si>
    <t>price_db_path</t>
  </si>
  <si>
    <t>is_visible</t>
  </si>
  <si>
    <t>___</t>
  </si>
  <si>
    <t>その他</t>
  </si>
  <si>
    <t>dmp</t>
  </si>
  <si>
    <t>CORE_PIN</t>
  </si>
  <si>
    <t>CRP</t>
  </si>
  <si>
    <t>コアピン</t>
  </si>
  <si>
    <t>common/common.tsv</t>
  </si>
  <si>
    <t>EJECTOR_PIN</t>
  </si>
  <si>
    <t>EPP</t>
  </si>
  <si>
    <t>エジェクタピン</t>
  </si>
  <si>
    <t>RECTANGULAR_PIN</t>
  </si>
  <si>
    <t>REP</t>
  </si>
  <si>
    <t>角エジェクタピン</t>
  </si>
  <si>
    <t>EJECTOR_SLEEVE</t>
  </si>
  <si>
    <t>ESV</t>
  </si>
  <si>
    <t>STEPPED_EJECTOR_PIN</t>
  </si>
  <si>
    <t>EPPS</t>
  </si>
  <si>
    <t>STEPPED_EJECTOR_SLEEVE</t>
  </si>
  <si>
    <t>ESVS</t>
  </si>
  <si>
    <t>HEAT_INSULATION_SHEETS</t>
  </si>
  <si>
    <t>HIP</t>
  </si>
  <si>
    <t>断熱板</t>
  </si>
  <si>
    <t>SLIDE_SURROUND_PARTS</t>
  </si>
  <si>
    <t>GDL</t>
  </si>
  <si>
    <t>スライド周辺部品</t>
  </si>
  <si>
    <t>SLIDE_PLATE</t>
  </si>
  <si>
    <t>SLP</t>
  </si>
  <si>
    <t>スライドプレート</t>
  </si>
  <si>
    <t>SLIDE_ADJUST_PLATE</t>
  </si>
  <si>
    <t>スライド調整プレート</t>
  </si>
  <si>
    <t>GUIDE_RAIL</t>
  </si>
  <si>
    <t>GDR</t>
  </si>
  <si>
    <t>ガイドレール</t>
  </si>
  <si>
    <t>CENTER_RAIL</t>
  </si>
  <si>
    <t>CTR</t>
  </si>
  <si>
    <t>センターレール</t>
  </si>
  <si>
    <t>LOCKING_BLOCK</t>
  </si>
  <si>
    <t>LOKB</t>
  </si>
  <si>
    <t>ロッキングブロック</t>
  </si>
  <si>
    <t>DIE_CAST_CORE_PIN</t>
  </si>
  <si>
    <t>DCP</t>
  </si>
  <si>
    <t>鋳抜きピン</t>
  </si>
  <si>
    <t>STEEL_PLATE</t>
  </si>
  <si>
    <t>PLT</t>
  </si>
  <si>
    <t>スチールプレート</t>
  </si>
  <si>
    <t>mgt</t>
  </si>
  <si>
    <t>MACHINING</t>
  </si>
  <si>
    <t>MCN</t>
  </si>
  <si>
    <t>マシニング</t>
  </si>
  <si>
    <t>tgt</t>
  </si>
  <si>
    <t>LATHE</t>
  </si>
  <si>
    <t>LT</t>
  </si>
  <si>
    <t>旋盤</t>
  </si>
  <si>
    <t>品名マスタ 170731_AA</t>
    <rPh sb="0" eb="2">
      <t>ヒンメイ</t>
    </rPh>
    <phoneticPr fontId="1"/>
  </si>
  <si>
    <t>マスタ名</t>
    <rPh sb="3" eb="4">
      <t>メイ</t>
    </rPh>
    <phoneticPr fontId="8"/>
  </si>
  <si>
    <t>mst_qt_condition_type_defines / 見積条件マスタ</t>
    <rPh sb="32" eb="34">
      <t>ミツモリ</t>
    </rPh>
    <rPh sb="34" eb="36">
      <t>ジョウケン</t>
    </rPh>
    <phoneticPr fontId="8"/>
  </si>
  <si>
    <t>品名タイプID</t>
    <rPh sb="0" eb="2">
      <t>ヒンメイ</t>
    </rPh>
    <phoneticPr fontId="1"/>
  </si>
  <si>
    <t>見積条件タイプID</t>
    <rPh sb="0" eb="2">
      <t>ミツモリ</t>
    </rPh>
    <rPh sb="2" eb="4">
      <t>ジョウケン</t>
    </rPh>
    <phoneticPr fontId="1"/>
  </si>
  <si>
    <t>No.</t>
  </si>
  <si>
    <t>物理名</t>
  </si>
  <si>
    <t>論理名</t>
  </si>
  <si>
    <t>型</t>
  </si>
  <si>
    <t>桁数</t>
  </si>
  <si>
    <t>必須</t>
  </si>
  <si>
    <t>解説</t>
  </si>
  <si>
    <t>name</t>
    <phoneticPr fontId="1"/>
  </si>
  <si>
    <t>display_index</t>
    <phoneticPr fontId="1"/>
  </si>
  <si>
    <t>小数点以下桁数</t>
    <rPh sb="0" eb="2">
      <t>ショウスウ</t>
    </rPh>
    <rPh sb="2" eb="3">
      <t>テン</t>
    </rPh>
    <rPh sb="3" eb="5">
      <t>イカ</t>
    </rPh>
    <rPh sb="5" eb="6">
      <t>ケタ</t>
    </rPh>
    <rPh sb="6" eb="7">
      <t>スウ</t>
    </rPh>
    <phoneticPr fontId="1"/>
  </si>
  <si>
    <t>表示タイプ</t>
    <rPh sb="0" eb="2">
      <t>ヒョウジ</t>
    </rPh>
    <phoneticPr fontId="1"/>
  </si>
  <si>
    <t>空欄はHidden扱い</t>
    <rPh sb="0" eb="2">
      <t>クウラン</t>
    </rPh>
    <rPh sb="9" eb="10">
      <t>アツカ</t>
    </rPh>
    <phoneticPr fontId="1"/>
  </si>
  <si>
    <t>整数</t>
    <rPh sb="0" eb="2">
      <t>セイスウ</t>
    </rPh>
    <phoneticPr fontId="1"/>
  </si>
  <si>
    <t>見積条件マスタ</t>
    <rPh sb="0" eb="2">
      <t>ミツモリ</t>
    </rPh>
    <rPh sb="2" eb="4">
      <t>ジョウケン</t>
    </rPh>
    <phoneticPr fontId="1"/>
  </si>
  <si>
    <t>0.2/0</t>
  </si>
  <si>
    <t>+0.2/0</t>
  </si>
  <si>
    <t>0.005/-0.005</t>
  </si>
  <si>
    <t>±0.005</t>
  </si>
  <si>
    <t>0.01/-0.01</t>
  </si>
  <si>
    <t>±0.01</t>
  </si>
  <si>
    <t>0.015/-0.015</t>
  </si>
  <si>
    <t>±0.015</t>
  </si>
  <si>
    <t>-0.01/-0.03</t>
  </si>
  <si>
    <t>-0.01/-0.02</t>
  </si>
  <si>
    <t>0/-0.002</t>
  </si>
  <si>
    <t>0.03</t>
  </si>
  <si>
    <t>同軸度0.03(リーマ加工)</t>
  </si>
  <si>
    <t>0.005</t>
  </si>
  <si>
    <t>同軸度0.005(研削加工)</t>
  </si>
  <si>
    <t>V+0.5</t>
    <phoneticPr fontId="1"/>
  </si>
  <si>
    <t>穴径+0.5</t>
    <phoneticPr fontId="1"/>
  </si>
  <si>
    <t>ACTUAL_VALUE</t>
  </si>
  <si>
    <t>実寸</t>
  </si>
  <si>
    <t>#見積条件型</t>
    <rPh sb="1" eb="3">
      <t>ミツモリ</t>
    </rPh>
    <rPh sb="3" eb="5">
      <t>ジョウケン</t>
    </rPh>
    <rPh sb="5" eb="6">
      <t>カタ</t>
    </rPh>
    <phoneticPr fontId="1"/>
  </si>
  <si>
    <t>見積条件タイプマスタ 170731_AA</t>
    <rPh sb="0" eb="2">
      <t>ミツモリ</t>
    </rPh>
    <rPh sb="2" eb="4">
      <t>ジョウケン</t>
    </rPh>
    <phoneticPr fontId="1"/>
  </si>
  <si>
    <t>材質</t>
    <rPh sb="0" eb="2">
      <t>ザイシツ</t>
    </rPh>
    <phoneticPr fontId="1"/>
  </si>
  <si>
    <t>MATERIALTYPE</t>
    <phoneticPr fontId="1"/>
  </si>
  <si>
    <t>SURFACETYPE</t>
    <phoneticPr fontId="1"/>
  </si>
  <si>
    <t>表面処理</t>
    <rPh sb="0" eb="2">
      <t>ヒョウメン</t>
    </rPh>
    <rPh sb="2" eb="4">
      <t>ショリ</t>
    </rPh>
    <phoneticPr fontId="1"/>
  </si>
  <si>
    <t>条件式</t>
    <rPh sb="0" eb="2">
      <t>ジョウケン</t>
    </rPh>
    <rPh sb="2" eb="3">
      <t>シキ</t>
    </rPh>
    <phoneticPr fontId="1"/>
  </si>
  <si>
    <t>NO_TREATMENT</t>
    <phoneticPr fontId="1"/>
  </si>
  <si>
    <t>NITRIDING</t>
    <phoneticPr fontId="1"/>
  </si>
  <si>
    <t>SKH51</t>
    <phoneticPr fontId="1"/>
  </si>
  <si>
    <t>SKD61_ESV</t>
    <phoneticPr fontId="1"/>
  </si>
  <si>
    <t>@LENGTH &lt;= 200</t>
    <phoneticPr fontId="1"/>
  </si>
  <si>
    <t>!(@LENGTH &lt;= 200)</t>
    <phoneticPr fontId="1"/>
  </si>
  <si>
    <t>500 &lt; @LENGTH</t>
    <phoneticPr fontId="1"/>
  </si>
  <si>
    <t>!(500 &lt; @LENGTH)</t>
    <phoneticPr fontId="1"/>
  </si>
  <si>
    <t>#unique_id</t>
    <phoneticPr fontId="1"/>
  </si>
  <si>
    <t>#unique_id</t>
    <phoneticPr fontId="1"/>
  </si>
  <si>
    <t>Advanced</t>
  </si>
  <si>
    <t>Advanced</t>
    <phoneticPr fontId="1"/>
  </si>
  <si>
    <t>見積条件表示タイプ詳細設定マスタ</t>
    <rPh sb="0" eb="2">
      <t>ミツモリ</t>
    </rPh>
    <rPh sb="2" eb="4">
      <t>ジョウケン</t>
    </rPh>
    <rPh sb="4" eb="6">
      <t>ヒョウジ</t>
    </rPh>
    <rPh sb="9" eb="11">
      <t>ショウサイ</t>
    </rPh>
    <rPh sb="11" eb="13">
      <t>セッテイ</t>
    </rPh>
    <phoneticPr fontId="1"/>
  </si>
  <si>
    <t>整数</t>
    <rPh sb="0" eb="2">
      <t>セイスウ</t>
    </rPh>
    <phoneticPr fontId="1"/>
  </si>
  <si>
    <t>品名タイプのID、品名マスタで詳細を定義</t>
    <rPh sb="0" eb="2">
      <t>ヒンメイ</t>
    </rPh>
    <rPh sb="9" eb="11">
      <t>ヒンメイ</t>
    </rPh>
    <rPh sb="15" eb="17">
      <t>ショウサイ</t>
    </rPh>
    <rPh sb="18" eb="20">
      <t>テイギ</t>
    </rPh>
    <phoneticPr fontId="1"/>
  </si>
  <si>
    <t>見積条件項目のID、見積条件マスタで詳細を定義</t>
    <rPh sb="0" eb="2">
      <t>ミツモリ</t>
    </rPh>
    <rPh sb="2" eb="4">
      <t>ジョウケン</t>
    </rPh>
    <rPh sb="4" eb="6">
      <t>コウモク</t>
    </rPh>
    <rPh sb="10" eb="12">
      <t>ミツモリ</t>
    </rPh>
    <rPh sb="12" eb="14">
      <t>ジョウケン</t>
    </rPh>
    <rPh sb="18" eb="20">
      <t>ショウサイ</t>
    </rPh>
    <rPh sb="21" eb="23">
      <t>テイギ</t>
    </rPh>
    <phoneticPr fontId="1"/>
  </si>
  <si>
    <t>必須</t>
    <rPh sb="0" eb="2">
      <t>ヒッス</t>
    </rPh>
    <phoneticPr fontId="1"/>
  </si>
  <si>
    <t>見積条件の選択肢のID、当マスタで詳細を定義</t>
    <rPh sb="0" eb="2">
      <t>ミツモリ</t>
    </rPh>
    <rPh sb="2" eb="4">
      <t>ジョウケン</t>
    </rPh>
    <rPh sb="5" eb="8">
      <t>センタクシ</t>
    </rPh>
    <rPh sb="12" eb="13">
      <t>トウ</t>
    </rPh>
    <rPh sb="17" eb="19">
      <t>ショウサイ</t>
    </rPh>
    <rPh sb="20" eb="22">
      <t>テイギ</t>
    </rPh>
    <phoneticPr fontId="1"/>
  </si>
  <si>
    <t>任意</t>
    <rPh sb="0" eb="2">
      <t>ニンイ</t>
    </rPh>
    <phoneticPr fontId="1"/>
  </si>
  <si>
    <t>Hidden:非表示
Visible:表示(自動見積できる見込みはない)
VeryVisible:表示(自動見積できる可能性あり)
Advanced:表示タイプ詳細設定マスタで定義</t>
    <rPh sb="7" eb="10">
      <t>ヒヒョウジ</t>
    </rPh>
    <rPh sb="19" eb="21">
      <t>ヒョウジ</t>
    </rPh>
    <rPh sb="22" eb="24">
      <t>ジドウ</t>
    </rPh>
    <rPh sb="24" eb="26">
      <t>ミツモリ</t>
    </rPh>
    <rPh sb="29" eb="31">
      <t>ミコ</t>
    </rPh>
    <rPh sb="49" eb="51">
      <t>ヒョウジ</t>
    </rPh>
    <rPh sb="52" eb="54">
      <t>ジドウ</t>
    </rPh>
    <rPh sb="54" eb="56">
      <t>ミツモリ</t>
    </rPh>
    <rPh sb="59" eb="62">
      <t>カノウセイ</t>
    </rPh>
    <rPh sb="75" eb="77">
      <t>ヒョウジ</t>
    </rPh>
    <rPh sb="80" eb="82">
      <t>ショウサイ</t>
    </rPh>
    <rPh sb="82" eb="84">
      <t>セッテイ</t>
    </rPh>
    <rPh sb="88" eb="90">
      <t>テイギ</t>
    </rPh>
    <phoneticPr fontId="1"/>
  </si>
  <si>
    <t>見積条件型TOLERANCE:###/###
見積条件型SIMPLE_TEXT:テキスト
見積条件型BOOLEAN:TRUE,FALSE</t>
    <rPh sb="0" eb="2">
      <t>ミツモリ</t>
    </rPh>
    <rPh sb="2" eb="4">
      <t>ジョウケン</t>
    </rPh>
    <rPh sb="4" eb="5">
      <t>カタ</t>
    </rPh>
    <phoneticPr fontId="1"/>
  </si>
  <si>
    <t>価格DBに返す値を定義
見積条件型がTOLERANCEの場合は、/の左側をUPPERに、/の右側をLOWERに代入</t>
    <rPh sb="0" eb="2">
      <t>カカク</t>
    </rPh>
    <rPh sb="5" eb="6">
      <t>カエ</t>
    </rPh>
    <rPh sb="7" eb="8">
      <t>アタイ</t>
    </rPh>
    <rPh sb="9" eb="11">
      <t>テイギ</t>
    </rPh>
    <rPh sb="12" eb="14">
      <t>ミツモリ</t>
    </rPh>
    <rPh sb="14" eb="16">
      <t>ジョウケン</t>
    </rPh>
    <rPh sb="16" eb="17">
      <t>カタ</t>
    </rPh>
    <rPh sb="28" eb="30">
      <t>バアイ</t>
    </rPh>
    <rPh sb="34" eb="36">
      <t>ヒダリガワ</t>
    </rPh>
    <rPh sb="46" eb="48">
      <t>ミギガワ</t>
    </rPh>
    <rPh sb="55" eb="57">
      <t>ダイニュウ</t>
    </rPh>
    <phoneticPr fontId="1"/>
  </si>
  <si>
    <t>内部オプション</t>
    <rPh sb="0" eb="2">
      <t>ナイブ</t>
    </rPh>
    <phoneticPr fontId="1"/>
  </si>
  <si>
    <t>テキスト</t>
    <phoneticPr fontId="1"/>
  </si>
  <si>
    <t>選択肢</t>
    <rPh sb="0" eb="3">
      <t>センタクシ</t>
    </rPh>
    <phoneticPr fontId="1"/>
  </si>
  <si>
    <t>11</t>
  </si>
  <si>
    <t>FC12</t>
  </si>
  <si>
    <t>CUTTING</t>
  </si>
  <si>
    <t>BEAD_BLASTING</t>
  </si>
  <si>
    <t>DUMMY</t>
  </si>
  <si>
    <t>FC19</t>
  </si>
  <si>
    <t>FC30</t>
  </si>
  <si>
    <t>FC32</t>
  </si>
  <si>
    <t>FC47</t>
  </si>
  <si>
    <t>FC2</t>
  </si>
  <si>
    <t>FC3</t>
  </si>
  <si>
    <t>FC23</t>
  </si>
  <si>
    <t>FC25</t>
  </si>
  <si>
    <t>FC13</t>
  </si>
  <si>
    <t>FC5</t>
  </si>
  <si>
    <t>FC16</t>
  </si>
  <si>
    <t>FC15</t>
  </si>
  <si>
    <t>FC11</t>
  </si>
  <si>
    <t>FC6</t>
  </si>
  <si>
    <t>FC27</t>
  </si>
  <si>
    <t>FC22</t>
  </si>
  <si>
    <t>FC7</t>
  </si>
  <si>
    <t>FC33</t>
  </si>
  <si>
    <t>FC8</t>
  </si>
  <si>
    <t>FC37</t>
  </si>
  <si>
    <t>FC1</t>
  </si>
  <si>
    <t>FC4</t>
  </si>
  <si>
    <t>FC9</t>
  </si>
  <si>
    <t>FC14</t>
  </si>
  <si>
    <t>FC17</t>
  </si>
  <si>
    <t>FC10</t>
  </si>
  <si>
    <t>FC48</t>
  </si>
  <si>
    <t>FC45</t>
  </si>
  <si>
    <t>FC49</t>
  </si>
  <si>
    <t>FC51</t>
  </si>
  <si>
    <t>FC52</t>
  </si>
  <si>
    <t>―</t>
  </si>
  <si>
    <t>切削加工のまま（ツールマークが目視可）</t>
  </si>
  <si>
    <t>軽いビーズブラスト（標準）</t>
  </si>
  <si>
    <t>3 営業日で出荷</t>
  </si>
  <si>
    <t>0/-0.003</t>
  </si>
  <si>
    <t>0/-0.01</t>
  </si>
  <si>
    <t>V+0.1</t>
  </si>
  <si>
    <t>穴径+0.1</t>
  </si>
  <si>
    <t>V+0.2</t>
  </si>
  <si>
    <t>穴径+0.2</t>
  </si>
  <si>
    <t>V+0.3</t>
  </si>
  <si>
    <t>穴径+0.3</t>
  </si>
  <si>
    <t>研磨加工</t>
  </si>
  <si>
    <t>旋盤加工</t>
  </si>
  <si>
    <t>HIPS</t>
  </si>
  <si>
    <t>HIPHS</t>
  </si>
  <si>
    <t>HIPXS</t>
  </si>
  <si>
    <t>HIPXTS</t>
  </si>
  <si>
    <t>HIPLS</t>
  </si>
  <si>
    <t>HIPGS</t>
  </si>
  <si>
    <t>HIPGTS</t>
  </si>
  <si>
    <t>HIPPS</t>
  </si>
  <si>
    <t>HIPCS</t>
  </si>
  <si>
    <t>ニコライト NL-SG</t>
    <phoneticPr fontId="1"/>
  </si>
  <si>
    <t>+0.05/-0.05</t>
    <phoneticPr fontId="1"/>
  </si>
  <si>
    <t>+0.01/-0.01</t>
    <phoneticPr fontId="1"/>
  </si>
  <si>
    <t>ANY</t>
  </si>
  <si>
    <t>ANY</t>
    <phoneticPr fontId="1"/>
  </si>
  <si>
    <t>HIPCS</t>
    <phoneticPr fontId="1"/>
  </si>
  <si>
    <t>#arg_value</t>
    <phoneticPr fontId="1"/>
  </si>
  <si>
    <t>#arg_option</t>
    <phoneticPr fontId="1"/>
  </si>
  <si>
    <t>#name</t>
    <phoneticPr fontId="1"/>
  </si>
  <si>
    <t>商品タイプID</t>
    <rPh sb="0" eb="2">
      <t>ショウヒン</t>
    </rPh>
    <phoneticPr fontId="1"/>
  </si>
  <si>
    <t>priority</t>
    <phoneticPr fontId="1"/>
  </si>
  <si>
    <t>優先順位</t>
    <phoneticPr fontId="1"/>
  </si>
  <si>
    <t>HIPNLSG</t>
    <phoneticPr fontId="1"/>
  </si>
  <si>
    <t>Advanced</t>
    <phoneticPr fontId="1"/>
  </si>
  <si>
    <t>5/+0.1</t>
  </si>
  <si>
    <t>+5/+0.1</t>
  </si>
  <si>
    <t>-0.01/-0.04</t>
  </si>
  <si>
    <t>-0.01/-0.05</t>
  </si>
  <si>
    <t>0/-5</t>
  </si>
  <si>
    <t>0/-3</t>
  </si>
  <si>
    <t>-0.02/-0.04</t>
  </si>
  <si>
    <t>SKS3</t>
  </si>
  <si>
    <t>HPM2T</t>
  </si>
  <si>
    <t>S50C</t>
  </si>
  <si>
    <t>S45C</t>
  </si>
  <si>
    <t>SKD11</t>
  </si>
  <si>
    <t>OTHERS</t>
  </si>
  <si>
    <t>±0.025</t>
  </si>
  <si>
    <t>+0.05/+0.03</t>
  </si>
  <si>
    <t>6F</t>
  </si>
  <si>
    <t>2G</t>
  </si>
  <si>
    <t>4G-LT</t>
  </si>
  <si>
    <t>2G-L</t>
  </si>
  <si>
    <t>4G_LT</t>
  </si>
  <si>
    <t>0.03/-0.03</t>
  </si>
  <si>
    <t>0.02/-0.02</t>
  </si>
  <si>
    <t>-0.02/-0.03</t>
  </si>
  <si>
    <t>-0.004/-0.012</t>
  </si>
  <si>
    <t>-0.005/-0.014</t>
  </si>
  <si>
    <t>-0.006/-0.017</t>
  </si>
  <si>
    <t>-0.007/-0.02</t>
  </si>
  <si>
    <t>0/-0.012</t>
  </si>
  <si>
    <t>0/-0.015</t>
  </si>
  <si>
    <t>0/-0.018</t>
  </si>
  <si>
    <t>0/-0.021</t>
  </si>
  <si>
    <t>0.04/0</t>
  </si>
  <si>
    <t>0.03/0</t>
  </si>
  <si>
    <t>0.1/0.05</t>
  </si>
  <si>
    <t>0/-1</t>
  </si>
  <si>
    <t>0/-0.5</t>
  </si>
  <si>
    <t>PT1/16</t>
  </si>
  <si>
    <t>PT1/8</t>
  </si>
  <si>
    <t>PT1/4</t>
  </si>
  <si>
    <t>PT3/8</t>
  </si>
  <si>
    <t>M5×0.8</t>
  </si>
  <si>
    <t>M6×1.0</t>
  </si>
  <si>
    <t>M8×1.25</t>
  </si>
  <si>
    <t>M10×1.5</t>
  </si>
  <si>
    <t>M12×1.75</t>
  </si>
  <si>
    <t>M5×0.5</t>
  </si>
  <si>
    <t>M6×0.75</t>
  </si>
  <si>
    <t>M8×1.0</t>
  </si>
  <si>
    <t>M8×0.75</t>
  </si>
  <si>
    <t>M10×1.25</t>
  </si>
  <si>
    <t>M10×1.0　</t>
  </si>
  <si>
    <t>M10×0.75</t>
  </si>
  <si>
    <t>M12×1.5</t>
  </si>
  <si>
    <t>M12×1.25</t>
  </si>
  <si>
    <t>M12×1.0</t>
  </si>
  <si>
    <t>-0.1/-0.2</t>
  </si>
  <si>
    <t>±0.3</t>
  </si>
  <si>
    <t>-0.05/-0.1</t>
  </si>
  <si>
    <t>2G-W</t>
  </si>
  <si>
    <t>4G-LW</t>
  </si>
  <si>
    <t>6G</t>
  </si>
  <si>
    <t>S50C生材</t>
  </si>
  <si>
    <t>S45C生材</t>
  </si>
  <si>
    <t>±0.05</t>
  </si>
  <si>
    <t>±0.03</t>
  </si>
  <si>
    <t>±0.02</t>
  </si>
  <si>
    <t>g6 -0.004/-0.012</t>
  </si>
  <si>
    <t>g6 -0.005/-0.014</t>
  </si>
  <si>
    <t>g6 -0.006/-0.017</t>
  </si>
  <si>
    <t>g6 -0.007/-0.02</t>
  </si>
  <si>
    <t>h7 0/-0.012</t>
  </si>
  <si>
    <t>h7 0/-0.015</t>
  </si>
  <si>
    <t>h7 0/-0.018</t>
  </si>
  <si>
    <t>h7 0/-0.021</t>
  </si>
  <si>
    <t>+0.04/0</t>
  </si>
  <si>
    <t>+0.03/0</t>
  </si>
  <si>
    <t>+0.1/+0.05</t>
  </si>
  <si>
    <t>ANY</t>
    <phoneticPr fontId="1"/>
  </si>
  <si>
    <t xml:space="preserve">@HEAD.LENGTH &lt;= 4 </t>
    <phoneticPr fontId="1"/>
  </si>
  <si>
    <t>@HEAD.LENGTH &gt; 4</t>
    <phoneticPr fontId="1"/>
  </si>
  <si>
    <t>ガス軟窒化</t>
    <phoneticPr fontId="1"/>
  </si>
  <si>
    <t>ニューカナック</t>
    <phoneticPr fontId="1"/>
  </si>
  <si>
    <t>ALCRONA PRO</t>
    <phoneticPr fontId="1"/>
  </si>
  <si>
    <t>ALCRONA PRO DUPLEX【窒化+ ALCRONA】</t>
    <phoneticPr fontId="1"/>
  </si>
  <si>
    <t>LUMENA</t>
    <phoneticPr fontId="1"/>
  </si>
  <si>
    <t>LUMENA DUPLEX 【窒化+ LUMENA】</t>
    <phoneticPr fontId="1"/>
  </si>
  <si>
    <t>CrN</t>
    <phoneticPr fontId="1"/>
  </si>
  <si>
    <t>TiN</t>
    <phoneticPr fontId="1"/>
  </si>
  <si>
    <t>TiALN【PVD】</t>
    <phoneticPr fontId="1"/>
  </si>
  <si>
    <t>+0.2/-0.2</t>
    <phoneticPr fontId="1"/>
  </si>
  <si>
    <t>標準公差(±0.2)</t>
    <rPh sb="0" eb="2">
      <t>ヒョウジュン</t>
    </rPh>
    <rPh sb="2" eb="4">
      <t>コウサ</t>
    </rPh>
    <phoneticPr fontId="1"/>
  </si>
  <si>
    <t>+0.3/-0.3</t>
    <phoneticPr fontId="1"/>
  </si>
  <si>
    <t>標準公差(±0.3)</t>
    <rPh sb="0" eb="2">
      <t>ヒョウジュン</t>
    </rPh>
    <rPh sb="2" eb="4">
      <t>コウサ</t>
    </rPh>
    <phoneticPr fontId="1"/>
  </si>
  <si>
    <t>+0.45/-0.45</t>
    <phoneticPr fontId="1"/>
  </si>
  <si>
    <t>標準公差(±0.45)</t>
    <rPh sb="0" eb="2">
      <t>ヒョウジュン</t>
    </rPh>
    <rPh sb="2" eb="4">
      <t>コウサ</t>
    </rPh>
    <phoneticPr fontId="1"/>
  </si>
  <si>
    <t>+0.55/-0.55</t>
    <phoneticPr fontId="1"/>
  </si>
  <si>
    <t>標準公差(±0.55)</t>
    <rPh sb="0" eb="2">
      <t>ヒョウジュン</t>
    </rPh>
    <rPh sb="2" eb="4">
      <t>コウサ</t>
    </rPh>
    <phoneticPr fontId="1"/>
  </si>
  <si>
    <t>+0.4/-0.4</t>
    <phoneticPr fontId="1"/>
  </si>
  <si>
    <t>標準公差(±0.4)</t>
    <rPh sb="0" eb="2">
      <t>ヒョウジュン</t>
    </rPh>
    <rPh sb="2" eb="4">
      <t>コウサ</t>
    </rPh>
    <phoneticPr fontId="1"/>
  </si>
  <si>
    <t>+0.65/-0.65</t>
    <phoneticPr fontId="1"/>
  </si>
  <si>
    <t>標準公差(±0.65)</t>
    <rPh sb="0" eb="2">
      <t>ヒョウジュン</t>
    </rPh>
    <rPh sb="2" eb="4">
      <t>コウサ</t>
    </rPh>
    <phoneticPr fontId="1"/>
  </si>
  <si>
    <t>+0.8/-0.8</t>
    <phoneticPr fontId="1"/>
  </si>
  <si>
    <t>標準公差(±0.8)</t>
    <rPh sb="0" eb="2">
      <t>ヒョウジュン</t>
    </rPh>
    <rPh sb="2" eb="4">
      <t>コウサ</t>
    </rPh>
    <phoneticPr fontId="1"/>
  </si>
  <si>
    <t>HIPPS</t>
    <phoneticPr fontId="1"/>
  </si>
  <si>
    <t>+0.35/-0.35</t>
    <phoneticPr fontId="1"/>
  </si>
  <si>
    <t>標準公差(±0.35)</t>
    <rPh sb="0" eb="2">
      <t>ヒョウジュン</t>
    </rPh>
    <rPh sb="2" eb="4">
      <t>コウサ</t>
    </rPh>
    <phoneticPr fontId="1"/>
  </si>
  <si>
    <t>+0.55/-0.55</t>
    <phoneticPr fontId="1"/>
  </si>
  <si>
    <t>+0.8/-0.8</t>
    <phoneticPr fontId="1"/>
  </si>
  <si>
    <t>+1.1/-1.1</t>
    <phoneticPr fontId="1"/>
  </si>
  <si>
    <t>標準公差(±1.1)</t>
    <rPh sb="0" eb="2">
      <t>ヒョウジュン</t>
    </rPh>
    <rPh sb="2" eb="4">
      <t>コウサ</t>
    </rPh>
    <phoneticPr fontId="1"/>
  </si>
  <si>
    <t>HIPNLSG</t>
    <phoneticPr fontId="1"/>
  </si>
  <si>
    <t>ANY</t>
    <phoneticPr fontId="1"/>
  </si>
  <si>
    <t>NO_TREATMENT</t>
    <phoneticPr fontId="1"/>
  </si>
  <si>
    <t>NITRIDING</t>
    <phoneticPr fontId="1"/>
  </si>
  <si>
    <t>SKH51</t>
    <phoneticPr fontId="1"/>
  </si>
  <si>
    <t>SKD61</t>
    <phoneticPr fontId="1"/>
  </si>
  <si>
    <t>NAK80</t>
    <phoneticPr fontId="1"/>
  </si>
  <si>
    <t>DH2F</t>
    <phoneticPr fontId="1"/>
  </si>
  <si>
    <t>STAVAX</t>
    <phoneticPr fontId="1"/>
  </si>
  <si>
    <t>C1720</t>
    <phoneticPr fontId="1"/>
  </si>
  <si>
    <t>(@BEZEL.SHAPE_TYPE = "PLANE")</t>
    <phoneticPr fontId="1"/>
  </si>
  <si>
    <t>(@BEZEL.SHAPE_TYPE = "CYLINDER")</t>
    <phoneticPr fontId="1"/>
  </si>
  <si>
    <t>(@BEZEL.SHAPE_TYPE = "TWOPLANES")</t>
    <phoneticPr fontId="1"/>
  </si>
  <si>
    <t>(@BEZEL.SHAPE_TYPE = "OHTERS")</t>
    <phoneticPr fontId="1"/>
  </si>
  <si>
    <t>(@EDM_FACE.BEZEL_SIMPLIFIED_ACHIEVED &lt;= 0.1)</t>
    <phoneticPr fontId="1"/>
  </si>
  <si>
    <t>(@EDM_FACE.BEZEL_SIMPLIFIED_ACHIEVED &lt;= 0.5)</t>
    <phoneticPr fontId="1"/>
  </si>
  <si>
    <t>(@EDM_FACE.BEZEL_SIMPLIFIED_ACHIEVED &lt;= 0.2)</t>
    <phoneticPr fontId="1"/>
  </si>
  <si>
    <t>(@HAS_TOP_PLANE = "FALSE")</t>
    <phoneticPr fontId="1"/>
  </si>
  <si>
    <t>(@HAS_TOP_PLANE = "TRUE")</t>
    <phoneticPr fontId="1"/>
  </si>
  <si>
    <t>Advanced</t>
    <phoneticPr fontId="1"/>
  </si>
  <si>
    <t>Advanced</t>
    <phoneticPr fontId="1"/>
  </si>
  <si>
    <t>HARD_CHROME_PLATING</t>
    <phoneticPr fontId="1"/>
  </si>
  <si>
    <t>@HEAD.LENGTH &lt;= 4</t>
    <phoneticPr fontId="1"/>
  </si>
  <si>
    <t>SKD61_PRE</t>
    <phoneticPr fontId="1"/>
  </si>
  <si>
    <t>SKD61_EPP</t>
    <phoneticPr fontId="1"/>
  </si>
  <si>
    <t>@LENGTH &lt;= 300</t>
    <phoneticPr fontId="1"/>
  </si>
  <si>
    <t>!(@LENGTH &lt;= 300)</t>
    <phoneticPr fontId="1"/>
  </si>
  <si>
    <t xml:space="preserve">@LENGTH &lt;= 500 </t>
    <phoneticPr fontId="1"/>
  </si>
  <si>
    <t>!(@LENGTH &lt;= 500)</t>
    <phoneticPr fontId="1"/>
  </si>
  <si>
    <t>SKH51</t>
    <phoneticPr fontId="1"/>
  </si>
  <si>
    <t>SKD61</t>
    <phoneticPr fontId="1"/>
  </si>
  <si>
    <t>NAK80</t>
    <phoneticPr fontId="1"/>
  </si>
  <si>
    <t>ANY</t>
    <phoneticPr fontId="1"/>
  </si>
  <si>
    <t>HARD_CHROME_PLATING</t>
    <phoneticPr fontId="1"/>
  </si>
  <si>
    <t>200 &lt; @LENGTH &amp; @LENGTH &lt;=500</t>
    <phoneticPr fontId="1"/>
  </si>
  <si>
    <t>!(200 &lt; @LENGTH &amp; @LENGTH &lt;=500)</t>
    <phoneticPr fontId="1"/>
  </si>
  <si>
    <t>(@HAS_TOP_PLANE = "TRUE")</t>
    <phoneticPr fontId="1"/>
  </si>
  <si>
    <t>(@HAS_TOP_PLANE = "FALSE")</t>
    <phoneticPr fontId="1"/>
  </si>
  <si>
    <t>NotSupported</t>
  </si>
  <si>
    <t>Recommended</t>
  </si>
  <si>
    <t>NotRecommended</t>
  </si>
  <si>
    <t>IsRecommended</t>
    <phoneticPr fontId="1"/>
  </si>
  <si>
    <t>NotRecommended</t>
    <phoneticPr fontId="1"/>
  </si>
  <si>
    <t>DH2F</t>
    <phoneticPr fontId="1"/>
  </si>
  <si>
    <t>DH2F(SKD61系プリハードン鋼)</t>
    <rPh sb="10" eb="11">
      <t>ケイ</t>
    </rPh>
    <rPh sb="17" eb="18">
      <t>ハガネ</t>
    </rPh>
    <phoneticPr fontId="1"/>
  </si>
  <si>
    <t>STAVAX ESR 焼入鋼</t>
    <rPh sb="13" eb="14">
      <t>ハガネ</t>
    </rPh>
    <phoneticPr fontId="1"/>
  </si>
  <si>
    <t>SKD61プリハードン</t>
    <phoneticPr fontId="1"/>
  </si>
  <si>
    <t>SKD61プリハードン (38～42HRC) スリーブピン用</t>
    <phoneticPr fontId="1"/>
  </si>
  <si>
    <t>SKD61 (50～55HRC)</t>
    <phoneticPr fontId="1"/>
  </si>
  <si>
    <t>SKD61 (50～55HRC) エジェクタピン用</t>
    <phoneticPr fontId="1"/>
  </si>
  <si>
    <t>SKD61プリハードン (38～42HRC)</t>
    <phoneticPr fontId="1"/>
  </si>
  <si>
    <t>SKD61 (48～52HRC)</t>
    <phoneticPr fontId="1"/>
  </si>
  <si>
    <t>DH2F(SKD61系プリハードン鋼) (38～42HRC)</t>
    <phoneticPr fontId="1"/>
  </si>
  <si>
    <t>38_42</t>
    <phoneticPr fontId="1"/>
  </si>
  <si>
    <t>STAVAX ESR 焼入鋼 (50～54HRC)</t>
    <rPh sb="13" eb="14">
      <t>ハガネ</t>
    </rPh>
    <phoneticPr fontId="1"/>
  </si>
  <si>
    <t>DAC (41～45HRC) 鋳抜きピン用</t>
  </si>
  <si>
    <t>DAC (44～46HRC) 鋳抜きピン用</t>
  </si>
  <si>
    <t>DAC (46～48HRC) 鋳抜きピン用</t>
  </si>
  <si>
    <t>ベリリウム銅(C1720)</t>
    <phoneticPr fontId="1"/>
  </si>
  <si>
    <t>ベリリウム銅(C1720) (38～45HRC)</t>
    <phoneticPr fontId="1"/>
  </si>
  <si>
    <t>DAC (41～45HRC) 鋳抜きピン用</t>
    <phoneticPr fontId="1"/>
  </si>
  <si>
    <t>タフトライド (鋳抜きピン用)</t>
    <phoneticPr fontId="1"/>
  </si>
  <si>
    <t>タフトライド</t>
    <phoneticPr fontId="1"/>
  </si>
  <si>
    <t>ガス軟窒化 (鋳抜きピン用)</t>
    <phoneticPr fontId="1"/>
  </si>
  <si>
    <t>ニューカナック (鋳抜きピン用)</t>
    <phoneticPr fontId="1"/>
  </si>
  <si>
    <t>ALCRONA PRO (鋳抜きピン用)</t>
    <phoneticPr fontId="1"/>
  </si>
  <si>
    <t>ALCRONA PRO DUPLEX【窒化+ ALCRONA】 (鋳抜きピン用)</t>
    <phoneticPr fontId="1"/>
  </si>
  <si>
    <t>LUMENA (鋳抜きピン用)</t>
    <phoneticPr fontId="1"/>
  </si>
  <si>
    <t>LUMENA DUPLEX 【窒化+ LUMENA】 (鋳抜きピン用)</t>
    <phoneticPr fontId="1"/>
  </si>
  <si>
    <t>CrN (鋳抜きピン用)</t>
    <phoneticPr fontId="1"/>
  </si>
  <si>
    <t>TiN (鋳抜きピン用)</t>
    <phoneticPr fontId="1"/>
  </si>
  <si>
    <t>TiALN【PVD】 (鋳抜きピン用)</t>
    <phoneticPr fontId="1"/>
  </si>
  <si>
    <t>SKS3 (53～56HRC)</t>
    <phoneticPr fontId="1"/>
  </si>
  <si>
    <t>53_56</t>
    <phoneticPr fontId="1"/>
  </si>
  <si>
    <t>37_41</t>
    <phoneticPr fontId="1"/>
  </si>
  <si>
    <t>HPM2T (37～41HRC)</t>
    <phoneticPr fontId="1"/>
  </si>
  <si>
    <t>6F(6面フライス仕上)</t>
    <phoneticPr fontId="1"/>
  </si>
  <si>
    <t>2G(上下面研磨仕上)</t>
    <phoneticPr fontId="1"/>
  </si>
  <si>
    <t>2G(長手側面研磨仕上)</t>
    <phoneticPr fontId="1"/>
  </si>
  <si>
    <t>2G(短手側面研磨仕上)</t>
    <phoneticPr fontId="1"/>
  </si>
  <si>
    <t>4G(側面研磨仕上)</t>
    <phoneticPr fontId="1"/>
  </si>
  <si>
    <t>6G(6面研磨仕上)</t>
    <phoneticPr fontId="1"/>
  </si>
  <si>
    <t>その他(コメント欄に記入ください)</t>
    <phoneticPr fontId="1"/>
  </si>
  <si>
    <t>M5×0.8(並目)</t>
    <phoneticPr fontId="1"/>
  </si>
  <si>
    <t>M6×1.0(並目)</t>
    <phoneticPr fontId="1"/>
  </si>
  <si>
    <t>M8×1.25(並目)</t>
    <phoneticPr fontId="1"/>
  </si>
  <si>
    <t>M10×1.5(並目)</t>
    <phoneticPr fontId="1"/>
  </si>
  <si>
    <t>M12×1.75(並目)</t>
    <phoneticPr fontId="1"/>
  </si>
  <si>
    <t>M5×0.5(細目)</t>
    <phoneticPr fontId="1"/>
  </si>
  <si>
    <t>M6×0.75(細目)</t>
    <phoneticPr fontId="1"/>
  </si>
  <si>
    <t>M8×1.0(細目)</t>
    <phoneticPr fontId="1"/>
  </si>
  <si>
    <t>M8×0.75(細目)</t>
    <phoneticPr fontId="1"/>
  </si>
  <si>
    <t>M10×1.25(細目)</t>
    <phoneticPr fontId="1"/>
  </si>
  <si>
    <t>M10×1.0(細目)</t>
    <phoneticPr fontId="1"/>
  </si>
  <si>
    <t>M10×0.75(細目)</t>
    <phoneticPr fontId="1"/>
  </si>
  <si>
    <t>M12×1.5(細目)</t>
    <phoneticPr fontId="1"/>
  </si>
  <si>
    <t>M12×1.25(細目)</t>
    <phoneticPr fontId="1"/>
  </si>
  <si>
    <t>M12×1.0(細目)</t>
    <phoneticPr fontId="1"/>
  </si>
  <si>
    <t>Recommended</t>
    <phoneticPr fontId="1"/>
  </si>
  <si>
    <t>NotSupported</t>
    <phoneticPr fontId="1"/>
  </si>
  <si>
    <t>4.13 &lt;= @DIAMETER.COUNTERBORE_OTH &amp; @DIAMETER.COUNTERBORE_OTH &lt;=5.1</t>
    <phoneticPr fontId="1"/>
  </si>
  <si>
    <t>4.92 &lt;= @DIAMETER.COUNTERBORE_OTH &amp; @DIAMETER.COUNTERBORE_OTH &lt;=6.1</t>
    <phoneticPr fontId="1"/>
  </si>
  <si>
    <t>6.65 &lt;= @DIAMETER.COUNTERBORE_OTH &amp; @DIAMETER.COUNTERBORE_OTH &lt;=8.1</t>
    <phoneticPr fontId="1"/>
  </si>
  <si>
    <t>8.38 &lt;= @DIAMETER.COUNTERBORE_OTH &amp; @DIAMETER.COUNTERBORE_OTH &lt;=10.1</t>
    <phoneticPr fontId="1"/>
  </si>
  <si>
    <t>10.11 &lt;= @DIAMETER.COUNTERBORE_OTH &amp; @DIAMETER.COUNTERBORE_OTH &lt;=12.1</t>
    <phoneticPr fontId="1"/>
  </si>
  <si>
    <t>4.46 &lt;= @DIAMETER.COUNTERBORE_OTH &amp; @DIAMETER.COUNTERBORE_OTH &lt;=5.1</t>
    <phoneticPr fontId="1"/>
  </si>
  <si>
    <t>10.92 &lt;= @DIAMETER.COUNTERBORE_OTH &amp; @DIAMETER.COUNTERBORE_OTH &lt;=12.1</t>
    <phoneticPr fontId="1"/>
  </si>
  <si>
    <t>10.65 &lt;= @DIAMETER.COUNTERBORE_OTH &amp; @DIAMETER.COUNTERBORE_OTH &lt;=12.1</t>
    <phoneticPr fontId="1"/>
  </si>
  <si>
    <t>10.38 &lt;= @DIAMETER.COUNTERBORE_OTH &amp; @DIAMETER.COUNTERBORE_OTH &lt;=12.1</t>
    <phoneticPr fontId="1"/>
  </si>
  <si>
    <t>9.19 &lt;= @DIAMETER.COUNTERBORE_OTH &amp; @DIAMETER.COUNTERBORE_OTH &lt;=10.1</t>
    <phoneticPr fontId="1"/>
  </si>
  <si>
    <t>8.92 &lt;= @DIAMETER.COUNTERBORE_OTH &amp; @DIAMETER.COUNTERBORE_OTH &lt;=10.1</t>
    <phoneticPr fontId="1"/>
  </si>
  <si>
    <t>8.65 &lt;= @DIAMETER.COUNTERBORE_OTH &amp; @DIAMETER.COUNTERBORE_OTH &lt;=10.1</t>
    <phoneticPr fontId="1"/>
  </si>
  <si>
    <t>7.19 &lt;= @DIAMETER.COUNTERBORE_OTH &amp; @DIAMETER.COUNTERBORE_OTH &lt;=8.1</t>
    <phoneticPr fontId="1"/>
  </si>
  <si>
    <t>6.92 &lt;= @DIAMETER.COUNTERBORE_OTH &amp; @DIAMETER.COUNTERBORE_OTH &lt;=8.1</t>
    <phoneticPr fontId="1"/>
  </si>
  <si>
    <t>5.19 &lt;= @DIAMETER.COUNTERBORE_OTH &amp; @DIAMETER.COUNTERBORE_OTH &lt;=6.1</t>
    <phoneticPr fontId="1"/>
  </si>
  <si>
    <t>Recommended</t>
    <phoneticPr fontId="1"/>
  </si>
  <si>
    <t>NITRIDING</t>
    <phoneticPr fontId="1"/>
  </si>
  <si>
    <t>窒化処理</t>
    <phoneticPr fontId="1"/>
  </si>
  <si>
    <t>4G(長手側面+上下面研磨仕上)</t>
    <phoneticPr fontId="1"/>
  </si>
  <si>
    <t>SKD11 (58～60HRC)</t>
    <phoneticPr fontId="1"/>
  </si>
  <si>
    <t>58_60</t>
    <phoneticPr fontId="1"/>
  </si>
  <si>
    <t>スタンダード(HIPS) ミオレックス PMX573A</t>
    <phoneticPr fontId="1"/>
  </si>
  <si>
    <t>耐熱(HIPHS) ミオレックス PMX561A</t>
    <phoneticPr fontId="1"/>
  </si>
  <si>
    <t>高強度(HIPXS) PGE6771</t>
    <phoneticPr fontId="1"/>
  </si>
  <si>
    <t>高強度板厚高精度(HIPXTS) PGE6771</t>
    <phoneticPr fontId="1"/>
  </si>
  <si>
    <t>高温耐久(HIPLS) ロスナボード</t>
    <phoneticPr fontId="1"/>
  </si>
  <si>
    <t>高温耐久(HIPGS) ミオレックス PGX595</t>
    <phoneticPr fontId="1"/>
  </si>
  <si>
    <t>高温耐久板厚高精度(HIPGTS) ミオレックス PGX595</t>
    <phoneticPr fontId="1"/>
  </si>
  <si>
    <t>紙ベーク(HIPPS)</t>
    <phoneticPr fontId="1"/>
  </si>
  <si>
    <t>布ベーク(HIPCS)</t>
    <phoneticPr fontId="1"/>
  </si>
  <si>
    <t>±0.05</t>
    <phoneticPr fontId="1"/>
  </si>
  <si>
    <t>HIPXTS</t>
    <phoneticPr fontId="1"/>
  </si>
  <si>
    <t>HIPGTS</t>
    <phoneticPr fontId="1"/>
  </si>
  <si>
    <t>ANY</t>
    <phoneticPr fontId="1"/>
  </si>
  <si>
    <t>round(THICKNESS,2)=3</t>
  </si>
  <si>
    <t>round(THICKNESS,2)=3</t>
    <phoneticPr fontId="1"/>
  </si>
  <si>
    <t>round(THICKNESS,2)=5</t>
  </si>
  <si>
    <t>round(THICKNESS,2)=5</t>
    <phoneticPr fontId="1"/>
  </si>
  <si>
    <t>round(THICKNESS,2)=10</t>
  </si>
  <si>
    <t>round(THICKNESS,2)=10</t>
    <phoneticPr fontId="1"/>
  </si>
  <si>
    <t>round(THICKNESS,2)=15</t>
  </si>
  <si>
    <t>round(THICKNESS,2)=15</t>
    <phoneticPr fontId="1"/>
  </si>
  <si>
    <t>±0.01</t>
    <phoneticPr fontId="1"/>
  </si>
  <si>
    <t>備考</t>
    <rPh sb="0" eb="2">
      <t>ビコウ</t>
    </rPh>
    <phoneticPr fontId="1"/>
  </si>
  <si>
    <t>#comment</t>
    <phoneticPr fontId="1"/>
  </si>
  <si>
    <t>新規追加 18年1月</t>
    <rPh sb="0" eb="2">
      <t>シンキ</t>
    </rPh>
    <rPh sb="2" eb="4">
      <t>ツイカ</t>
    </rPh>
    <rPh sb="7" eb="8">
      <t>ネン</t>
    </rPh>
    <rPh sb="9" eb="10">
      <t>ガツ</t>
    </rPh>
    <phoneticPr fontId="1"/>
  </si>
  <si>
    <t>HIPNC⇒HIPNLSGへ変更</t>
    <rPh sb="14" eb="16">
      <t>ヘンコウ</t>
    </rPh>
    <phoneticPr fontId="1"/>
  </si>
  <si>
    <t>スリーブ</t>
    <phoneticPr fontId="1"/>
  </si>
  <si>
    <t>段付エジェクタピン</t>
    <phoneticPr fontId="1"/>
  </si>
  <si>
    <t>段付スリーブ</t>
    <phoneticPr fontId="1"/>
  </si>
  <si>
    <t>SKH51</t>
    <phoneticPr fontId="1"/>
  </si>
  <si>
    <t>SKD61_PRE</t>
    <phoneticPr fontId="1"/>
  </si>
  <si>
    <t>@LENGTH &lt;= 300</t>
    <phoneticPr fontId="1"/>
  </si>
  <si>
    <t>300 &lt; @LENGTH</t>
    <phoneticPr fontId="1"/>
  </si>
  <si>
    <t>@LENGTH &lt;= 200</t>
    <phoneticPr fontId="1"/>
  </si>
  <si>
    <t>200 &lt; @LENGTH &amp; @LENGTH &lt;= 500</t>
    <phoneticPr fontId="1"/>
  </si>
  <si>
    <t>500 &lt; @LENGTH</t>
    <phoneticPr fontId="1"/>
  </si>
  <si>
    <t>@LENGTH &lt;= 500</t>
    <phoneticPr fontId="1"/>
  </si>
  <si>
    <t>Recommended</t>
    <phoneticPr fontId="1"/>
  </si>
  <si>
    <t>TUFFTRIDE、GAS_SOFT_NITRIDING、NEW_KANUC、ALCRONA PRO DUPLEX、LUMENA DUPLEXはNotSupported</t>
    <phoneticPr fontId="1"/>
  </si>
  <si>
    <t>ALCRONA PRO</t>
    <phoneticPr fontId="1"/>
  </si>
  <si>
    <t>ALCRONA PRO、ALCRONA PRO DUPLEX、LUMENA、LUMENA DUPLEXはNotSupported</t>
    <phoneticPr fontId="1"/>
  </si>
  <si>
    <t>ANY</t>
    <phoneticPr fontId="1"/>
  </si>
  <si>
    <t>TUFFTRIDE</t>
    <phoneticPr fontId="1"/>
  </si>
  <si>
    <t>GAS_SOFT_NITRIDING</t>
    <phoneticPr fontId="1"/>
  </si>
  <si>
    <t>NEW_KANUC</t>
    <phoneticPr fontId="1"/>
  </si>
  <si>
    <t>ALCRONA PRO DUPLEX</t>
    <phoneticPr fontId="1"/>
  </si>
  <si>
    <t>LUMENA DUPLEX</t>
    <phoneticPr fontId="1"/>
  </si>
  <si>
    <t>NotSupported</t>
    <phoneticPr fontId="1"/>
  </si>
  <si>
    <t>LUMENA</t>
    <phoneticPr fontId="1"/>
  </si>
  <si>
    <t>ANT</t>
    <phoneticPr fontId="1"/>
  </si>
  <si>
    <t>3 &lt; @SHANK.DIAMETER &amp; @SHANK.DIAMETER &lt;=6</t>
    <phoneticPr fontId="1"/>
  </si>
  <si>
    <t>6 &lt; @SHANK.DIAMETER &amp; @SHANK.DIAMETER &lt;=10</t>
    <phoneticPr fontId="1"/>
  </si>
  <si>
    <t>10 &lt; @SHANK.DIAMETER &amp; @SHANK.DIAMETER &lt;=18</t>
    <phoneticPr fontId="1"/>
  </si>
  <si>
    <t>18 &lt; @SHANK.DIAMETER &amp; @SHANK.DIAMETER &lt;=30</t>
    <phoneticPr fontId="1"/>
  </si>
  <si>
    <t>3 &lt; @SHANK.DIAMETER &amp; @SHANK.DIAMETER &lt;=6</t>
    <phoneticPr fontId="1"/>
  </si>
  <si>
    <t>NotSupported</t>
    <phoneticPr fontId="1"/>
  </si>
  <si>
    <t>Advanced</t>
    <phoneticPr fontId="1"/>
  </si>
  <si>
    <t>H7(+0.012/0)</t>
    <phoneticPr fontId="1"/>
  </si>
  <si>
    <t>H7(+0.015/0)</t>
    <phoneticPr fontId="1"/>
  </si>
  <si>
    <t>H7(+0.018/0)</t>
    <phoneticPr fontId="1"/>
  </si>
  <si>
    <t>H7(+0.021/0)</t>
    <phoneticPr fontId="1"/>
  </si>
  <si>
    <t>H7(+0.012/0)</t>
    <phoneticPr fontId="1"/>
  </si>
  <si>
    <t>SKD61_ESV</t>
    <phoneticPr fontId="1"/>
  </si>
  <si>
    <t>ANY</t>
    <phoneticPr fontId="1"/>
  </si>
  <si>
    <t>3 &lt; @EJECTORPIN_HOLE.DIAMETER &amp; EJECTORPIN_HOLE.DIAMETER &lt;= 6</t>
    <phoneticPr fontId="1"/>
  </si>
  <si>
    <t>6 &lt; @EJECTORPIN_HOLE.DIAMETER &amp; EJECTORPIN_HOLE.DIAMETER &lt;= 10</t>
    <phoneticPr fontId="1"/>
  </si>
  <si>
    <t>10 &lt; @EJECTORPIN_HOLE.DIAMETER &amp; EJECTORPIN_HOLE.DIAMETER &lt;= 18</t>
    <phoneticPr fontId="1"/>
  </si>
  <si>
    <t>18 &lt; @EJECTORPIN_HOLE.DIAMETER &amp; EJECTORPIN_HOLE.DIAMETER &lt;= 30</t>
    <phoneticPr fontId="1"/>
  </si>
  <si>
    <t>NotRecommended</t>
    <phoneticPr fontId="1"/>
  </si>
  <si>
    <t>有効長20</t>
    <rPh sb="0" eb="2">
      <t>ユウコウ</t>
    </rPh>
    <rPh sb="2" eb="3">
      <t>ナガ</t>
    </rPh>
    <phoneticPr fontId="1"/>
  </si>
  <si>
    <t>穴全体</t>
    <rPh sb="0" eb="1">
      <t>アナ</t>
    </rPh>
    <rPh sb="1" eb="3">
      <t>ゼンタイ</t>
    </rPh>
    <phoneticPr fontId="1"/>
  </si>
  <si>
    <t>S=20</t>
    <phoneticPr fontId="1"/>
  </si>
  <si>
    <t>S=L</t>
    <phoneticPr fontId="1"/>
  </si>
  <si>
    <t>エジェクタピン穴径 x 材質によって、選べる深さを制御したいならAdvancedの設定が必要</t>
    <rPh sb="7" eb="8">
      <t>アナ</t>
    </rPh>
    <rPh sb="8" eb="9">
      <t>ケイ</t>
    </rPh>
    <rPh sb="12" eb="14">
      <t>ザイシツ</t>
    </rPh>
    <rPh sb="19" eb="20">
      <t>エラ</t>
    </rPh>
    <rPh sb="22" eb="23">
      <t>フカ</t>
    </rPh>
    <rPh sb="25" eb="27">
      <t>セイギョ</t>
    </rPh>
    <rPh sb="41" eb="43">
      <t>セッテイ</t>
    </rPh>
    <rPh sb="44" eb="46">
      <t>ヒツヨウ</t>
    </rPh>
    <phoneticPr fontId="1"/>
  </si>
  <si>
    <t>ACTUAL_VALUE</t>
    <phoneticPr fontId="1"/>
  </si>
  <si>
    <t>実寸</t>
    <phoneticPr fontId="1"/>
  </si>
  <si>
    <t>V+0.5</t>
  </si>
  <si>
    <t>V+0.5</t>
    <phoneticPr fontId="1"/>
  </si>
  <si>
    <t>穴径+0.5</t>
    <phoneticPr fontId="1"/>
  </si>
  <si>
    <t>V+0.2_0.4</t>
    <phoneticPr fontId="1"/>
  </si>
  <si>
    <t>穴径+(0.2~0.4)</t>
    <phoneticPr fontId="1"/>
  </si>
  <si>
    <t>穴径+(0.5)</t>
    <phoneticPr fontId="1"/>
  </si>
  <si>
    <t>V+0.5</t>
    <phoneticPr fontId="1"/>
  </si>
  <si>
    <t>穴径+0.5</t>
    <phoneticPr fontId="1"/>
  </si>
  <si>
    <t>ACTUAL_VALUE</t>
    <phoneticPr fontId="1"/>
  </si>
  <si>
    <t>実寸</t>
    <phoneticPr fontId="1"/>
  </si>
  <si>
    <t>←これも非表示かな？</t>
    <rPh sb="4" eb="7">
      <t>ヒヒョウジ</t>
    </rPh>
    <phoneticPr fontId="1"/>
  </si>
  <si>
    <t>新規追加 18年1月</t>
    <rPh sb="0" eb="2">
      <t>シンキ</t>
    </rPh>
    <rPh sb="2" eb="4">
      <t>ツイカ</t>
    </rPh>
    <rPh sb="7" eb="8">
      <t>ネン</t>
    </rPh>
    <rPh sb="9" eb="10">
      <t>ガツ</t>
    </rPh>
    <phoneticPr fontId="1"/>
  </si>
  <si>
    <t>45DEG_STEP</t>
    <phoneticPr fontId="1"/>
  </si>
  <si>
    <t>逃げ穴ストレート+45度テーパつなぎ</t>
    <phoneticPr fontId="1"/>
  </si>
  <si>
    <t>コアピンと同じで仮設定</t>
    <rPh sb="5" eb="6">
      <t>オナ</t>
    </rPh>
    <rPh sb="8" eb="9">
      <t>カリ</t>
    </rPh>
    <rPh sb="9" eb="11">
      <t>セッテイ</t>
    </rPh>
    <phoneticPr fontId="1"/>
  </si>
  <si>
    <t>ツバサイズでRecommended/NotRecommendedを分けたいところ</t>
    <rPh sb="33" eb="34">
      <t>ワ</t>
    </rPh>
    <phoneticPr fontId="1"/>
  </si>
  <si>
    <t>Recommended</t>
    <phoneticPr fontId="1"/>
  </si>
  <si>
    <t>Recommended</t>
    <phoneticPr fontId="1"/>
  </si>
  <si>
    <t>NotSupported</t>
    <phoneticPr fontId="1"/>
  </si>
  <si>
    <t>←これってNotRecommendedでなくていい？</t>
    <phoneticPr fontId="1"/>
  </si>
  <si>
    <t>GRINDING</t>
    <phoneticPr fontId="1"/>
  </si>
  <si>
    <t>EDM</t>
    <phoneticPr fontId="1"/>
  </si>
  <si>
    <t>放電仕上</t>
    <phoneticPr fontId="1"/>
  </si>
  <si>
    <t>研磨仕上</t>
    <phoneticPr fontId="1"/>
  </si>
  <si>
    <t>Advanced</t>
    <phoneticPr fontId="1"/>
  </si>
  <si>
    <t>←この公差に対応できる？</t>
    <rPh sb="3" eb="5">
      <t>コウサ</t>
    </rPh>
    <rPh sb="6" eb="8">
      <t>タイオウ</t>
    </rPh>
    <phoneticPr fontId="1"/>
  </si>
  <si>
    <t>ANY</t>
    <phoneticPr fontId="1"/>
  </si>
  <si>
    <t>NotRecommended</t>
    <phoneticPr fontId="1"/>
  </si>
  <si>
    <t>6 &lt;= @DIAMETER.COUNTERBORE_OTH &amp; @DIAMETER.COUNTERBORE_OTH &lt;= 7</t>
    <phoneticPr fontId="1"/>
  </si>
  <si>
    <t>8 &lt;= @DIAMETER.COUNTERBORE_OTH &amp; @DIAMETER.COUNTERBORE_OTH &lt;= 9</t>
    <phoneticPr fontId="1"/>
  </si>
  <si>
    <t>10 &lt;= @DIAMETER.COUNTERBORE_OTH &amp; @DIAMETER.COUNTERBORE_OTH &lt;= 12</t>
    <phoneticPr fontId="1"/>
  </si>
  <si>
    <t>14 &lt;= @DIAMETER.COUNTERBORE_OTH &amp; @DIAMETER.COUNTERBORE_OTH &lt;= 15</t>
    <phoneticPr fontId="1"/>
  </si>
  <si>
    <t>SKH51</t>
    <phoneticPr fontId="1"/>
  </si>
  <si>
    <t>SKD61_ESV</t>
    <phoneticPr fontId="1"/>
  </si>
  <si>
    <t>4 &lt; @HEAD.LENGTH</t>
    <phoneticPr fontId="1"/>
  </si>
  <si>
    <t>(TOLERANCE.SHANK.DIAMETER.UPPER - TOLERANCE.SHANK.DIAMETER.LOWER) &lt;= 0.002</t>
    <phoneticPr fontId="1"/>
  </si>
  <si>
    <t>NITRIDING</t>
    <phoneticPr fontId="1"/>
  </si>
  <si>
    <t>HARD_CHROME_PLATING</t>
    <phoneticPr fontId="1"/>
  </si>
  <si>
    <t>NO_TREATMENT</t>
    <phoneticPr fontId="1"/>
  </si>
  <si>
    <t>NITRIDING</t>
    <phoneticPr fontId="1"/>
  </si>
  <si>
    <t>HARD_CHROME_PLATING</t>
    <phoneticPr fontId="1"/>
  </si>
  <si>
    <t>SKH51</t>
    <phoneticPr fontId="1"/>
  </si>
  <si>
    <t>ANY</t>
    <phoneticPr fontId="1"/>
  </si>
  <si>
    <t>@HEAD.LENGTH &lt;= 4</t>
    <phoneticPr fontId="1"/>
  </si>
  <si>
    <t>SKH51</t>
    <phoneticPr fontId="1"/>
  </si>
  <si>
    <t>ANY</t>
    <phoneticPr fontId="1"/>
  </si>
  <si>
    <t>!(@HEAD.LENGTH &lt;= 4)</t>
    <phoneticPr fontId="1"/>
  </si>
  <si>
    <t>SKD61_PRE</t>
    <phoneticPr fontId="1"/>
  </si>
  <si>
    <t>NITRIDING</t>
    <phoneticPr fontId="1"/>
  </si>
  <si>
    <t>@HEAD.LENGTH &lt;= 4</t>
    <phoneticPr fontId="1"/>
  </si>
  <si>
    <t>SKD61_EPP</t>
    <phoneticPr fontId="1"/>
  </si>
  <si>
    <t>@LENGTH &lt;= 300</t>
    <phoneticPr fontId="1"/>
  </si>
  <si>
    <t>SKD61_PRE</t>
    <phoneticPr fontId="1"/>
  </si>
  <si>
    <t>NO_TREATMENT</t>
    <phoneticPr fontId="1"/>
  </si>
  <si>
    <t>SKH51</t>
    <phoneticPr fontId="1"/>
  </si>
  <si>
    <t>ANY</t>
    <phoneticPr fontId="1"/>
  </si>
  <si>
    <t>!(@HEAD.LENGTH &lt;= 4)</t>
    <phoneticPr fontId="1"/>
  </si>
  <si>
    <t>NITRIDING</t>
    <phoneticPr fontId="1"/>
  </si>
  <si>
    <t>SKD61_EPP</t>
    <phoneticPr fontId="1"/>
  </si>
  <si>
    <t>ANY</t>
    <phoneticPr fontId="1"/>
  </si>
  <si>
    <t>!(@LENGTH &lt;= 300)</t>
    <phoneticPr fontId="1"/>
  </si>
  <si>
    <t>SKD61_PRE</t>
    <phoneticPr fontId="1"/>
  </si>
  <si>
    <t>NO_TREATMENT</t>
    <phoneticPr fontId="1"/>
  </si>
  <si>
    <t>ANY</t>
    <phoneticPr fontId="1"/>
  </si>
  <si>
    <t>(@HAS_TOP_PLANE = "TRUE") &amp; @LENGTH &lt;= 200</t>
  </si>
  <si>
    <t>(@HAS_TOP_PLANE = "TRUE") &amp; !(@LENGTH &lt;= 200)</t>
  </si>
  <si>
    <t>(@HAS_TOP_PLANE = "FALSE")</t>
  </si>
  <si>
    <t>(@HAS_TOP_PLANE = "TRUE") &amp; @LENGTH &lt;= 150</t>
  </si>
  <si>
    <t>(@HAS_TOP_PLANE = "TRUE") &amp; !(@LENGTH &lt;= 150)</t>
  </si>
  <si>
    <t>(@HAS_TOP_PLANE = "TRUE") &amp; 500 &lt; @LENGTH</t>
  </si>
  <si>
    <t>(@HAS_TOP_PLANE = "TRUE") &amp; !(500 &lt; @LENGTH)</t>
  </si>
  <si>
    <t>SKH51</t>
    <phoneticPr fontId="1"/>
  </si>
  <si>
    <t>NO_TREATMENT</t>
    <phoneticPr fontId="1"/>
  </si>
  <si>
    <t>SKD61_PRE</t>
    <phoneticPr fontId="1"/>
  </si>
  <si>
    <t>NITRIDING</t>
    <phoneticPr fontId="1"/>
  </si>
  <si>
    <t>SKD61_EPP</t>
    <phoneticPr fontId="1"/>
  </si>
  <si>
    <t>@LENGTH &lt;= 150</t>
  </si>
  <si>
    <t>!(@LENGTH &lt;= 150)</t>
  </si>
  <si>
    <t>@LENGTH &lt;= 500 &amp; @SHANK.DIAMETER &lt;= 12</t>
  </si>
  <si>
    <t>!(@LENGTH &lt;= 500 &amp; @SHANK.DIAMETER &lt;= 12)</t>
  </si>
  <si>
    <t>@LENGTH &lt;= 500 &amp; 12 &lt; @SHANK.DIAMETER &amp; @SHANK.DIAMETER &lt; 25</t>
  </si>
  <si>
    <t>500 &lt; @LENGTH &amp; @SHANK.DIAMETER &lt; 25</t>
  </si>
  <si>
    <t>25 &lt;= @SHANK.DIAMETER</t>
  </si>
  <si>
    <t>@LENGTH &lt;= 500 &amp; 25 &lt;= @SHANK.DIAMETER</t>
  </si>
  <si>
    <t>!(@LENGTH &lt;= 500 &amp; 25 &lt;= @SHANK.DIAMETER)</t>
  </si>
  <si>
    <t>500 &lt; @LENGTH &amp; 25 &lt;= @SHANK.DIAMETER</t>
  </si>
  <si>
    <t>!(500 &lt; @LENGTH &amp; 25 &lt;= @SHANK.DIAMETER)</t>
  </si>
  <si>
    <t>HARD_CHROME_PLATING</t>
    <phoneticPr fontId="1"/>
  </si>
  <si>
    <t>NITRIDING</t>
    <phoneticPr fontId="1"/>
  </si>
  <si>
    <t>HARD_CHROME_PLATING</t>
    <phoneticPr fontId="1"/>
  </si>
  <si>
    <t>@HEAD.LENGTH &lt;= 4</t>
    <phoneticPr fontId="1"/>
  </si>
  <si>
    <t>!(@HEAD.LENGTH &lt;= 4)</t>
    <phoneticPr fontId="1"/>
  </si>
  <si>
    <t>@LENGTH &lt;= 300</t>
    <phoneticPr fontId="1"/>
  </si>
  <si>
    <t>!(@LENGTH &lt;= 300)</t>
    <phoneticPr fontId="1"/>
  </si>
  <si>
    <t>@LENGTH &lt;= 500 &amp; @BASE_SHANK.DIAMETER &lt; 10</t>
  </si>
  <si>
    <t>!(@LENGTH &lt;= 500 &amp; @BASE_SHANK.DIAMETER &lt; 10)</t>
  </si>
  <si>
    <t>@LENGTH &lt;= 500 &amp; 10 &lt;= @BASE_SHANK.DIAMETER</t>
  </si>
  <si>
    <t>500 &lt; @LENGTH &amp; @BASE_SHANK.DIAMETER &lt; 10</t>
  </si>
  <si>
    <t>500 &lt; @LENGTH &amp; 10 &lt;= @BASE_SHANK.DIAMETER</t>
  </si>
  <si>
    <t>!(500 &lt; @LENGTH &amp; 10 &lt;= @BASE_SHANK.DIAMETER)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</si>
</sst>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Meiryo UI"/>
      <family val="2"/>
      <charset val="128"/>
      <scheme val="minor"/>
    </font>
    <font>
      <sz val="6"/>
      <name val="Meiryo UI"/>
      <family val="2"/>
      <charset val="128"/>
      <scheme val="minor"/>
    </font>
    <font>
      <b/>
      <sz val="11"/>
      <color theme="0"/>
      <name val="Meiryo UI"/>
      <family val="3"/>
      <charset val="128"/>
      <scheme val="minor"/>
    </font>
    <font>
      <sz val="11"/>
      <color theme="0"/>
      <name val="Meiryo UI"/>
      <family val="2"/>
      <charset val="128"/>
      <scheme val="minor"/>
    </font>
    <font>
      <sz val="11"/>
      <name val="Meiryo UI"/>
      <family val="3"/>
      <charset val="128"/>
      <scheme val="minor"/>
    </font>
    <font>
      <sz val="11"/>
      <color theme="1"/>
      <name val="Meiryo UI"/>
      <family val="3"/>
      <charset val="128"/>
      <scheme val="minor"/>
    </font>
    <font>
      <sz val="11"/>
      <color theme="0"/>
      <name val="Meiryo UI"/>
      <family val="3"/>
      <charset val="128"/>
      <scheme val="minor"/>
    </font>
    <font>
      <sz val="11"/>
      <color theme="1"/>
      <name val="Meiryo UI"/>
      <family val="2"/>
      <scheme val="minor"/>
    </font>
    <font>
      <sz val="6"/>
      <name val="Meiryo UI"/>
      <family val="3"/>
      <charset val="128"/>
      <scheme val="minor"/>
    </font>
    <font>
      <b/>
      <sz val="18"/>
      <color theme="1"/>
      <name val="Meiryo UI"/>
      <family val="3"/>
      <charset val="128"/>
      <scheme val="minor"/>
    </font>
    <font>
      <sz val="11"/>
      <color theme="7"/>
      <name val="Meiryo UI"/>
      <family val="2"/>
      <charset val="128"/>
      <scheme val="minor"/>
    </font>
    <font>
      <sz val="11"/>
      <color theme="7"/>
      <name val="Meiryo UI"/>
      <family val="3"/>
      <charset val="128"/>
      <scheme val="minor"/>
    </font>
    <font>
      <sz val="11"/>
      <name val="Meiryo UI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64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4" fillId="0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49" fontId="0" fillId="0" borderId="0" xfId="0" applyNumberFormat="1">
      <alignment vertical="center"/>
    </xf>
    <xf numFmtId="0" fontId="0" fillId="0" borderId="0" xfId="0" quotePrefix="1" applyFont="1" applyFill="1" applyBorder="1">
      <alignment vertical="center"/>
    </xf>
    <xf numFmtId="0" fontId="5" fillId="0" borderId="0" xfId="0" applyNumberFormat="1" applyFont="1" applyFill="1">
      <alignment vertical="center"/>
    </xf>
    <xf numFmtId="0" fontId="0" fillId="0" borderId="0" xfId="0" quotePrefix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0" xfId="1"/>
    <xf numFmtId="0" fontId="9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7" fillId="3" borderId="6" xfId="1" applyFill="1" applyBorder="1"/>
    <xf numFmtId="0" fontId="4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/>
    <xf numFmtId="0" fontId="7" fillId="0" borderId="0" xfId="1" applyFill="1" applyBorder="1"/>
    <xf numFmtId="0" fontId="7" fillId="0" borderId="0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0" fillId="4" borderId="0" xfId="0" quotePrefix="1" applyFill="1">
      <alignment vertical="center"/>
    </xf>
    <xf numFmtId="0" fontId="5" fillId="4" borderId="0" xfId="0" applyNumberFormat="1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0" borderId="0" xfId="0" quotePrefix="1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4" fillId="0" borderId="0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1" fillId="0" borderId="0" xfId="0" applyFont="1" applyFill="1">
      <alignment vertical="center"/>
    </xf>
    <xf numFmtId="0" fontId="11" fillId="0" borderId="0" xfId="0" applyFont="1">
      <alignment vertical="center"/>
    </xf>
    <xf numFmtId="0" fontId="11" fillId="4" borderId="0" xfId="0" applyFont="1" applyFill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quotePrefix="1" applyFont="1">
      <alignment vertical="center"/>
    </xf>
    <xf numFmtId="0" fontId="11" fillId="0" borderId="0" xfId="0" applyNumberFormat="1" applyFont="1" applyFill="1">
      <alignment vertical="center"/>
    </xf>
    <xf numFmtId="0" fontId="10" fillId="0" borderId="0" xfId="0" applyNumberFormat="1" applyFont="1" applyFill="1">
      <alignment vertical="center"/>
    </xf>
    <xf numFmtId="0" fontId="10" fillId="4" borderId="0" xfId="0" applyNumberFormat="1" applyFont="1" applyFill="1">
      <alignment vertical="center"/>
    </xf>
    <xf numFmtId="0" fontId="7" fillId="0" borderId="0" xfId="1" applyFill="1" applyBorder="1" applyAlignment="1">
      <alignment wrapText="1"/>
    </xf>
    <xf numFmtId="0" fontId="7" fillId="0" borderId="0" xfId="1" applyFill="1" applyBorder="1" applyAlignment="1">
      <alignment vertical="center"/>
    </xf>
    <xf numFmtId="0" fontId="0" fillId="0" borderId="0" xfId="0" applyAlignment="1">
      <alignment vertical="center"/>
    </xf>
    <xf numFmtId="0" fontId="7" fillId="0" borderId="0" xfId="1" applyFill="1" applyBorder="1" applyAlignment="1">
      <alignment horizontal="left" vertical="top" wrapText="1"/>
    </xf>
    <xf numFmtId="0" fontId="11" fillId="0" borderId="0" xfId="0" applyNumberFormat="1" applyFont="1" applyFill="1" applyBorder="1">
      <alignment vertical="center"/>
    </xf>
    <xf numFmtId="0" fontId="4" fillId="0" borderId="0" xfId="0" quotePrefix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0" fillId="5" borderId="0" xfId="0" applyFont="1" applyFill="1" applyBorder="1">
      <alignment vertical="center"/>
    </xf>
    <xf numFmtId="0" fontId="10" fillId="5" borderId="0" xfId="0" applyFont="1" applyFill="1" applyBorder="1">
      <alignment vertical="center"/>
    </xf>
    <xf numFmtId="0" fontId="0" fillId="5" borderId="0" xfId="0" quotePrefix="1" applyFont="1" applyFill="1" applyBorder="1">
      <alignment vertical="center"/>
    </xf>
    <xf numFmtId="0" fontId="0" fillId="5" borderId="0" xfId="0" applyFont="1" applyFill="1" applyBorder="1" applyAlignment="1">
      <alignment vertical="center" wrapText="1"/>
    </xf>
    <xf numFmtId="0" fontId="11" fillId="0" borderId="0" xfId="0" applyNumberFormat="1" applyFont="1">
      <alignment vertical="center"/>
    </xf>
    <xf numFmtId="0" fontId="2" fillId="2" borderId="0" xfId="0" applyFont="1" applyFill="1" applyBorder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10" fillId="0" borderId="0" xfId="0" applyFont="1" applyFill="1">
      <alignment vertical="center"/>
    </xf>
    <xf numFmtId="0" fontId="10" fillId="4" borderId="0" xfId="0" applyFont="1" applyFill="1">
      <alignment vertical="center"/>
    </xf>
    <xf numFmtId="0" fontId="7" fillId="0" borderId="4" xfId="1" applyBorder="1" applyAlignment="1">
      <alignment horizontal="left"/>
    </xf>
    <xf numFmtId="0" fontId="7" fillId="0" borderId="5" xfId="1" applyBorder="1" applyAlignment="1">
      <alignment horizontal="left"/>
    </xf>
  </cellXfs>
  <cellStyles count="2">
    <cellStyle name="標準" xfId="0" builtinId="0"/>
    <cellStyle name="標準 2" xfId="1"/>
  </cellStyles>
  <dxfs count="46">
    <dxf>
      <font>
        <strike val="0"/>
        <outline val="0"/>
        <shadow val="0"/>
        <u val="none"/>
        <vertAlign val="baseline"/>
        <sz val="11"/>
        <color theme="7"/>
        <name val="Meiryo U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7"/>
        <name val="Meiryo U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7"/>
        <name val="Meiryo U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Meiryo U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Meiryo U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Meiryo U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Meiryo U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Meiryo U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Meiryo U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Meiryo U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Meiryo U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eiryo U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eiryo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eiryo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eiryo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eiryo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eiryo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eiryo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Meiryo UI"/>
        <scheme val="minor"/>
      </font>
    </dxf>
    <dxf>
      <font>
        <strike val="0"/>
        <outline val="0"/>
        <shadow val="0"/>
        <u val="none"/>
        <vertAlign val="baseline"/>
        <sz val="11"/>
        <color theme="7"/>
        <name val="Meiryo U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eiryo U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eiryo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eiryo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eiryo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eiryo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eiryo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Meiryo U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eiryo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Meiryo U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Meiryo U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eiryo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Meiryo U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eiryo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Meiryo UI"/>
        <scheme val="minor"/>
      </font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  <border>
        <left/>
        <right/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/>
        <right/>
        <top style="medium">
          <color auto="1"/>
        </top>
        <bottom style="medium">
          <color auto="1"/>
        </bottom>
        <vertical style="dashed">
          <color auto="1"/>
        </vertical>
        <horizontal style="dashed">
          <color auto="1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0" tint="-4.9989318521683403E-2"/>
        </patternFill>
      </fill>
    </dxf>
    <dxf>
      <border>
        <bottom style="medium">
          <color auto="1"/>
        </bottom>
      </border>
    </dxf>
    <dxf>
      <font>
        <b/>
        <i val="0"/>
        <strike val="0"/>
        <color theme="0"/>
      </font>
      <fill>
        <patternFill patternType="solid">
          <fgColor theme="3" tint="-0.24994659260841701"/>
          <bgColor theme="3" tint="-0.24994659260841701"/>
        </patternFill>
      </fill>
      <border>
        <top style="thick">
          <color theme="3" tint="-0.24994659260841701"/>
        </top>
        <bottom style="thick">
          <color theme="3" tint="-0.24994659260841701"/>
        </bottom>
      </border>
    </dxf>
    <dxf>
      <border>
        <top style="thick">
          <color theme="3" tint="-0.24994659260841701"/>
        </top>
        <bottom style="thick">
          <color theme="3" tint="-0.24994659260841701"/>
        </bottom>
        <vertical style="medium">
          <color theme="0" tint="-0.24994659260841701"/>
        </vertical>
      </border>
    </dxf>
  </dxfs>
  <tableStyles count="3" defaultTableStyle="TableStyleMedium2" defaultPivotStyle="PivotStyleLight16">
    <tableStyle name="マスタスタイル" pivot="0" count="4">
      <tableStyleElement type="wholeTable" dxfId="45"/>
      <tableStyleElement type="headerRow" dxfId="44"/>
      <tableStyleElement type="totalRow" dxfId="43"/>
      <tableStyleElement type="firstRowStripe" dxfId="42"/>
    </tableStyle>
    <tableStyle name="MySqlDefault" pivot="0" table="0" count="2">
      <tableStyleElement type="wholeTable" dxfId="41"/>
      <tableStyleElement type="headerRow" dxfId="40"/>
    </tableStyle>
    <tableStyle name="解説テーブル" pivot="0" count="2">
      <tableStyleElement type="wholeTable" dxfId="39"/>
      <tableStyleElement type="headerRow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eiichi_Hiraoka\Desktop\&#26032;&#35211;&#31309;&#26465;&#20214;&#12510;&#12473;&#12479;(mst_qt_condition_type_defines)_&#12414;&#12384;&#38283;&#30330;&#20013;_1801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解説"/>
      <sheetName val="見積条件マスタ"/>
      <sheetName val="見積条件表示タイプ詳細設定マスタ"/>
      <sheetName val="見積条件タイプマスタ"/>
      <sheetName val="品名マスタ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3" name="解説_見積条件マスタ" displayName="解説_見積条件マスタ" ref="B4:H13" totalsRowShown="0">
  <autoFilter ref="B4:H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No." dataDxfId="37"/>
    <tableColumn id="2" name="物理名" dataDxfId="36"/>
    <tableColumn id="3" name="論理名" dataDxfId="35"/>
    <tableColumn id="4" name="型"/>
    <tableColumn id="5" name="桁数"/>
    <tableColumn id="6" name="必須" dataDxfId="34"/>
    <tableColumn id="7" name="解説"/>
  </tableColumns>
  <tableStyleInfo name="解説テーブル" showFirstColumn="0" showLastColumn="0" showRowStripes="0" showColumnStripes="0"/>
</table>
</file>

<file path=xl/tables/table2.xml><?xml version="1.0" encoding="utf-8"?>
<table xmlns="http://schemas.openxmlformats.org/spreadsheetml/2006/main" id="2" name="見積条件マスタ" displayName="見積条件マスタ" ref="B5:O1058" headerRowDxfId="33">
  <autoFilter ref="B5:O1058"/>
  <sortState ref="B12:N922">
    <sortCondition ref="I5:I1103"/>
  </sortState>
  <tableColumns count="14">
    <tableColumn id="1" name="article_type_id" totalsRowLabel="集計" totalsRowDxfId="32"/>
    <tableColumn id="12" name="#品名" dataDxfId="31">
      <calculatedColumnFormula>VLOOKUP(見積条件マスタ[[#This Row],[article_type_id]],品名マスタ[],5,0)</calculatedColumnFormula>
    </tableColumn>
    <tableColumn id="2" name="qt_condition_type_id" totalsRowDxfId="30"/>
    <tableColumn id="13" name="#見積条件" dataDxfId="29">
      <calculatedColumnFormula>VLOOKUP(見積条件マスタ[[#This Row],[qt_condition_type_id]],見積条件タイプマスタ[],5,0)</calculatedColumnFormula>
    </tableColumn>
    <tableColumn id="16" name="#見積条件型" dataDxfId="28">
      <calculatedColumnFormula>VLOOKUP(見積条件マスタ[[#This Row],[qt_condition_type_id]],見積条件タイプマスタ[],2,0)</calculatedColumnFormula>
    </tableColumn>
    <tableColumn id="3" name="qt_condition_type_define_id" totalsRowDxfId="27"/>
    <tableColumn id="8" name="#unique_id" dataDxfId="26">
      <calculatedColumnFormula>見積条件マスタ[[#This Row],[article_type_id]]&amp;"."&amp;見積条件マスタ[[#This Row],[qt_condition_type_id]]&amp;"."&amp;見積条件マスタ[[#This Row],[qt_condition_type_define_id]]</calculatedColumnFormula>
    </tableColumn>
    <tableColumn id="4" name="arg_value" totalsRowDxfId="25"/>
    <tableColumn id="5" name="arg_option" totalsRowDxfId="24"/>
    <tableColumn id="6" name="name" totalsRowDxfId="23"/>
    <tableColumn id="7" name="display_index" totalsRowFunction="sum" totalsRowDxfId="22"/>
    <tableColumn id="14" name="decimal_effective_digits" totalsRowDxfId="21"/>
    <tableColumn id="9" name="IsRecommended" totalsRowDxfId="20"/>
    <tableColumn id="10" name="#comment" dataDxfId="19"/>
  </tableColumns>
  <tableStyleInfo name="マスタスタイル" showFirstColumn="0" showLastColumn="0" showRowStripes="1" showColumnStripes="0"/>
</table>
</file>

<file path=xl/tables/table3.xml><?xml version="1.0" encoding="utf-8"?>
<table xmlns="http://schemas.openxmlformats.org/spreadsheetml/2006/main" id="5" name="テーブル26" displayName="テーブル26" ref="B5:P609" headerRowDxfId="18">
  <autoFilter ref="B5:P609"/>
  <tableColumns count="15">
    <tableColumn id="1" name="article_type_id" totalsRowLabel="集計" totalsRowDxfId="17"/>
    <tableColumn id="12" name="#品名" dataDxfId="6">
      <calculatedColumnFormula>VLOOKUP([1]!テーブル26[[#This Row],[article_type_id]],[1]!品名マスタ[#Data],5,0)</calculatedColumnFormula>
    </tableColumn>
    <tableColumn id="2" name="qt_condition_type_id" totalsRowDxfId="16"/>
    <tableColumn id="13" name="#見積条件" dataDxfId="5">
      <calculatedColumnFormula>VLOOKUP([1]!テーブル26[[#This Row],[qt_condition_type_id]],[1]!見積条件タイプマスタ[#Data],5,0)</calculatedColumnFormula>
    </tableColumn>
    <tableColumn id="16" name="#見積条件型" dataDxfId="4">
      <calculatedColumnFormula>VLOOKUP([1]!テーブル26[[#This Row],[qt_condition_type_id]],[1]!見積条件タイプマスタ[#Data],4,0)</calculatedColumnFormula>
    </tableColumn>
    <tableColumn id="3" name="qt_condition_type_define_id" totalsRowDxfId="15"/>
    <tableColumn id="10" name="#unique_id" dataDxfId="3">
      <calculatedColumnFormula>[1]!テーブル26[[#This Row],[article_type_id]]&amp;"."&amp;[1]!テーブル26[[#This Row],[qt_condition_type_id]]&amp;"."&amp;[1]!テーブル26[[#This Row],[qt_condition_type_define_id]]</calculatedColumnFormula>
    </tableColumn>
    <tableColumn id="4" name="#arg_value" dataDxfId="2" totalsRowDxfId="14">
      <calculatedColumnFormula>VLOOKUP([1]!テーブル26[[#This Row],['#unique_id]],[1]!見積条件マスタ[['#unique_id]:[name]],2,0)</calculatedColumnFormula>
    </tableColumn>
    <tableColumn id="5" name="#arg_option" dataDxfId="1" totalsRowDxfId="13">
      <calculatedColumnFormula>VLOOKUP([1]!テーブル26[[#This Row],['#unique_id]],[1]!見積条件マスタ[['#unique_id]:[name]],3,0)</calculatedColumnFormula>
    </tableColumn>
    <tableColumn id="6" name="#name" dataDxfId="0" totalsRowDxfId="12">
      <calculatedColumnFormula>VLOOKUP([1]!テーブル26[[#This Row],['#unique_id]],[1]!見積条件マスタ[['#unique_id]:[name]],4,0)</calculatedColumnFormula>
    </tableColumn>
    <tableColumn id="11" name="priority" dataDxfId="11"/>
    <tableColumn id="7" name="MATERIALTYPE" dataDxfId="10"/>
    <tableColumn id="8" name="SURFACETYPE" dataDxfId="9"/>
    <tableColumn id="9" name="条件式" dataDxfId="8"/>
    <tableColumn id="15" name="IsRecommended" dataDxfId="7"/>
  </tableColumns>
  <tableStyleInfo name="マスタスタイル" showFirstColumn="0" showLastColumn="0" showRowStripes="1" showColumnStripes="0"/>
</table>
</file>

<file path=xl/tables/table4.xml><?xml version="1.0" encoding="utf-8"?>
<table xmlns="http://schemas.openxmlformats.org/spreadsheetml/2006/main" id="4" name="見積条件タイプマスタ" displayName="見積条件タイプマスタ" ref="B4:H61" totalsRowShown="0">
  <autoFilter ref="B4:H61"/>
  <tableColumns count="7">
    <tableColumn id="1" name="qt_condition_type_id"/>
    <tableColumn id="2" name="qt_condition_argument_kind"/>
    <tableColumn id="3" name="code"/>
    <tableColumn id="4" name="qt_condition_category_id"/>
    <tableColumn id="5" name="name"/>
    <tableColumn id="6" name="fits_tolerance_class_type_id"/>
    <tableColumn id="7" name="display_index"/>
  </tableColumns>
  <tableStyleInfo name="マスタスタイル" showFirstColumn="0" showLastColumn="0" showRowStripes="1" showColumnStripes="0"/>
</table>
</file>

<file path=xl/tables/table5.xml><?xml version="1.0" encoding="utf-8"?>
<table xmlns="http://schemas.openxmlformats.org/spreadsheetml/2006/main" id="1" name="品名マスタ" displayName="品名マスタ" ref="B4:H22" totalsRowShown="0">
  <autoFilter ref="B4:H22"/>
  <tableColumns count="7">
    <tableColumn id="1" name="article_type_id"/>
    <tableColumn id="2" name="service_id"/>
    <tableColumn id="3" name="article_type_cd"/>
    <tableColumn id="4" name="internal_name"/>
    <tableColumn id="5" name="name"/>
    <tableColumn id="6" name="price_db_path"/>
    <tableColumn id="7" name="is_visible"/>
  </tableColumns>
  <tableStyleInfo name="マスタスタイル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ユーザー定義 1">
      <a:majorFont>
        <a:latin typeface="Segoe UI"/>
        <a:ea typeface="Meiryo UI"/>
        <a:cs typeface=""/>
      </a:majorFont>
      <a:minorFont>
        <a:latin typeface="Segoe UI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0.39997558519241921"/>
  </sheetPr>
  <dimension ref="B1:H13"/>
  <sheetViews>
    <sheetView showGridLines="0" zoomScale="115" zoomScaleNormal="115" workbookViewId="0">
      <selection activeCell="D17" sqref="D17"/>
    </sheetView>
  </sheetViews>
  <sheetFormatPr defaultRowHeight="15.75" x14ac:dyDescent="0.25"/>
  <cols>
    <col min="1" max="1" width="2.21875" customWidth="1"/>
    <col min="2" max="2" width="6.44140625" customWidth="1"/>
    <col min="3" max="3" width="27.5546875" customWidth="1"/>
    <col min="4" max="4" width="16.33203125" customWidth="1"/>
    <col min="5" max="5" width="35.33203125" customWidth="1"/>
    <col min="6" max="6" width="12.21875" customWidth="1"/>
    <col min="7" max="7" width="15.33203125" customWidth="1"/>
    <col min="8" max="8" width="50" customWidth="1"/>
  </cols>
  <sheetData>
    <row r="1" spans="2:8" ht="16.5" thickBot="1" x14ac:dyDescent="0.3"/>
    <row r="2" spans="2:8" s="14" customFormat="1" ht="16.5" thickBot="1" x14ac:dyDescent="0.3">
      <c r="B2" s="17" t="s">
        <v>342</v>
      </c>
      <c r="C2" s="62" t="s">
        <v>343</v>
      </c>
      <c r="D2" s="63"/>
      <c r="E2" s="63"/>
      <c r="F2" s="63"/>
      <c r="G2" s="63"/>
      <c r="H2" s="63"/>
    </row>
    <row r="3" spans="2:8" s="14" customFormat="1" x14ac:dyDescent="0.25"/>
    <row r="4" spans="2:8" s="14" customFormat="1" x14ac:dyDescent="0.25">
      <c r="B4" s="18" t="s">
        <v>346</v>
      </c>
      <c r="C4" s="19" t="s">
        <v>347</v>
      </c>
      <c r="D4" s="19" t="s">
        <v>348</v>
      </c>
      <c r="E4" s="19" t="s">
        <v>349</v>
      </c>
      <c r="F4" s="19" t="s">
        <v>350</v>
      </c>
      <c r="G4" s="19" t="s">
        <v>351</v>
      </c>
      <c r="H4" s="19" t="s">
        <v>352</v>
      </c>
    </row>
    <row r="5" spans="2:8" s="14" customFormat="1" x14ac:dyDescent="0.25">
      <c r="B5" s="21">
        <v>1</v>
      </c>
      <c r="C5" s="46" t="s">
        <v>1</v>
      </c>
      <c r="D5" s="46" t="s">
        <v>344</v>
      </c>
      <c r="E5" s="20" t="s">
        <v>399</v>
      </c>
      <c r="F5" s="20"/>
      <c r="G5" s="46" t="s">
        <v>402</v>
      </c>
      <c r="H5" s="20" t="s">
        <v>400</v>
      </c>
    </row>
    <row r="6" spans="2:8" s="14" customFormat="1" x14ac:dyDescent="0.25">
      <c r="B6" s="21">
        <v>2</v>
      </c>
      <c r="C6" s="46" t="s">
        <v>2</v>
      </c>
      <c r="D6" s="46" t="s">
        <v>345</v>
      </c>
      <c r="E6" s="20" t="s">
        <v>399</v>
      </c>
      <c r="F6" s="20"/>
      <c r="G6" s="46" t="s">
        <v>402</v>
      </c>
      <c r="H6" s="20" t="s">
        <v>401</v>
      </c>
    </row>
    <row r="7" spans="2:8" s="14" customFormat="1" x14ac:dyDescent="0.25">
      <c r="B7" s="21">
        <v>3</v>
      </c>
      <c r="C7" s="46" t="s">
        <v>3</v>
      </c>
      <c r="D7" s="46" t="s">
        <v>41</v>
      </c>
      <c r="E7" s="20" t="s">
        <v>399</v>
      </c>
      <c r="F7" s="20"/>
      <c r="G7" s="46" t="s">
        <v>402</v>
      </c>
      <c r="H7" s="20" t="s">
        <v>403</v>
      </c>
    </row>
    <row r="8" spans="2:8" s="14" customFormat="1" ht="47.25" x14ac:dyDescent="0.25">
      <c r="B8" s="21">
        <v>4</v>
      </c>
      <c r="C8" s="46" t="s">
        <v>4</v>
      </c>
      <c r="D8" s="46" t="s">
        <v>38</v>
      </c>
      <c r="E8" s="45" t="s">
        <v>406</v>
      </c>
      <c r="F8" s="20"/>
      <c r="G8" s="46" t="s">
        <v>402</v>
      </c>
      <c r="H8" s="48" t="s">
        <v>407</v>
      </c>
    </row>
    <row r="9" spans="2:8" s="14" customFormat="1" x14ac:dyDescent="0.25">
      <c r="B9" s="21">
        <v>5</v>
      </c>
      <c r="C9" s="46" t="s">
        <v>5</v>
      </c>
      <c r="D9" s="46" t="s">
        <v>408</v>
      </c>
      <c r="E9" s="20"/>
      <c r="F9" s="20"/>
      <c r="G9" s="46" t="s">
        <v>404</v>
      </c>
      <c r="H9" s="20"/>
    </row>
    <row r="10" spans="2:8" s="14" customFormat="1" x14ac:dyDescent="0.25">
      <c r="B10" s="21">
        <v>6</v>
      </c>
      <c r="C10" s="46" t="s">
        <v>353</v>
      </c>
      <c r="D10" s="46" t="s">
        <v>37</v>
      </c>
      <c r="E10" s="20" t="s">
        <v>409</v>
      </c>
      <c r="F10" s="20"/>
      <c r="G10" s="46"/>
      <c r="H10" s="20"/>
    </row>
    <row r="11" spans="2:8" s="14" customFormat="1" x14ac:dyDescent="0.25">
      <c r="B11" s="21">
        <v>7</v>
      </c>
      <c r="C11" s="46" t="s">
        <v>354</v>
      </c>
      <c r="D11" s="46" t="s">
        <v>36</v>
      </c>
      <c r="E11" s="20" t="s">
        <v>358</v>
      </c>
      <c r="F11" s="20"/>
      <c r="G11" s="46" t="s">
        <v>402</v>
      </c>
      <c r="H11" s="20" t="s">
        <v>410</v>
      </c>
    </row>
    <row r="12" spans="2:8" x14ac:dyDescent="0.25">
      <c r="B12" s="22">
        <v>8</v>
      </c>
      <c r="C12" s="47" t="s">
        <v>274</v>
      </c>
      <c r="D12" s="47" t="s">
        <v>355</v>
      </c>
      <c r="E12" t="s">
        <v>358</v>
      </c>
      <c r="G12" s="47"/>
    </row>
    <row r="13" spans="2:8" ht="63" x14ac:dyDescent="0.25">
      <c r="B13" s="22">
        <v>9</v>
      </c>
      <c r="C13" s="47" t="s">
        <v>282</v>
      </c>
      <c r="D13" s="47" t="s">
        <v>356</v>
      </c>
      <c r="E13" s="13" t="s">
        <v>405</v>
      </c>
      <c r="G13" s="47" t="s">
        <v>357</v>
      </c>
    </row>
  </sheetData>
  <mergeCells count="1">
    <mergeCell ref="C2:H2"/>
  </mergeCells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0.39997558519241921"/>
  </sheetPr>
  <dimension ref="B1:O1058"/>
  <sheetViews>
    <sheetView showGridLines="0" zoomScale="70" zoomScaleNormal="70" workbookViewId="0">
      <pane ySplit="5" topLeftCell="A6" activePane="bottomLeft" state="frozen"/>
      <selection activeCell="B1" sqref="B1"/>
      <selection pane="bottomLeft" activeCell="N15" sqref="N15"/>
    </sheetView>
  </sheetViews>
  <sheetFormatPr defaultRowHeight="15.75" x14ac:dyDescent="0.25"/>
  <cols>
    <col min="1" max="1" width="2.21875" customWidth="1"/>
    <col min="2" max="2" width="6.6640625" customWidth="1"/>
    <col min="3" max="3" width="13" customWidth="1"/>
    <col min="4" max="4" width="8.21875" customWidth="1"/>
    <col min="5" max="5" width="32.5546875" customWidth="1"/>
    <col min="6" max="6" width="16.5546875" customWidth="1"/>
    <col min="7" max="7" width="16" customWidth="1"/>
    <col min="8" max="8" width="10.33203125" customWidth="1"/>
    <col min="9" max="9" width="23.21875" customWidth="1"/>
    <col min="10" max="10" width="11.5546875" customWidth="1"/>
    <col min="11" max="11" width="38" customWidth="1"/>
    <col min="12" max="13" width="15" customWidth="1"/>
    <col min="14" max="14" width="19.77734375" customWidth="1"/>
    <col min="15" max="15" width="22.109375" customWidth="1"/>
  </cols>
  <sheetData>
    <row r="1" spans="2:15" ht="11.25" customHeight="1" x14ac:dyDescent="0.25"/>
    <row r="2" spans="2:15" ht="24" x14ac:dyDescent="0.25">
      <c r="B2" s="15" t="s">
        <v>359</v>
      </c>
    </row>
    <row r="3" spans="2:15" ht="11.25" customHeight="1" x14ac:dyDescent="0.25"/>
    <row r="4" spans="2:15" x14ac:dyDescent="0.25">
      <c r="B4" s="1" t="s">
        <v>479</v>
      </c>
      <c r="C4" s="2" t="s">
        <v>278</v>
      </c>
      <c r="D4" s="2" t="s">
        <v>345</v>
      </c>
      <c r="E4" s="2" t="s">
        <v>279</v>
      </c>
      <c r="F4" s="2"/>
      <c r="G4" s="2" t="s">
        <v>40</v>
      </c>
      <c r="H4" s="2"/>
      <c r="I4" s="2" t="s">
        <v>38</v>
      </c>
      <c r="J4" s="2" t="s">
        <v>39</v>
      </c>
      <c r="K4" s="2" t="s">
        <v>37</v>
      </c>
      <c r="L4" s="3" t="s">
        <v>36</v>
      </c>
      <c r="M4" s="3" t="s">
        <v>280</v>
      </c>
      <c r="N4" s="3" t="s">
        <v>281</v>
      </c>
      <c r="O4" s="57" t="s">
        <v>737</v>
      </c>
    </row>
    <row r="5" spans="2:15" x14ac:dyDescent="0.25">
      <c r="B5" s="6" t="s">
        <v>1</v>
      </c>
      <c r="C5" s="6" t="s">
        <v>276</v>
      </c>
      <c r="D5" s="7" t="s">
        <v>2</v>
      </c>
      <c r="E5" s="7" t="s">
        <v>277</v>
      </c>
      <c r="F5" s="7" t="s">
        <v>379</v>
      </c>
      <c r="G5" s="7" t="s">
        <v>3</v>
      </c>
      <c r="H5" s="7" t="s">
        <v>394</v>
      </c>
      <c r="I5" s="7" t="s">
        <v>4</v>
      </c>
      <c r="J5" s="7" t="s">
        <v>5</v>
      </c>
      <c r="K5" s="7" t="s">
        <v>6</v>
      </c>
      <c r="L5" s="7" t="s">
        <v>7</v>
      </c>
      <c r="M5" s="7" t="s">
        <v>275</v>
      </c>
      <c r="N5" s="7" t="s">
        <v>635</v>
      </c>
      <c r="O5" s="58" t="s">
        <v>738</v>
      </c>
    </row>
    <row r="6" spans="2:15" x14ac:dyDescent="0.25">
      <c r="B6" s="5">
        <v>-1</v>
      </c>
      <c r="C6" s="16" t="str">
        <f>VLOOKUP(見積条件マスタ[[#This Row],[article_type_id]],品名マスタ[],5,0)</f>
        <v>その他</v>
      </c>
      <c r="D6" s="9">
        <v>1</v>
      </c>
      <c r="E6" s="16" t="str">
        <f>VLOOKUP(見積条件マスタ[[#This Row],[qt_condition_type_id]],見積条件タイプマスタ[],5,0)</f>
        <v>材質</v>
      </c>
      <c r="F6" s="16" t="str">
        <f>VLOOKUP(見積条件マスタ[[#This Row],[qt_condition_type_id]],見積条件タイプマスタ[],2,0)</f>
        <v>SIMPLE_TEXT</v>
      </c>
      <c r="G6" s="5">
        <v>1</v>
      </c>
      <c r="H6" s="16" t="str">
        <f>見積条件マスタ[[#This Row],[article_type_id]]&amp;"."&amp;見積条件マスタ[[#This Row],[qt_condition_type_id]]&amp;"."&amp;見積条件マスタ[[#This Row],[qt_condition_type_define_id]]</f>
        <v>-1.1.1</v>
      </c>
      <c r="I6" s="5" t="s">
        <v>0</v>
      </c>
      <c r="J6" s="5" t="s">
        <v>8</v>
      </c>
      <c r="K6" s="5" t="s">
        <v>623</v>
      </c>
      <c r="L6" s="5">
        <v>1</v>
      </c>
      <c r="M6" s="5"/>
      <c r="N6" s="12" t="s">
        <v>397</v>
      </c>
      <c r="O6" s="59"/>
    </row>
    <row r="7" spans="2:15" x14ac:dyDescent="0.25">
      <c r="B7" s="5">
        <v>-1</v>
      </c>
      <c r="C7" s="16" t="str">
        <f>VLOOKUP(見積条件マスタ[[#This Row],[article_type_id]],品名マスタ[],5,0)</f>
        <v>その他</v>
      </c>
      <c r="D7" s="9">
        <v>1</v>
      </c>
      <c r="E7" s="16" t="str">
        <f>VLOOKUP(見積条件マスタ[[#This Row],[qt_condition_type_id]],見積条件タイプマスタ[],5,0)</f>
        <v>材質</v>
      </c>
      <c r="F7" s="16" t="str">
        <f>VLOOKUP(見積条件マスタ[[#This Row],[qt_condition_type_id]],見積条件タイプマスタ[],2,0)</f>
        <v>SIMPLE_TEXT</v>
      </c>
      <c r="G7" s="5">
        <v>2</v>
      </c>
      <c r="H7" s="16" t="str">
        <f>見積条件マスタ[[#This Row],[article_type_id]]&amp;"."&amp;見積条件マスタ[[#This Row],[qt_condition_type_id]]&amp;"."&amp;見積条件マスタ[[#This Row],[qt_condition_type_define_id]]</f>
        <v>-1.1.2</v>
      </c>
      <c r="I7" s="5" t="s">
        <v>10</v>
      </c>
      <c r="J7" s="5" t="s">
        <v>11</v>
      </c>
      <c r="K7" s="5" t="s">
        <v>624</v>
      </c>
      <c r="L7" s="5">
        <v>3</v>
      </c>
      <c r="M7" s="5"/>
      <c r="N7" s="12" t="s">
        <v>397</v>
      </c>
      <c r="O7" s="59"/>
    </row>
    <row r="8" spans="2:15" x14ac:dyDescent="0.25">
      <c r="B8" s="5">
        <v>-1</v>
      </c>
      <c r="C8" s="16" t="str">
        <f>VLOOKUP(見積条件マスタ[[#This Row],[article_type_id]],品名マスタ[],5,0)</f>
        <v>その他</v>
      </c>
      <c r="D8" s="9">
        <v>1</v>
      </c>
      <c r="E8" s="16" t="str">
        <f>VLOOKUP(見積条件マスタ[[#This Row],[qt_condition_type_id]],見積条件タイプマスタ[],5,0)</f>
        <v>材質</v>
      </c>
      <c r="F8" s="16" t="str">
        <f>VLOOKUP(見積条件マスタ[[#This Row],[qt_condition_type_id]],見積条件タイプマスタ[],2,0)</f>
        <v>SIMPLE_TEXT</v>
      </c>
      <c r="G8" s="5">
        <v>3</v>
      </c>
      <c r="H8" s="16" t="str">
        <f>見積条件マスタ[[#This Row],[article_type_id]]&amp;"."&amp;見積条件マスタ[[#This Row],[qt_condition_type_id]]&amp;"."&amp;見積条件マスタ[[#This Row],[qt_condition_type_define_id]]</f>
        <v>-1.1.3</v>
      </c>
      <c r="I8" s="5" t="s">
        <v>13</v>
      </c>
      <c r="J8" s="5" t="s">
        <v>14</v>
      </c>
      <c r="K8" s="5" t="s">
        <v>625</v>
      </c>
      <c r="L8" s="5">
        <v>6</v>
      </c>
      <c r="M8" s="5"/>
      <c r="N8" s="12" t="s">
        <v>397</v>
      </c>
      <c r="O8" s="59"/>
    </row>
    <row r="9" spans="2:15" x14ac:dyDescent="0.25">
      <c r="B9" s="5">
        <v>-1</v>
      </c>
      <c r="C9" s="16" t="str">
        <f>VLOOKUP(見積条件マスタ[[#This Row],[article_type_id]],品名マスタ[],5,0)</f>
        <v>その他</v>
      </c>
      <c r="D9" s="9">
        <v>1</v>
      </c>
      <c r="E9" s="16" t="str">
        <f>VLOOKUP(見積条件マスタ[[#This Row],[qt_condition_type_id]],見積条件タイプマスタ[],5,0)</f>
        <v>材質</v>
      </c>
      <c r="F9" s="16" t="str">
        <f>VLOOKUP(見積条件マスタ[[#This Row],[qt_condition_type_id]],見積条件タイプマスタ[],2,0)</f>
        <v>SIMPLE_TEXT</v>
      </c>
      <c r="G9" s="5">
        <v>4</v>
      </c>
      <c r="H9" s="16" t="str">
        <f>見積条件マスタ[[#This Row],[article_type_id]]&amp;"."&amp;見積条件マスタ[[#This Row],[qt_condition_type_id]]&amp;"."&amp;見積条件マスタ[[#This Row],[qt_condition_type_define_id]]</f>
        <v>-1.1.4</v>
      </c>
      <c r="I9" s="5" t="s">
        <v>637</v>
      </c>
      <c r="J9" s="5" t="s">
        <v>17</v>
      </c>
      <c r="K9" s="5" t="s">
        <v>638</v>
      </c>
      <c r="L9" s="5">
        <v>8</v>
      </c>
      <c r="M9" s="5"/>
      <c r="N9" s="12" t="s">
        <v>397</v>
      </c>
      <c r="O9" s="59"/>
    </row>
    <row r="10" spans="2:15" x14ac:dyDescent="0.25">
      <c r="B10" s="5">
        <v>-1</v>
      </c>
      <c r="C10" s="16" t="str">
        <f>VLOOKUP(見積条件マスタ[[#This Row],[article_type_id]],品名マスタ[],5,0)</f>
        <v>その他</v>
      </c>
      <c r="D10" s="9">
        <v>1</v>
      </c>
      <c r="E10" s="16" t="str">
        <f>VLOOKUP(見積条件マスタ[[#This Row],[qt_condition_type_id]],見積条件タイプマスタ[],5,0)</f>
        <v>材質</v>
      </c>
      <c r="F10" s="16" t="str">
        <f>VLOOKUP(見積条件マスタ[[#This Row],[qt_condition_type_id]],見積条件タイプマスタ[],2,0)</f>
        <v>SIMPLE_TEXT</v>
      </c>
      <c r="G10" s="5">
        <v>5</v>
      </c>
      <c r="H10" s="16" t="str">
        <f>見積条件マスタ[[#This Row],[article_type_id]]&amp;"."&amp;見積条件マスタ[[#This Row],[qt_condition_type_id]]&amp;"."&amp;見積条件マスタ[[#This Row],[qt_condition_type_define_id]]</f>
        <v>-1.1.5</v>
      </c>
      <c r="I10" s="5" t="s">
        <v>18</v>
      </c>
      <c r="J10" s="5" t="s">
        <v>19</v>
      </c>
      <c r="K10" s="5" t="s">
        <v>639</v>
      </c>
      <c r="L10" s="5">
        <v>7</v>
      </c>
      <c r="M10" s="5"/>
      <c r="N10" s="12" t="s">
        <v>397</v>
      </c>
      <c r="O10" s="59"/>
    </row>
    <row r="11" spans="2:15" x14ac:dyDescent="0.25">
      <c r="B11" s="5">
        <v>-1</v>
      </c>
      <c r="C11" s="16" t="str">
        <f>VLOOKUP(見積条件マスタ[[#This Row],[article_type_id]],品名マスタ[],5,0)</f>
        <v>その他</v>
      </c>
      <c r="D11" s="9">
        <v>1</v>
      </c>
      <c r="E11" s="16" t="str">
        <f>VLOOKUP(見積条件マスタ[[#This Row],[qt_condition_type_id]],見積条件タイプマスタ[],5,0)</f>
        <v>材質</v>
      </c>
      <c r="F11" s="16" t="str">
        <f>VLOOKUP(見積条件マスタ[[#This Row],[qt_condition_type_id]],見積条件タイプマスタ[],2,0)</f>
        <v>SIMPLE_TEXT</v>
      </c>
      <c r="G11" s="5">
        <v>6</v>
      </c>
      <c r="H11" s="16" t="str">
        <f>見積条件マスタ[[#This Row],[article_type_id]]&amp;"."&amp;見積条件マスタ[[#This Row],[qt_condition_type_id]]&amp;"."&amp;見積条件マスタ[[#This Row],[qt_condition_type_define_id]]</f>
        <v>-1.1.6</v>
      </c>
      <c r="I11" s="5" t="s">
        <v>20</v>
      </c>
      <c r="J11" s="5" t="s">
        <v>21</v>
      </c>
      <c r="K11" s="5" t="s">
        <v>652</v>
      </c>
      <c r="L11" s="5">
        <v>9</v>
      </c>
      <c r="M11" s="5"/>
      <c r="N11" s="12" t="s">
        <v>397</v>
      </c>
      <c r="O11" s="59"/>
    </row>
    <row r="12" spans="2:15" x14ac:dyDescent="0.25">
      <c r="B12" s="5">
        <v>-1</v>
      </c>
      <c r="C12" s="16" t="str">
        <f>VLOOKUP(見積条件マスタ[[#This Row],[article_type_id]],品名マスタ[],5,0)</f>
        <v>その他</v>
      </c>
      <c r="D12" s="9">
        <v>1</v>
      </c>
      <c r="E12" s="16" t="str">
        <f>VLOOKUP(見積条件マスタ[[#This Row],[qt_condition_type_id]],見積条件タイプマスタ[],5,0)</f>
        <v>材質</v>
      </c>
      <c r="F12" s="16" t="str">
        <f>VLOOKUP(見積条件マスタ[[#This Row],[qt_condition_type_id]],見積条件タイプマスタ[],2,0)</f>
        <v>SIMPLE_TEXT</v>
      </c>
      <c r="G12" s="5">
        <v>7</v>
      </c>
      <c r="H12" s="16" t="str">
        <f>見積条件マスタ[[#This Row],[article_type_id]]&amp;"."&amp;見積条件マスタ[[#This Row],[qt_condition_type_id]]&amp;"."&amp;見積条件マスタ[[#This Row],[qt_condition_type_define_id]]</f>
        <v>-1.1.7</v>
      </c>
      <c r="I12" s="5" t="s">
        <v>22</v>
      </c>
      <c r="J12" s="5" t="s">
        <v>23</v>
      </c>
      <c r="K12" s="5" t="s">
        <v>640</v>
      </c>
      <c r="L12" s="5">
        <v>2</v>
      </c>
      <c r="M12" s="5"/>
      <c r="N12" s="12" t="s">
        <v>632</v>
      </c>
      <c r="O12" s="59"/>
    </row>
    <row r="13" spans="2:15" x14ac:dyDescent="0.25">
      <c r="B13" s="5">
        <v>-1</v>
      </c>
      <c r="C13" s="16" t="str">
        <f>VLOOKUP(見積条件マスタ[[#This Row],[article_type_id]],品名マスタ[],5,0)</f>
        <v>その他</v>
      </c>
      <c r="D13" s="9">
        <v>1</v>
      </c>
      <c r="E13" s="16" t="str">
        <f>VLOOKUP(見積条件マスタ[[#This Row],[qt_condition_type_id]],見積条件タイプマスタ[],5,0)</f>
        <v>材質</v>
      </c>
      <c r="F13" s="16" t="str">
        <f>VLOOKUP(見積条件マスタ[[#This Row],[qt_condition_type_id]],見積条件タイプマスタ[],2,0)</f>
        <v>SIMPLE_TEXT</v>
      </c>
      <c r="G13" s="5">
        <v>8</v>
      </c>
      <c r="H13" s="16" t="str">
        <f>見積条件マスタ[[#This Row],[article_type_id]]&amp;"."&amp;見積条件マスタ[[#This Row],[qt_condition_type_id]]&amp;"."&amp;見積条件マスタ[[#This Row],[qt_condition_type_define_id]]</f>
        <v>-1.1.8</v>
      </c>
      <c r="I13" s="5" t="s">
        <v>25</v>
      </c>
      <c r="J13" s="5" t="s">
        <v>26</v>
      </c>
      <c r="K13" s="5" t="s">
        <v>643</v>
      </c>
      <c r="L13" s="5">
        <v>4</v>
      </c>
      <c r="M13" s="5"/>
      <c r="N13" s="12" t="s">
        <v>632</v>
      </c>
      <c r="O13" s="59"/>
    </row>
    <row r="14" spans="2:15" x14ac:dyDescent="0.25">
      <c r="B14" s="5">
        <v>-1</v>
      </c>
      <c r="C14" s="16" t="str">
        <f>VLOOKUP(見積条件マスタ[[#This Row],[article_type_id]],品名マスタ[],5,0)</f>
        <v>その他</v>
      </c>
      <c r="D14" s="9">
        <v>1</v>
      </c>
      <c r="E14" s="16" t="str">
        <f>VLOOKUP(見積条件マスタ[[#This Row],[qt_condition_type_id]],見積条件タイプマスタ[],5,0)</f>
        <v>材質</v>
      </c>
      <c r="F14" s="16" t="str">
        <f>VLOOKUP(見積条件マスタ[[#This Row],[qt_condition_type_id]],見積条件タイプマスタ[],2,0)</f>
        <v>SIMPLE_TEXT</v>
      </c>
      <c r="G14" s="5">
        <v>9</v>
      </c>
      <c r="H14" s="16" t="str">
        <f>見積条件マスタ[[#This Row],[article_type_id]]&amp;"."&amp;見積条件マスタ[[#This Row],[qt_condition_type_id]]&amp;"."&amp;見積条件マスタ[[#This Row],[qt_condition_type_define_id]]</f>
        <v>-1.1.9</v>
      </c>
      <c r="I14" s="5" t="s">
        <v>27</v>
      </c>
      <c r="J14" s="5" t="s">
        <v>17</v>
      </c>
      <c r="K14" s="5" t="s">
        <v>641</v>
      </c>
      <c r="L14" s="5">
        <v>5</v>
      </c>
      <c r="M14" s="5"/>
      <c r="N14" s="12" t="s">
        <v>632</v>
      </c>
      <c r="O14" s="59"/>
    </row>
    <row r="15" spans="2:15" x14ac:dyDescent="0.25">
      <c r="B15" s="5">
        <v>-1</v>
      </c>
      <c r="C15" s="16" t="str">
        <f>VLOOKUP(見積条件マスタ[[#This Row],[article_type_id]],品名マスタ[],5,0)</f>
        <v>その他</v>
      </c>
      <c r="D15" s="9">
        <v>1</v>
      </c>
      <c r="E15" s="16" t="str">
        <f>VLOOKUP(見積条件マスタ[[#This Row],[qt_condition_type_id]],見積条件タイプマスタ[],5,0)</f>
        <v>材質</v>
      </c>
      <c r="F15" s="16" t="str">
        <f>VLOOKUP(見積条件マスタ[[#This Row],[qt_condition_type_id]],見積条件タイプマスタ[],2,0)</f>
        <v>SIMPLE_TEXT</v>
      </c>
      <c r="G15" s="5">
        <v>10</v>
      </c>
      <c r="H15" s="16" t="str">
        <f>見積条件マスタ[[#This Row],[article_type_id]]&amp;"."&amp;見積条件マスタ[[#This Row],[qt_condition_type_id]]&amp;"."&amp;見積条件マスタ[[#This Row],[qt_condition_type_define_id]]</f>
        <v>-1.1.10</v>
      </c>
      <c r="I15" s="5" t="s">
        <v>28</v>
      </c>
      <c r="J15" s="5" t="s">
        <v>29</v>
      </c>
      <c r="K15" s="5" t="s">
        <v>654</v>
      </c>
      <c r="L15" s="5">
        <v>10</v>
      </c>
      <c r="M15" s="5"/>
      <c r="N15" s="12" t="s">
        <v>397</v>
      </c>
      <c r="O15" s="59"/>
    </row>
    <row r="16" spans="2:15" x14ac:dyDescent="0.25">
      <c r="B16" s="5">
        <v>-1</v>
      </c>
      <c r="C16" s="16" t="str">
        <f>VLOOKUP(見積条件マスタ[[#This Row],[article_type_id]],品名マスタ[],5,0)</f>
        <v>その他</v>
      </c>
      <c r="D16" s="9">
        <v>1</v>
      </c>
      <c r="E16" s="16" t="str">
        <f>VLOOKUP(見積条件マスタ[[#This Row],[qt_condition_type_id]],見積条件タイプマスタ[],5,0)</f>
        <v>材質</v>
      </c>
      <c r="F16" s="16" t="str">
        <f>VLOOKUP(見積条件マスタ[[#This Row],[qt_condition_type_id]],見積条件タイプマスタ[],2,0)</f>
        <v>SIMPLE_TEXT</v>
      </c>
      <c r="G16" s="5">
        <v>11</v>
      </c>
      <c r="H16" s="16" t="str">
        <f>見積条件マスタ[[#This Row],[article_type_id]]&amp;"."&amp;見積条件マスタ[[#This Row],[qt_condition_type_id]]&amp;"."&amp;見積条件マスタ[[#This Row],[qt_condition_type_define_id]]</f>
        <v>-1.1.11</v>
      </c>
      <c r="I16" s="5" t="s">
        <v>30</v>
      </c>
      <c r="J16" s="5" t="s">
        <v>31</v>
      </c>
      <c r="K16" s="5" t="s">
        <v>650</v>
      </c>
      <c r="L16" s="5">
        <v>11</v>
      </c>
      <c r="M16" s="5"/>
      <c r="N16" s="12" t="s">
        <v>397</v>
      </c>
      <c r="O16" s="59"/>
    </row>
    <row r="17" spans="2:15" x14ac:dyDescent="0.25">
      <c r="B17" s="5">
        <v>-1</v>
      </c>
      <c r="C17" s="16" t="str">
        <f>VLOOKUP(見積条件マスタ[[#This Row],[article_type_id]],品名マスタ[],5,0)</f>
        <v>その他</v>
      </c>
      <c r="D17" s="9">
        <v>1</v>
      </c>
      <c r="E17" s="16" t="str">
        <f>VLOOKUP(見積条件マスタ[[#This Row],[qt_condition_type_id]],見積条件タイプマスタ[],5,0)</f>
        <v>材質</v>
      </c>
      <c r="F17" s="16" t="str">
        <f>VLOOKUP(見積条件マスタ[[#This Row],[qt_condition_type_id]],見積条件タイプマスタ[],2,0)</f>
        <v>SIMPLE_TEXT</v>
      </c>
      <c r="G17" s="5">
        <v>12</v>
      </c>
      <c r="H17" s="16" t="str">
        <f>見積条件マスタ[[#This Row],[article_type_id]]&amp;"."&amp;見積条件マスタ[[#This Row],[qt_condition_type_id]]&amp;"."&amp;見積条件マスタ[[#This Row],[qt_condition_type_define_id]]</f>
        <v>-1.1.12</v>
      </c>
      <c r="I17" s="5" t="s">
        <v>32</v>
      </c>
      <c r="J17" s="5" t="s">
        <v>33</v>
      </c>
      <c r="K17" s="5" t="s">
        <v>651</v>
      </c>
      <c r="L17" s="5">
        <v>12</v>
      </c>
      <c r="M17" s="5"/>
      <c r="N17" s="12" t="s">
        <v>397</v>
      </c>
      <c r="O17" s="59"/>
    </row>
    <row r="18" spans="2:15" x14ac:dyDescent="0.25">
      <c r="B18" s="5">
        <v>-1</v>
      </c>
      <c r="C18" s="16" t="str">
        <f>VLOOKUP(見積条件マスタ[[#This Row],[article_type_id]],品名マスタ[],5,0)</f>
        <v>その他</v>
      </c>
      <c r="D18" s="9">
        <v>2</v>
      </c>
      <c r="E18" s="16" t="str">
        <f>VLOOKUP(見積条件マスタ[[#This Row],[qt_condition_type_id]],見積条件タイプマスタ[],5,0)</f>
        <v>表面処理</v>
      </c>
      <c r="F18" s="16" t="str">
        <f>VLOOKUP(見積条件マスタ[[#This Row],[qt_condition_type_id]],見積条件タイプマスタ[],2,0)</f>
        <v>SIMPLE_TEXT</v>
      </c>
      <c r="G18" s="5">
        <v>1</v>
      </c>
      <c r="H18" s="16" t="str">
        <f>見積条件マスタ[[#This Row],[article_type_id]]&amp;"."&amp;見積条件マスタ[[#This Row],[qt_condition_type_id]]&amp;"."&amp;見積条件マスタ[[#This Row],[qt_condition_type_define_id]]</f>
        <v>-1.2.1</v>
      </c>
      <c r="I18" s="5" t="s">
        <v>163</v>
      </c>
      <c r="J18" s="5"/>
      <c r="K18" s="5" t="s">
        <v>164</v>
      </c>
      <c r="L18" s="5">
        <v>1</v>
      </c>
      <c r="M18" s="5"/>
      <c r="N18" s="12" t="s">
        <v>397</v>
      </c>
      <c r="O18" s="59"/>
    </row>
    <row r="19" spans="2:15" x14ac:dyDescent="0.25">
      <c r="B19" s="5">
        <v>-1</v>
      </c>
      <c r="C19" s="16" t="str">
        <f>VLOOKUP(見積条件マスタ[[#This Row],[article_type_id]],品名マスタ[],5,0)</f>
        <v>その他</v>
      </c>
      <c r="D19" s="9">
        <v>2</v>
      </c>
      <c r="E19" s="16" t="str">
        <f>VLOOKUP(見積条件マスタ[[#This Row],[qt_condition_type_id]],見積条件タイプマスタ[],5,0)</f>
        <v>表面処理</v>
      </c>
      <c r="F19" s="16" t="str">
        <f>VLOOKUP(見積条件マスタ[[#This Row],[qt_condition_type_id]],見積条件タイプマスタ[],2,0)</f>
        <v>SIMPLE_TEXT</v>
      </c>
      <c r="G19" s="5">
        <v>2</v>
      </c>
      <c r="H19" s="16" t="str">
        <f>見積条件マスタ[[#This Row],[article_type_id]]&amp;"."&amp;見積条件マスタ[[#This Row],[qt_condition_type_id]]&amp;"."&amp;見積条件マスタ[[#This Row],[qt_condition_type_define_id]]</f>
        <v>-1.2.2</v>
      </c>
      <c r="I19" s="5" t="s">
        <v>35</v>
      </c>
      <c r="J19" s="5"/>
      <c r="K19" s="5" t="s">
        <v>165</v>
      </c>
      <c r="L19" s="5">
        <v>2</v>
      </c>
      <c r="M19" s="5"/>
      <c r="N19" s="12" t="s">
        <v>397</v>
      </c>
      <c r="O19" s="59"/>
    </row>
    <row r="20" spans="2:15" x14ac:dyDescent="0.25">
      <c r="B20" s="5">
        <v>-1</v>
      </c>
      <c r="C20" s="16" t="str">
        <f>VLOOKUP(見積条件マスタ[[#This Row],[article_type_id]],品名マスタ[],5,0)</f>
        <v>その他</v>
      </c>
      <c r="D20" s="9">
        <v>2</v>
      </c>
      <c r="E20" s="16" t="str">
        <f>VLOOKUP(見積条件マスタ[[#This Row],[qt_condition_type_id]],見積条件タイプマスタ[],5,0)</f>
        <v>表面処理</v>
      </c>
      <c r="F20" s="16" t="str">
        <f>VLOOKUP(見積条件マスタ[[#This Row],[qt_condition_type_id]],見積条件タイプマスタ[],2,0)</f>
        <v>SIMPLE_TEXT</v>
      </c>
      <c r="G20" s="5">
        <v>3</v>
      </c>
      <c r="H20" s="16" t="str">
        <f>見積条件マスタ[[#This Row],[article_type_id]]&amp;"."&amp;見積条件マスタ[[#This Row],[qt_condition_type_id]]&amp;"."&amp;見積条件マスタ[[#This Row],[qt_condition_type_define_id]]</f>
        <v>-1.2.3</v>
      </c>
      <c r="I20" s="5" t="s">
        <v>34</v>
      </c>
      <c r="J20" s="5"/>
      <c r="K20" s="5" t="s">
        <v>166</v>
      </c>
      <c r="L20" s="5">
        <v>3</v>
      </c>
      <c r="M20" s="5"/>
      <c r="N20" s="12" t="s">
        <v>397</v>
      </c>
      <c r="O20" s="59"/>
    </row>
    <row r="21" spans="2:15" x14ac:dyDescent="0.25">
      <c r="B21" s="5">
        <v>-1</v>
      </c>
      <c r="C21" s="16" t="str">
        <f>VLOOKUP(見積条件マスタ[[#This Row],[article_type_id]],品名マスタ[],5,0)</f>
        <v>その他</v>
      </c>
      <c r="D21" s="9">
        <v>2</v>
      </c>
      <c r="E21" s="16" t="str">
        <f>VLOOKUP(見積条件マスタ[[#This Row],[qt_condition_type_id]],見積条件タイプマスタ[],5,0)</f>
        <v>表面処理</v>
      </c>
      <c r="F21" s="16" t="str">
        <f>VLOOKUP(見積条件マスタ[[#This Row],[qt_condition_type_id]],見積条件タイプマスタ[],2,0)</f>
        <v>SIMPLE_TEXT</v>
      </c>
      <c r="G21" s="5">
        <v>4</v>
      </c>
      <c r="H21" s="16" t="str">
        <f>見積条件マスタ[[#This Row],[article_type_id]]&amp;"."&amp;見積条件マスタ[[#This Row],[qt_condition_type_id]]&amp;"."&amp;見積条件マスタ[[#This Row],[qt_condition_type_define_id]]</f>
        <v>-1.2.4</v>
      </c>
      <c r="I21" s="5" t="s">
        <v>167</v>
      </c>
      <c r="J21" s="5"/>
      <c r="K21" s="5" t="s">
        <v>655</v>
      </c>
      <c r="L21" s="5">
        <v>4</v>
      </c>
      <c r="M21" s="5"/>
      <c r="N21" s="12" t="s">
        <v>397</v>
      </c>
      <c r="O21" s="59"/>
    </row>
    <row r="22" spans="2:15" x14ac:dyDescent="0.25">
      <c r="B22" s="5">
        <v>-1</v>
      </c>
      <c r="C22" s="16" t="str">
        <f>VLOOKUP(見積条件マスタ[[#This Row],[article_type_id]],品名マスタ[],5,0)</f>
        <v>その他</v>
      </c>
      <c r="D22" s="9">
        <v>2</v>
      </c>
      <c r="E22" s="16" t="str">
        <f>VLOOKUP(見積条件マスタ[[#This Row],[qt_condition_type_id]],見積条件タイプマスタ[],5,0)</f>
        <v>表面処理</v>
      </c>
      <c r="F22" s="16" t="str">
        <f>VLOOKUP(見積条件マスタ[[#This Row],[qt_condition_type_id]],見積条件タイプマスタ[],2,0)</f>
        <v>SIMPLE_TEXT</v>
      </c>
      <c r="G22" s="5">
        <v>5</v>
      </c>
      <c r="H22" s="16" t="str">
        <f>見積条件マスタ[[#This Row],[article_type_id]]&amp;"."&amp;見積条件マスタ[[#This Row],[qt_condition_type_id]]&amp;"."&amp;見積条件マスタ[[#This Row],[qt_condition_type_define_id]]</f>
        <v>-1.2.5</v>
      </c>
      <c r="I22" s="5" t="s">
        <v>168</v>
      </c>
      <c r="J22" s="5"/>
      <c r="K22" s="5" t="s">
        <v>657</v>
      </c>
      <c r="L22" s="5">
        <v>5</v>
      </c>
      <c r="M22" s="5"/>
      <c r="N22" s="12" t="s">
        <v>397</v>
      </c>
      <c r="O22" s="59"/>
    </row>
    <row r="23" spans="2:15" x14ac:dyDescent="0.25">
      <c r="B23" s="5">
        <v>-1</v>
      </c>
      <c r="C23" s="16" t="str">
        <f>VLOOKUP(見積条件マスタ[[#This Row],[article_type_id]],品名マスタ[],5,0)</f>
        <v>その他</v>
      </c>
      <c r="D23" s="9">
        <v>2</v>
      </c>
      <c r="E23" s="16" t="str">
        <f>VLOOKUP(見積条件マスタ[[#This Row],[qt_condition_type_id]],見積条件タイプマスタ[],5,0)</f>
        <v>表面処理</v>
      </c>
      <c r="F23" s="16" t="str">
        <f>VLOOKUP(見積条件マスタ[[#This Row],[qt_condition_type_id]],見積条件タイプマスタ[],2,0)</f>
        <v>SIMPLE_TEXT</v>
      </c>
      <c r="G23" s="5">
        <v>6</v>
      </c>
      <c r="H23" s="16" t="str">
        <f>見積条件マスタ[[#This Row],[article_type_id]]&amp;"."&amp;見積条件マスタ[[#This Row],[qt_condition_type_id]]&amp;"."&amp;見積条件マスタ[[#This Row],[qt_condition_type_define_id]]</f>
        <v>-1.2.6</v>
      </c>
      <c r="I23" s="5" t="s">
        <v>169</v>
      </c>
      <c r="J23" s="5"/>
      <c r="K23" s="5" t="s">
        <v>658</v>
      </c>
      <c r="L23" s="5">
        <v>6</v>
      </c>
      <c r="M23" s="5"/>
      <c r="N23" s="12" t="s">
        <v>397</v>
      </c>
      <c r="O23" s="59"/>
    </row>
    <row r="24" spans="2:15" x14ac:dyDescent="0.25">
      <c r="B24" s="5">
        <v>-1</v>
      </c>
      <c r="C24" s="16" t="str">
        <f>VLOOKUP(見積条件マスタ[[#This Row],[article_type_id]],品名マスタ[],5,0)</f>
        <v>その他</v>
      </c>
      <c r="D24" s="9">
        <v>2</v>
      </c>
      <c r="E24" s="16" t="str">
        <f>VLOOKUP(見積条件マスタ[[#This Row],[qt_condition_type_id]],見積条件タイプマスタ[],5,0)</f>
        <v>表面処理</v>
      </c>
      <c r="F24" s="16" t="str">
        <f>VLOOKUP(見積条件マスタ[[#This Row],[qt_condition_type_id]],見積条件タイプマスタ[],2,0)</f>
        <v>SIMPLE_TEXT</v>
      </c>
      <c r="G24" s="5">
        <v>7</v>
      </c>
      <c r="H24" s="16" t="str">
        <f>見積条件マスタ[[#This Row],[article_type_id]]&amp;"."&amp;見積条件マスタ[[#This Row],[qt_condition_type_id]]&amp;"."&amp;見積条件マスタ[[#This Row],[qt_condition_type_define_id]]</f>
        <v>-1.2.7</v>
      </c>
      <c r="I24" s="5" t="s">
        <v>170</v>
      </c>
      <c r="J24" s="5"/>
      <c r="K24" s="5" t="s">
        <v>659</v>
      </c>
      <c r="L24" s="5">
        <v>7</v>
      </c>
      <c r="M24" s="5"/>
      <c r="N24" s="12" t="s">
        <v>397</v>
      </c>
      <c r="O24" s="59"/>
    </row>
    <row r="25" spans="2:15" x14ac:dyDescent="0.25">
      <c r="B25" s="5">
        <v>-1</v>
      </c>
      <c r="C25" s="16" t="str">
        <f>VLOOKUP(見積条件マスタ[[#This Row],[article_type_id]],品名マスタ[],5,0)</f>
        <v>その他</v>
      </c>
      <c r="D25" s="9">
        <v>2</v>
      </c>
      <c r="E25" s="16" t="str">
        <f>VLOOKUP(見積条件マスタ[[#This Row],[qt_condition_type_id]],見積条件タイプマスタ[],5,0)</f>
        <v>表面処理</v>
      </c>
      <c r="F25" s="16" t="str">
        <f>VLOOKUP(見積条件マスタ[[#This Row],[qt_condition_type_id]],見積条件タイプマスタ[],2,0)</f>
        <v>SIMPLE_TEXT</v>
      </c>
      <c r="G25" s="5">
        <v>8</v>
      </c>
      <c r="H25" s="16" t="str">
        <f>見積条件マスタ[[#This Row],[article_type_id]]&amp;"."&amp;見積条件マスタ[[#This Row],[qt_condition_type_id]]&amp;"."&amp;見積条件マスタ[[#This Row],[qt_condition_type_define_id]]</f>
        <v>-1.2.8</v>
      </c>
      <c r="I25" s="5" t="s">
        <v>171</v>
      </c>
      <c r="J25" s="5"/>
      <c r="K25" s="5" t="s">
        <v>660</v>
      </c>
      <c r="L25" s="5">
        <v>8</v>
      </c>
      <c r="M25" s="5"/>
      <c r="N25" s="12" t="s">
        <v>397</v>
      </c>
      <c r="O25" s="59"/>
    </row>
    <row r="26" spans="2:15" x14ac:dyDescent="0.25">
      <c r="B26" s="5">
        <v>-1</v>
      </c>
      <c r="C26" s="16" t="str">
        <f>VLOOKUP(見積条件マスタ[[#This Row],[article_type_id]],品名マスタ[],5,0)</f>
        <v>その他</v>
      </c>
      <c r="D26" s="9">
        <v>2</v>
      </c>
      <c r="E26" s="16" t="str">
        <f>VLOOKUP(見積条件マスタ[[#This Row],[qt_condition_type_id]],見積条件タイプマスタ[],5,0)</f>
        <v>表面処理</v>
      </c>
      <c r="F26" s="16" t="str">
        <f>VLOOKUP(見積条件マスタ[[#This Row],[qt_condition_type_id]],見積条件タイプマスタ[],2,0)</f>
        <v>SIMPLE_TEXT</v>
      </c>
      <c r="G26" s="5">
        <v>9</v>
      </c>
      <c r="H26" s="16" t="str">
        <f>見積条件マスタ[[#This Row],[article_type_id]]&amp;"."&amp;見積条件マスタ[[#This Row],[qt_condition_type_id]]&amp;"."&amp;見積条件マスタ[[#This Row],[qt_condition_type_define_id]]</f>
        <v>-1.2.9</v>
      </c>
      <c r="I26" s="5" t="s">
        <v>172</v>
      </c>
      <c r="J26" s="5"/>
      <c r="K26" s="5" t="s">
        <v>661</v>
      </c>
      <c r="L26" s="5">
        <v>9</v>
      </c>
      <c r="M26" s="5"/>
      <c r="N26" s="12" t="s">
        <v>397</v>
      </c>
      <c r="O26" s="59"/>
    </row>
    <row r="27" spans="2:15" x14ac:dyDescent="0.25">
      <c r="B27" s="5">
        <v>-1</v>
      </c>
      <c r="C27" s="16" t="str">
        <f>VLOOKUP(見積条件マスタ[[#This Row],[article_type_id]],品名マスタ[],5,0)</f>
        <v>その他</v>
      </c>
      <c r="D27" s="9">
        <v>2</v>
      </c>
      <c r="E27" s="16" t="str">
        <f>VLOOKUP(見積条件マスタ[[#This Row],[qt_condition_type_id]],見積条件タイプマスタ[],5,0)</f>
        <v>表面処理</v>
      </c>
      <c r="F27" s="16" t="str">
        <f>VLOOKUP(見積条件マスタ[[#This Row],[qt_condition_type_id]],見積条件タイプマスタ[],2,0)</f>
        <v>SIMPLE_TEXT</v>
      </c>
      <c r="G27" s="5">
        <v>10</v>
      </c>
      <c r="H27" s="16" t="str">
        <f>見積条件マスタ[[#This Row],[article_type_id]]&amp;"."&amp;見積条件マスタ[[#This Row],[qt_condition_type_id]]&amp;"."&amp;見積条件マスタ[[#This Row],[qt_condition_type_define_id]]</f>
        <v>-1.2.10</v>
      </c>
      <c r="I27" s="5" t="s">
        <v>173</v>
      </c>
      <c r="J27" s="5"/>
      <c r="K27" s="5" t="s">
        <v>662</v>
      </c>
      <c r="L27" s="5">
        <v>10</v>
      </c>
      <c r="M27" s="5"/>
      <c r="N27" s="12" t="s">
        <v>397</v>
      </c>
      <c r="O27" s="59"/>
    </row>
    <row r="28" spans="2:15" x14ac:dyDescent="0.25">
      <c r="B28" s="5">
        <v>-1</v>
      </c>
      <c r="C28" s="16" t="str">
        <f>VLOOKUP(見積条件マスタ[[#This Row],[article_type_id]],品名マスタ[],5,0)</f>
        <v>その他</v>
      </c>
      <c r="D28" s="9">
        <v>2</v>
      </c>
      <c r="E28" s="16" t="str">
        <f>VLOOKUP(見積条件マスタ[[#This Row],[qt_condition_type_id]],見積条件タイプマスタ[],5,0)</f>
        <v>表面処理</v>
      </c>
      <c r="F28" s="16" t="str">
        <f>VLOOKUP(見積条件マスタ[[#This Row],[qt_condition_type_id]],見積条件タイプマスタ[],2,0)</f>
        <v>SIMPLE_TEXT</v>
      </c>
      <c r="G28" s="5">
        <v>11</v>
      </c>
      <c r="H28" s="16" t="str">
        <f>見積条件マスタ[[#This Row],[article_type_id]]&amp;"."&amp;見積条件マスタ[[#This Row],[qt_condition_type_id]]&amp;"."&amp;見積条件マスタ[[#This Row],[qt_condition_type_define_id]]</f>
        <v>-1.2.11</v>
      </c>
      <c r="I28" s="5" t="s">
        <v>174</v>
      </c>
      <c r="J28" s="5"/>
      <c r="K28" s="5" t="s">
        <v>663</v>
      </c>
      <c r="L28" s="5">
        <v>11</v>
      </c>
      <c r="M28" s="5"/>
      <c r="N28" s="12" t="s">
        <v>397</v>
      </c>
      <c r="O28" s="59"/>
    </row>
    <row r="29" spans="2:15" x14ac:dyDescent="0.25">
      <c r="B29" s="5">
        <v>-1</v>
      </c>
      <c r="C29" s="16" t="str">
        <f>VLOOKUP(見積条件マスタ[[#This Row],[article_type_id]],品名マスタ[],5,0)</f>
        <v>その他</v>
      </c>
      <c r="D29" s="9">
        <v>2</v>
      </c>
      <c r="E29" s="16" t="str">
        <f>VLOOKUP(見積条件マスタ[[#This Row],[qt_condition_type_id]],見積条件タイプマスタ[],5,0)</f>
        <v>表面処理</v>
      </c>
      <c r="F29" s="16" t="str">
        <f>VLOOKUP(見積条件マスタ[[#This Row],[qt_condition_type_id]],見積条件タイプマスタ[],2,0)</f>
        <v>SIMPLE_TEXT</v>
      </c>
      <c r="G29" s="5">
        <v>12</v>
      </c>
      <c r="H29" s="16" t="str">
        <f>見積条件マスタ[[#This Row],[article_type_id]]&amp;"."&amp;見積条件マスタ[[#This Row],[qt_condition_type_id]]&amp;"."&amp;見積条件マスタ[[#This Row],[qt_condition_type_define_id]]</f>
        <v>-1.2.12</v>
      </c>
      <c r="I29" s="5" t="s">
        <v>175</v>
      </c>
      <c r="J29" s="5"/>
      <c r="K29" s="5" t="s">
        <v>664</v>
      </c>
      <c r="L29" s="5">
        <v>12</v>
      </c>
      <c r="M29" s="5"/>
      <c r="N29" s="12" t="s">
        <v>397</v>
      </c>
      <c r="O29" s="59"/>
    </row>
    <row r="30" spans="2:15" x14ac:dyDescent="0.25">
      <c r="B30" s="5">
        <v>-1</v>
      </c>
      <c r="C30" s="16" t="str">
        <f>VLOOKUP(見積条件マスタ[[#This Row],[article_type_id]],品名マスタ[],5,0)</f>
        <v>その他</v>
      </c>
      <c r="D30" s="9">
        <v>2</v>
      </c>
      <c r="E30" s="16" t="str">
        <f>VLOOKUP(見積条件マスタ[[#This Row],[qt_condition_type_id]],見積条件タイプマスタ[],5,0)</f>
        <v>表面処理</v>
      </c>
      <c r="F30" s="16" t="str">
        <f>VLOOKUP(見積条件マスタ[[#This Row],[qt_condition_type_id]],見積条件タイプマスタ[],2,0)</f>
        <v>SIMPLE_TEXT</v>
      </c>
      <c r="G30" s="5">
        <v>13</v>
      </c>
      <c r="H30" s="16" t="str">
        <f>見積条件マスタ[[#This Row],[article_type_id]]&amp;"."&amp;見積条件マスタ[[#This Row],[qt_condition_type_id]]&amp;"."&amp;見積条件マスタ[[#This Row],[qt_condition_type_define_id]]</f>
        <v>-1.2.13</v>
      </c>
      <c r="I30" s="5" t="s">
        <v>176</v>
      </c>
      <c r="J30" s="5"/>
      <c r="K30" s="5" t="s">
        <v>665</v>
      </c>
      <c r="L30" s="5">
        <v>13</v>
      </c>
      <c r="M30" s="5"/>
      <c r="N30" s="12" t="s">
        <v>397</v>
      </c>
      <c r="O30" s="59"/>
    </row>
    <row r="31" spans="2:15" x14ac:dyDescent="0.25">
      <c r="B31" s="5">
        <v>-1</v>
      </c>
      <c r="C31" s="16" t="str">
        <f>VLOOKUP(見積条件マスタ[[#This Row],[article_type_id]],品名マスタ[],5,0)</f>
        <v>その他</v>
      </c>
      <c r="D31" s="9">
        <v>3</v>
      </c>
      <c r="E31" s="16" t="str">
        <f>VLOOKUP(見積条件マスタ[[#This Row],[qt_condition_type_id]],見積条件タイプマスタ[],5,0)</f>
        <v>硬度</v>
      </c>
      <c r="F31" s="16" t="str">
        <f>VLOOKUP(見積条件マスタ[[#This Row],[qt_condition_type_id]],見積条件タイプマスタ[],2,0)</f>
        <v>SIMPLE_TEXT</v>
      </c>
      <c r="G31" s="5">
        <v>1</v>
      </c>
      <c r="H31" s="16" t="str">
        <f>見積条件マスタ[[#This Row],[article_type_id]]&amp;"."&amp;見積条件マスタ[[#This Row],[qt_condition_type_id]]&amp;"."&amp;見積条件マスタ[[#This Row],[qt_condition_type_define_id]]</f>
        <v>-1.3.1</v>
      </c>
      <c r="I31" s="5" t="s">
        <v>177</v>
      </c>
      <c r="J31" s="5"/>
      <c r="K31" s="5" t="s">
        <v>178</v>
      </c>
      <c r="L31" s="5">
        <v>1</v>
      </c>
      <c r="M31" s="5"/>
      <c r="N31" s="12"/>
      <c r="O31" s="59"/>
    </row>
    <row r="32" spans="2:15" x14ac:dyDescent="0.25">
      <c r="B32" s="5">
        <v>-1</v>
      </c>
      <c r="C32" s="16" t="str">
        <f>VLOOKUP(見積条件マスタ[[#This Row],[article_type_id]],品名マスタ[],5,0)</f>
        <v>その他</v>
      </c>
      <c r="D32" s="9">
        <v>3</v>
      </c>
      <c r="E32" s="16" t="str">
        <f>VLOOKUP(見積条件マスタ[[#This Row],[qt_condition_type_id]],見積条件タイプマスタ[],5,0)</f>
        <v>硬度</v>
      </c>
      <c r="F32" s="16" t="str">
        <f>VLOOKUP(見積条件マスタ[[#This Row],[qt_condition_type_id]],見積条件タイプマスタ[],2,0)</f>
        <v>SIMPLE_TEXT</v>
      </c>
      <c r="G32" s="5">
        <v>2</v>
      </c>
      <c r="H32" s="16" t="str">
        <f>見積条件マスタ[[#This Row],[article_type_id]]&amp;"."&amp;見積条件マスタ[[#This Row],[qt_condition_type_id]]&amp;"."&amp;見積条件マスタ[[#This Row],[qt_condition_type_define_id]]</f>
        <v>-1.3.2</v>
      </c>
      <c r="I32" s="5" t="s">
        <v>14</v>
      </c>
      <c r="J32" s="5"/>
      <c r="K32" s="5" t="s">
        <v>179</v>
      </c>
      <c r="L32" s="5">
        <v>2</v>
      </c>
      <c r="M32" s="5"/>
      <c r="N32" s="12"/>
      <c r="O32" s="59"/>
    </row>
    <row r="33" spans="2:15" x14ac:dyDescent="0.25">
      <c r="B33" s="5">
        <v>-1</v>
      </c>
      <c r="C33" s="16" t="str">
        <f>VLOOKUP(見積条件マスタ[[#This Row],[article_type_id]],品名マスタ[],5,0)</f>
        <v>その他</v>
      </c>
      <c r="D33" s="9">
        <v>3</v>
      </c>
      <c r="E33" s="16" t="str">
        <f>VLOOKUP(見積条件マスタ[[#This Row],[qt_condition_type_id]],見積条件タイプマスタ[],5,0)</f>
        <v>硬度</v>
      </c>
      <c r="F33" s="16" t="str">
        <f>VLOOKUP(見積条件マスタ[[#This Row],[qt_condition_type_id]],見積条件タイプマスタ[],2,0)</f>
        <v>SIMPLE_TEXT</v>
      </c>
      <c r="G33" s="5">
        <v>3</v>
      </c>
      <c r="H33" s="16" t="str">
        <f>見積条件マスタ[[#This Row],[article_type_id]]&amp;"."&amp;見積条件マスタ[[#This Row],[qt_condition_type_id]]&amp;"."&amp;見積条件マスタ[[#This Row],[qt_condition_type_define_id]]</f>
        <v>-1.3.3</v>
      </c>
      <c r="I33" s="5" t="s">
        <v>17</v>
      </c>
      <c r="J33" s="5"/>
      <c r="K33" s="5" t="s">
        <v>180</v>
      </c>
      <c r="L33" s="5">
        <v>3</v>
      </c>
      <c r="M33" s="5"/>
      <c r="N33" s="12"/>
      <c r="O33" s="59"/>
    </row>
    <row r="34" spans="2:15" x14ac:dyDescent="0.25">
      <c r="B34" s="5">
        <v>-1</v>
      </c>
      <c r="C34" s="16" t="str">
        <f>VLOOKUP(見積条件マスタ[[#This Row],[article_type_id]],品名マスタ[],5,0)</f>
        <v>その他</v>
      </c>
      <c r="D34" s="9">
        <v>3</v>
      </c>
      <c r="E34" s="16" t="str">
        <f>VLOOKUP(見積条件マスタ[[#This Row],[qt_condition_type_id]],見積条件タイプマスタ[],5,0)</f>
        <v>硬度</v>
      </c>
      <c r="F34" s="16" t="str">
        <f>VLOOKUP(見積条件マスタ[[#This Row],[qt_condition_type_id]],見積条件タイプマスタ[],2,0)</f>
        <v>SIMPLE_TEXT</v>
      </c>
      <c r="G34" s="5">
        <v>4</v>
      </c>
      <c r="H34" s="16" t="str">
        <f>見積条件マスタ[[#This Row],[article_type_id]]&amp;"."&amp;見積条件マスタ[[#This Row],[qt_condition_type_id]]&amp;"."&amp;見積条件マスタ[[#This Row],[qt_condition_type_define_id]]</f>
        <v>-1.3.4</v>
      </c>
      <c r="I34" s="5" t="s">
        <v>21</v>
      </c>
      <c r="J34" s="5"/>
      <c r="K34" s="5" t="s">
        <v>181</v>
      </c>
      <c r="L34" s="5">
        <v>4</v>
      </c>
      <c r="M34" s="5"/>
      <c r="N34" s="12"/>
      <c r="O34" s="59"/>
    </row>
    <row r="35" spans="2:15" x14ac:dyDescent="0.25">
      <c r="B35" s="5">
        <v>-1</v>
      </c>
      <c r="C35" s="16" t="str">
        <f>VLOOKUP(見積条件マスタ[[#This Row],[article_type_id]],品名マスタ[],5,0)</f>
        <v>その他</v>
      </c>
      <c r="D35" s="9">
        <v>3</v>
      </c>
      <c r="E35" s="16" t="str">
        <f>VLOOKUP(見積条件マスタ[[#This Row],[qt_condition_type_id]],見積条件タイプマスタ[],5,0)</f>
        <v>硬度</v>
      </c>
      <c r="F35" s="16" t="str">
        <f>VLOOKUP(見積条件マスタ[[#This Row],[qt_condition_type_id]],見積条件タイプマスタ[],2,0)</f>
        <v>SIMPLE_TEXT</v>
      </c>
      <c r="G35" s="5">
        <v>5</v>
      </c>
      <c r="H35" s="16" t="str">
        <f>見積条件マスタ[[#This Row],[article_type_id]]&amp;"."&amp;見積条件マスタ[[#This Row],[qt_condition_type_id]]&amp;"."&amp;見積条件マスタ[[#This Row],[qt_condition_type_define_id]]</f>
        <v>-1.3.5</v>
      </c>
      <c r="I35" s="5" t="s">
        <v>11</v>
      </c>
      <c r="J35" s="5"/>
      <c r="K35" s="5" t="s">
        <v>182</v>
      </c>
      <c r="L35" s="5">
        <v>6</v>
      </c>
      <c r="M35" s="5"/>
      <c r="N35" s="12"/>
      <c r="O35" s="59"/>
    </row>
    <row r="36" spans="2:15" x14ac:dyDescent="0.25">
      <c r="B36" s="5">
        <v>-1</v>
      </c>
      <c r="C36" s="16" t="str">
        <f>VLOOKUP(見積条件マスタ[[#This Row],[article_type_id]],品名マスタ[],5,0)</f>
        <v>その他</v>
      </c>
      <c r="D36" s="9">
        <v>3</v>
      </c>
      <c r="E36" s="16" t="str">
        <f>VLOOKUP(見積条件マスタ[[#This Row],[qt_condition_type_id]],見積条件タイプマスタ[],5,0)</f>
        <v>硬度</v>
      </c>
      <c r="F36" s="16" t="str">
        <f>VLOOKUP(見積条件マスタ[[#This Row],[qt_condition_type_id]],見積条件タイプマスタ[],2,0)</f>
        <v>SIMPLE_TEXT</v>
      </c>
      <c r="G36" s="5">
        <v>6</v>
      </c>
      <c r="H36" s="16" t="str">
        <f>見積条件マスタ[[#This Row],[article_type_id]]&amp;"."&amp;見積条件マスタ[[#This Row],[qt_condition_type_id]]&amp;"."&amp;見積条件マスタ[[#This Row],[qt_condition_type_define_id]]</f>
        <v>-1.3.6</v>
      </c>
      <c r="I36" s="5" t="s">
        <v>19</v>
      </c>
      <c r="J36" s="5"/>
      <c r="K36" s="5" t="s">
        <v>183</v>
      </c>
      <c r="L36" s="5">
        <v>7</v>
      </c>
      <c r="M36" s="5"/>
      <c r="N36" s="12"/>
      <c r="O36" s="59"/>
    </row>
    <row r="37" spans="2:15" x14ac:dyDescent="0.25">
      <c r="B37" s="5">
        <v>-1</v>
      </c>
      <c r="C37" s="16" t="str">
        <f>VLOOKUP(見積条件マスタ[[#This Row],[article_type_id]],品名マスタ[],5,0)</f>
        <v>その他</v>
      </c>
      <c r="D37" s="9">
        <v>3</v>
      </c>
      <c r="E37" s="16" t="str">
        <f>VLOOKUP(見積条件マスタ[[#This Row],[qt_condition_type_id]],見積条件タイプマスタ[],5,0)</f>
        <v>硬度</v>
      </c>
      <c r="F37" s="16" t="str">
        <f>VLOOKUP(見積条件マスタ[[#This Row],[qt_condition_type_id]],見積条件タイプマスタ[],2,0)</f>
        <v>SIMPLE_TEXT</v>
      </c>
      <c r="G37" s="5">
        <v>7</v>
      </c>
      <c r="H37" s="16" t="str">
        <f>見積条件マスタ[[#This Row],[article_type_id]]&amp;"."&amp;見積条件マスタ[[#This Row],[qt_condition_type_id]]&amp;"."&amp;見積条件マスタ[[#This Row],[qt_condition_type_define_id]]</f>
        <v>-1.3.7</v>
      </c>
      <c r="I37" s="5" t="s">
        <v>184</v>
      </c>
      <c r="J37" s="5"/>
      <c r="K37" s="5" t="s">
        <v>185</v>
      </c>
      <c r="L37" s="5">
        <v>9</v>
      </c>
      <c r="M37" s="5"/>
      <c r="N37" s="12"/>
      <c r="O37" s="59"/>
    </row>
    <row r="38" spans="2:15" x14ac:dyDescent="0.25">
      <c r="B38" s="5">
        <v>-1</v>
      </c>
      <c r="C38" s="16" t="str">
        <f>VLOOKUP(見積条件マスタ[[#This Row],[article_type_id]],品名マスタ[],5,0)</f>
        <v>その他</v>
      </c>
      <c r="D38" s="9">
        <v>3</v>
      </c>
      <c r="E38" s="16" t="str">
        <f>VLOOKUP(見積条件マスタ[[#This Row],[qt_condition_type_id]],見積条件タイプマスタ[],5,0)</f>
        <v>硬度</v>
      </c>
      <c r="F38" s="16" t="str">
        <f>VLOOKUP(見積条件マスタ[[#This Row],[qt_condition_type_id]],見積条件タイプマスタ[],2,0)</f>
        <v>SIMPLE_TEXT</v>
      </c>
      <c r="G38" s="5">
        <v>8</v>
      </c>
      <c r="H38" s="16" t="str">
        <f>見積条件マスタ[[#This Row],[article_type_id]]&amp;"."&amp;見積条件マスタ[[#This Row],[qt_condition_type_id]]&amp;"."&amp;見積条件マスタ[[#This Row],[qt_condition_type_define_id]]</f>
        <v>-1.3.8</v>
      </c>
      <c r="I38" s="5" t="s">
        <v>186</v>
      </c>
      <c r="J38" s="5"/>
      <c r="K38" s="5" t="s">
        <v>187</v>
      </c>
      <c r="L38" s="5">
        <v>10</v>
      </c>
      <c r="M38" s="5"/>
      <c r="N38" s="12"/>
      <c r="O38" s="59"/>
    </row>
    <row r="39" spans="2:15" x14ac:dyDescent="0.25">
      <c r="B39" s="5">
        <v>-1</v>
      </c>
      <c r="C39" s="16" t="str">
        <f>VLOOKUP(見積条件マスタ[[#This Row],[article_type_id]],品名マスタ[],5,0)</f>
        <v>その他</v>
      </c>
      <c r="D39" s="9">
        <v>3</v>
      </c>
      <c r="E39" s="16" t="str">
        <f>VLOOKUP(見積条件マスタ[[#This Row],[qt_condition_type_id]],見積条件タイプマスタ[],5,0)</f>
        <v>硬度</v>
      </c>
      <c r="F39" s="16" t="str">
        <f>VLOOKUP(見積条件マスタ[[#This Row],[qt_condition_type_id]],見積条件タイプマスタ[],2,0)</f>
        <v>SIMPLE_TEXT</v>
      </c>
      <c r="G39" s="5">
        <v>9</v>
      </c>
      <c r="H39" s="16" t="str">
        <f>見積条件マスタ[[#This Row],[article_type_id]]&amp;"."&amp;見積条件マスタ[[#This Row],[qt_condition_type_id]]&amp;"."&amp;見積条件マスタ[[#This Row],[qt_condition_type_define_id]]</f>
        <v>-1.3.9</v>
      </c>
      <c r="I39" s="5" t="s">
        <v>188</v>
      </c>
      <c r="J39" s="5"/>
      <c r="K39" s="5" t="s">
        <v>189</v>
      </c>
      <c r="L39" s="5">
        <v>11</v>
      </c>
      <c r="M39" s="5"/>
      <c r="N39" s="12"/>
      <c r="O39" s="59"/>
    </row>
    <row r="40" spans="2:15" x14ac:dyDescent="0.25">
      <c r="B40" s="5">
        <v>-1</v>
      </c>
      <c r="C40" s="16" t="str">
        <f>VLOOKUP(見積条件マスタ[[#This Row],[article_type_id]],品名マスタ[],5,0)</f>
        <v>その他</v>
      </c>
      <c r="D40" s="9">
        <v>3</v>
      </c>
      <c r="E40" s="16" t="str">
        <f>VLOOKUP(見積条件マスタ[[#This Row],[qt_condition_type_id]],見積条件タイプマスタ[],5,0)</f>
        <v>硬度</v>
      </c>
      <c r="F40" s="16" t="str">
        <f>VLOOKUP(見積条件マスタ[[#This Row],[qt_condition_type_id]],見積条件タイプマスタ[],2,0)</f>
        <v>SIMPLE_TEXT</v>
      </c>
      <c r="G40" s="5">
        <v>10</v>
      </c>
      <c r="H40" s="16" t="str">
        <f>見積条件マスタ[[#This Row],[article_type_id]]&amp;"."&amp;見積条件マスタ[[#This Row],[qt_condition_type_id]]&amp;"."&amp;見積条件マスタ[[#This Row],[qt_condition_type_define_id]]</f>
        <v>-1.3.10</v>
      </c>
      <c r="I40" s="5" t="s">
        <v>8</v>
      </c>
      <c r="J40" s="5"/>
      <c r="K40" s="5" t="s">
        <v>190</v>
      </c>
      <c r="L40" s="5">
        <v>12</v>
      </c>
      <c r="M40" s="5"/>
      <c r="N40" s="12"/>
      <c r="O40" s="59"/>
    </row>
    <row r="41" spans="2:15" x14ac:dyDescent="0.25">
      <c r="B41" s="5">
        <v>-1</v>
      </c>
      <c r="C41" s="16" t="str">
        <f>VLOOKUP(見積条件マスタ[[#This Row],[article_type_id]],品名マスタ[],5,0)</f>
        <v>その他</v>
      </c>
      <c r="D41" s="9">
        <v>3</v>
      </c>
      <c r="E41" s="16" t="str">
        <f>VLOOKUP(見積条件マスタ[[#This Row],[qt_condition_type_id]],見積条件タイプマスタ[],5,0)</f>
        <v>硬度</v>
      </c>
      <c r="F41" s="16" t="str">
        <f>VLOOKUP(見積条件マスタ[[#This Row],[qt_condition_type_id]],見積条件タイプマスタ[],2,0)</f>
        <v>SIMPLE_TEXT</v>
      </c>
      <c r="G41" s="5">
        <v>11</v>
      </c>
      <c r="H41" s="16" t="str">
        <f>見積条件マスタ[[#This Row],[article_type_id]]&amp;"."&amp;見積条件マスタ[[#This Row],[qt_condition_type_id]]&amp;"."&amp;見積条件マスタ[[#This Row],[qt_condition_type_define_id]]</f>
        <v>-1.3.11</v>
      </c>
      <c r="I41" s="5" t="s">
        <v>23</v>
      </c>
      <c r="J41" s="5"/>
      <c r="K41" s="5" t="s">
        <v>191</v>
      </c>
      <c r="L41" s="5">
        <v>5</v>
      </c>
      <c r="M41" s="5"/>
      <c r="N41" s="12"/>
      <c r="O41" s="59"/>
    </row>
    <row r="42" spans="2:15" x14ac:dyDescent="0.25">
      <c r="B42" s="5">
        <v>-1</v>
      </c>
      <c r="C42" s="16" t="str">
        <f>VLOOKUP(見積条件マスタ[[#This Row],[article_type_id]],品名マスタ[],5,0)</f>
        <v>その他</v>
      </c>
      <c r="D42" s="9">
        <v>3</v>
      </c>
      <c r="E42" s="16" t="str">
        <f>VLOOKUP(見積条件マスタ[[#This Row],[qt_condition_type_id]],見積条件タイプマスタ[],5,0)</f>
        <v>硬度</v>
      </c>
      <c r="F42" s="16" t="str">
        <f>VLOOKUP(見積条件マスタ[[#This Row],[qt_condition_type_id]],見積条件タイプマスタ[],2,0)</f>
        <v>SIMPLE_TEXT</v>
      </c>
      <c r="G42" s="5">
        <v>12</v>
      </c>
      <c r="H42" s="16" t="str">
        <f>見積条件マスタ[[#This Row],[article_type_id]]&amp;"."&amp;見積条件マスタ[[#This Row],[qt_condition_type_id]]&amp;"."&amp;見積条件マスタ[[#This Row],[qt_condition_type_define_id]]</f>
        <v>-1.3.12</v>
      </c>
      <c r="I42" s="5" t="s">
        <v>26</v>
      </c>
      <c r="J42" s="5"/>
      <c r="K42" s="5" t="s">
        <v>192</v>
      </c>
      <c r="L42" s="5">
        <v>8</v>
      </c>
      <c r="M42" s="5"/>
      <c r="N42" s="12"/>
      <c r="O42" s="59"/>
    </row>
    <row r="43" spans="2:15" x14ac:dyDescent="0.25">
      <c r="B43" s="5">
        <v>-1</v>
      </c>
      <c r="C43" s="16" t="str">
        <f>VLOOKUP(見積条件マスタ[[#This Row],[article_type_id]],品名マスタ[],5,0)</f>
        <v>その他</v>
      </c>
      <c r="D43" s="9">
        <v>3</v>
      </c>
      <c r="E43" s="16" t="str">
        <f>VLOOKUP(見積条件マスタ[[#This Row],[qt_condition_type_id]],見積条件タイプマスタ[],5,0)</f>
        <v>硬度</v>
      </c>
      <c r="F43" s="16" t="str">
        <f>VLOOKUP(見積条件マスタ[[#This Row],[qt_condition_type_id]],見積条件タイプマスタ[],2,0)</f>
        <v>SIMPLE_TEXT</v>
      </c>
      <c r="G43" s="5">
        <v>13</v>
      </c>
      <c r="H43" s="16" t="str">
        <f>見積条件マスタ[[#This Row],[article_type_id]]&amp;"."&amp;見積条件マスタ[[#This Row],[qt_condition_type_id]]&amp;"."&amp;見積条件マスタ[[#This Row],[qt_condition_type_define_id]]</f>
        <v>-1.3.13</v>
      </c>
      <c r="I43" s="5" t="s">
        <v>29</v>
      </c>
      <c r="J43" s="5"/>
      <c r="K43" s="5" t="s">
        <v>193</v>
      </c>
      <c r="L43" s="5">
        <v>13</v>
      </c>
      <c r="M43" s="5"/>
      <c r="N43" s="12"/>
      <c r="O43" s="59"/>
    </row>
    <row r="44" spans="2:15" x14ac:dyDescent="0.25">
      <c r="B44" s="5">
        <v>-1</v>
      </c>
      <c r="C44" s="16" t="str">
        <f>VLOOKUP(見積条件マスタ[[#This Row],[article_type_id]],品名マスタ[],5,0)</f>
        <v>その他</v>
      </c>
      <c r="D44" s="9">
        <v>3</v>
      </c>
      <c r="E44" s="16" t="str">
        <f>VLOOKUP(見積条件マスタ[[#This Row],[qt_condition_type_id]],見積条件タイプマスタ[],5,0)</f>
        <v>硬度</v>
      </c>
      <c r="F44" s="16" t="str">
        <f>VLOOKUP(見積条件マスタ[[#This Row],[qt_condition_type_id]],見積条件タイプマスタ[],2,0)</f>
        <v>SIMPLE_TEXT</v>
      </c>
      <c r="G44" s="5">
        <v>14</v>
      </c>
      <c r="H44" s="16" t="str">
        <f>見積条件マスタ[[#This Row],[article_type_id]]&amp;"."&amp;見積条件マスタ[[#This Row],[qt_condition_type_id]]&amp;"."&amp;見積条件マスタ[[#This Row],[qt_condition_type_define_id]]</f>
        <v>-1.3.14</v>
      </c>
      <c r="I44" s="5" t="s">
        <v>31</v>
      </c>
      <c r="J44" s="5"/>
      <c r="K44" s="5" t="s">
        <v>194</v>
      </c>
      <c r="L44" s="5">
        <v>14</v>
      </c>
      <c r="M44" s="5"/>
      <c r="N44" s="12"/>
      <c r="O44" s="59"/>
    </row>
    <row r="45" spans="2:15" x14ac:dyDescent="0.25">
      <c r="B45" s="5">
        <v>-1</v>
      </c>
      <c r="C45" s="16" t="str">
        <f>VLOOKUP(見積条件マスタ[[#This Row],[article_type_id]],品名マスタ[],5,0)</f>
        <v>その他</v>
      </c>
      <c r="D45" s="9">
        <v>3</v>
      </c>
      <c r="E45" s="16" t="str">
        <f>VLOOKUP(見積条件マスタ[[#This Row],[qt_condition_type_id]],見積条件タイプマスタ[],5,0)</f>
        <v>硬度</v>
      </c>
      <c r="F45" s="16" t="str">
        <f>VLOOKUP(見積条件マスタ[[#This Row],[qt_condition_type_id]],見積条件タイプマスタ[],2,0)</f>
        <v>SIMPLE_TEXT</v>
      </c>
      <c r="G45" s="5">
        <v>15</v>
      </c>
      <c r="H45" s="16" t="str">
        <f>見積条件マスタ[[#This Row],[article_type_id]]&amp;"."&amp;見積条件マスタ[[#This Row],[qt_condition_type_id]]&amp;"."&amp;見積条件マスタ[[#This Row],[qt_condition_type_define_id]]</f>
        <v>-1.3.15</v>
      </c>
      <c r="I45" s="5" t="s">
        <v>33</v>
      </c>
      <c r="J45" s="5"/>
      <c r="K45" s="5" t="s">
        <v>195</v>
      </c>
      <c r="L45" s="5">
        <v>15</v>
      </c>
      <c r="M45" s="5"/>
      <c r="N45" s="12"/>
      <c r="O45" s="59"/>
    </row>
    <row r="46" spans="2:15" x14ac:dyDescent="0.25">
      <c r="B46" s="52">
        <v>-1</v>
      </c>
      <c r="C46" s="53" t="str">
        <f>VLOOKUP(見積条件マスタ[[#This Row],[article_type_id]],品名マスタ[],5,0)</f>
        <v>その他</v>
      </c>
      <c r="D46" s="54">
        <v>8</v>
      </c>
      <c r="E46" s="53" t="str">
        <f>VLOOKUP(見積条件マスタ[[#This Row],[qt_condition_type_id]],見積条件タイプマスタ[],5,0)</f>
        <v>材料</v>
      </c>
      <c r="F46" s="53" t="str">
        <f>VLOOKUP(見積条件マスタ[[#This Row],[qt_condition_type_id]],見積条件タイプマスタ[],2,0)</f>
        <v>SIMPLE_TEXT</v>
      </c>
      <c r="G46" s="52">
        <v>1</v>
      </c>
      <c r="H46" s="53" t="str">
        <f>見積条件マスタ[[#This Row],[article_type_id]]&amp;"."&amp;見積条件マスタ[[#This Row],[qt_condition_type_id]]&amp;"."&amp;見積条件マスタ[[#This Row],[qt_condition_type_define_id]]</f>
        <v>-1.8.1</v>
      </c>
      <c r="I46" s="52" t="s">
        <v>412</v>
      </c>
      <c r="J46" s="52" t="s">
        <v>411</v>
      </c>
      <c r="K46" s="52" t="s">
        <v>447</v>
      </c>
      <c r="L46" s="52">
        <v>1</v>
      </c>
      <c r="M46" s="52"/>
      <c r="N46" s="55"/>
      <c r="O46" s="59"/>
    </row>
    <row r="47" spans="2:15" x14ac:dyDescent="0.25">
      <c r="B47" s="52">
        <v>-1</v>
      </c>
      <c r="C47" s="53" t="str">
        <f>VLOOKUP(見積条件マスタ[[#This Row],[article_type_id]],品名マスタ[],5,0)</f>
        <v>その他</v>
      </c>
      <c r="D47" s="54">
        <v>9</v>
      </c>
      <c r="E47" s="53" t="str">
        <f>VLOOKUP(見積条件マスタ[[#This Row],[qt_condition_type_id]],見積条件タイプマスタ[],5,0)</f>
        <v>仕上げ</v>
      </c>
      <c r="F47" s="53" t="str">
        <f>VLOOKUP(見積条件マスタ[[#This Row],[qt_condition_type_id]],見積条件タイプマスタ[],2,0)</f>
        <v>SIMPLE_TEXT</v>
      </c>
      <c r="G47" s="52">
        <v>1</v>
      </c>
      <c r="H47" s="53" t="str">
        <f>見積条件マスタ[[#This Row],[article_type_id]]&amp;"."&amp;見積条件マスタ[[#This Row],[qt_condition_type_id]]&amp;"."&amp;見積条件マスタ[[#This Row],[qt_condition_type_define_id]]</f>
        <v>-1.9.1</v>
      </c>
      <c r="I47" s="52" t="s">
        <v>413</v>
      </c>
      <c r="J47" s="52" t="s">
        <v>415</v>
      </c>
      <c r="K47" s="52" t="s">
        <v>448</v>
      </c>
      <c r="L47" s="52">
        <v>1</v>
      </c>
      <c r="M47" s="52"/>
      <c r="N47" s="55"/>
      <c r="O47" s="59"/>
    </row>
    <row r="48" spans="2:15" x14ac:dyDescent="0.25">
      <c r="B48" s="52">
        <v>-1</v>
      </c>
      <c r="C48" s="53" t="str">
        <f>VLOOKUP(見積条件マスタ[[#This Row],[article_type_id]],品名マスタ[],5,0)</f>
        <v>その他</v>
      </c>
      <c r="D48" s="54">
        <v>9</v>
      </c>
      <c r="E48" s="53" t="str">
        <f>VLOOKUP(見積条件マスタ[[#This Row],[qt_condition_type_id]],見積条件タイプマスタ[],5,0)</f>
        <v>仕上げ</v>
      </c>
      <c r="F48" s="53" t="str">
        <f>VLOOKUP(見積条件マスタ[[#This Row],[qt_condition_type_id]],見積条件タイプマスタ[],2,0)</f>
        <v>SIMPLE_TEXT</v>
      </c>
      <c r="G48" s="52">
        <v>3</v>
      </c>
      <c r="H48" s="53" t="str">
        <f>見積条件マスタ[[#This Row],[article_type_id]]&amp;"."&amp;見積条件マスタ[[#This Row],[qt_condition_type_id]]&amp;"."&amp;見積条件マスタ[[#This Row],[qt_condition_type_define_id]]</f>
        <v>-1.9.3</v>
      </c>
      <c r="I48" s="52" t="s">
        <v>413</v>
      </c>
      <c r="J48" s="52" t="s">
        <v>416</v>
      </c>
      <c r="K48" s="52" t="s">
        <v>448</v>
      </c>
      <c r="L48" s="52">
        <v>3</v>
      </c>
      <c r="M48" s="52"/>
      <c r="N48" s="55"/>
      <c r="O48" s="59"/>
    </row>
    <row r="49" spans="2:15" x14ac:dyDescent="0.25">
      <c r="B49" s="52">
        <v>-1</v>
      </c>
      <c r="C49" s="53" t="str">
        <f>VLOOKUP(見積条件マスタ[[#This Row],[article_type_id]],品名マスタ[],5,0)</f>
        <v>その他</v>
      </c>
      <c r="D49" s="54">
        <v>9</v>
      </c>
      <c r="E49" s="53" t="str">
        <f>VLOOKUP(見積条件マスタ[[#This Row],[qt_condition_type_id]],見積条件タイプマスタ[],5,0)</f>
        <v>仕上げ</v>
      </c>
      <c r="F49" s="53" t="str">
        <f>VLOOKUP(見積条件マスタ[[#This Row],[qt_condition_type_id]],見積条件タイプマスタ[],2,0)</f>
        <v>SIMPLE_TEXT</v>
      </c>
      <c r="G49" s="52">
        <v>4</v>
      </c>
      <c r="H49" s="53" t="str">
        <f>見積条件マスタ[[#This Row],[article_type_id]]&amp;"."&amp;見積条件マスタ[[#This Row],[qt_condition_type_id]]&amp;"."&amp;見積条件マスタ[[#This Row],[qt_condition_type_define_id]]</f>
        <v>-1.9.4</v>
      </c>
      <c r="I49" s="52" t="s">
        <v>414</v>
      </c>
      <c r="J49" s="52" t="s">
        <v>416</v>
      </c>
      <c r="K49" s="52" t="s">
        <v>449</v>
      </c>
      <c r="L49" s="52">
        <v>4</v>
      </c>
      <c r="M49" s="52"/>
      <c r="N49" s="55"/>
      <c r="O49" s="59"/>
    </row>
    <row r="50" spans="2:15" x14ac:dyDescent="0.25">
      <c r="B50" s="52">
        <v>-1</v>
      </c>
      <c r="C50" s="53" t="str">
        <f>VLOOKUP(見積条件マスタ[[#This Row],[article_type_id]],品名マスタ[],5,0)</f>
        <v>その他</v>
      </c>
      <c r="D50" s="54">
        <v>9</v>
      </c>
      <c r="E50" s="53" t="str">
        <f>VLOOKUP(見積条件マスタ[[#This Row],[qt_condition_type_id]],見積条件タイプマスタ[],5,0)</f>
        <v>仕上げ</v>
      </c>
      <c r="F50" s="53" t="str">
        <f>VLOOKUP(見積条件マスタ[[#This Row],[qt_condition_type_id]],見積条件タイプマスタ[],2,0)</f>
        <v>SIMPLE_TEXT</v>
      </c>
      <c r="G50" s="52">
        <v>5</v>
      </c>
      <c r="H50" s="53" t="str">
        <f>見積条件マスタ[[#This Row],[article_type_id]]&amp;"."&amp;見積条件マスタ[[#This Row],[qt_condition_type_id]]&amp;"."&amp;見積条件マスタ[[#This Row],[qt_condition_type_define_id]]</f>
        <v>-1.9.5</v>
      </c>
      <c r="I50" s="52" t="s">
        <v>413</v>
      </c>
      <c r="J50" s="52" t="s">
        <v>412</v>
      </c>
      <c r="K50" s="52" t="s">
        <v>448</v>
      </c>
      <c r="L50" s="52">
        <v>5</v>
      </c>
      <c r="M50" s="52"/>
      <c r="N50" s="55"/>
      <c r="O50" s="59"/>
    </row>
    <row r="51" spans="2:15" x14ac:dyDescent="0.25">
      <c r="B51" s="52">
        <v>-1</v>
      </c>
      <c r="C51" s="53" t="str">
        <f>VLOOKUP(見積条件マスタ[[#This Row],[article_type_id]],品名マスタ[],5,0)</f>
        <v>その他</v>
      </c>
      <c r="D51" s="54">
        <v>9</v>
      </c>
      <c r="E51" s="53" t="str">
        <f>VLOOKUP(見積条件マスタ[[#This Row],[qt_condition_type_id]],見積条件タイプマスタ[],5,0)</f>
        <v>仕上げ</v>
      </c>
      <c r="F51" s="53" t="str">
        <f>VLOOKUP(見積条件マスタ[[#This Row],[qt_condition_type_id]],見積条件タイプマスタ[],2,0)</f>
        <v>SIMPLE_TEXT</v>
      </c>
      <c r="G51" s="52">
        <v>6</v>
      </c>
      <c r="H51" s="53" t="str">
        <f>見積条件マスタ[[#This Row],[article_type_id]]&amp;"."&amp;見積条件マスタ[[#This Row],[qt_condition_type_id]]&amp;"."&amp;見積条件マスタ[[#This Row],[qt_condition_type_define_id]]</f>
        <v>-1.9.6</v>
      </c>
      <c r="I51" s="52" t="s">
        <v>414</v>
      </c>
      <c r="J51" s="52" t="s">
        <v>412</v>
      </c>
      <c r="K51" s="52" t="s">
        <v>449</v>
      </c>
      <c r="L51" s="52">
        <v>6</v>
      </c>
      <c r="M51" s="52"/>
      <c r="N51" s="55"/>
      <c r="O51" s="59"/>
    </row>
    <row r="52" spans="2:15" x14ac:dyDescent="0.25">
      <c r="B52" s="52">
        <v>-1</v>
      </c>
      <c r="C52" s="53" t="str">
        <f>VLOOKUP(見積条件マスタ[[#This Row],[article_type_id]],品名マスタ[],5,0)</f>
        <v>その他</v>
      </c>
      <c r="D52" s="54">
        <v>9</v>
      </c>
      <c r="E52" s="53" t="str">
        <f>VLOOKUP(見積条件マスタ[[#This Row],[qt_condition_type_id]],見積条件タイプマスタ[],5,0)</f>
        <v>仕上げ</v>
      </c>
      <c r="F52" s="53" t="str">
        <f>VLOOKUP(見積条件マスタ[[#This Row],[qt_condition_type_id]],見積条件タイプマスタ[],2,0)</f>
        <v>SIMPLE_TEXT</v>
      </c>
      <c r="G52" s="52">
        <v>7</v>
      </c>
      <c r="H52" s="53" t="str">
        <f>見積条件マスタ[[#This Row],[article_type_id]]&amp;"."&amp;見積条件マスタ[[#This Row],[qt_condition_type_id]]&amp;"."&amp;見積条件マスタ[[#This Row],[qt_condition_type_define_id]]</f>
        <v>-1.9.7</v>
      </c>
      <c r="I52" s="52" t="s">
        <v>413</v>
      </c>
      <c r="J52" s="52" t="s">
        <v>417</v>
      </c>
      <c r="K52" s="52" t="s">
        <v>448</v>
      </c>
      <c r="L52" s="52">
        <v>7</v>
      </c>
      <c r="M52" s="52"/>
      <c r="N52" s="55"/>
      <c r="O52" s="59"/>
    </row>
    <row r="53" spans="2:15" x14ac:dyDescent="0.25">
      <c r="B53" s="52">
        <v>-1</v>
      </c>
      <c r="C53" s="53" t="str">
        <f>VLOOKUP(見積条件マスタ[[#This Row],[article_type_id]],品名マスタ[],5,0)</f>
        <v>その他</v>
      </c>
      <c r="D53" s="54">
        <v>9</v>
      </c>
      <c r="E53" s="53" t="str">
        <f>VLOOKUP(見積条件マスタ[[#This Row],[qt_condition_type_id]],見積条件タイプマスタ[],5,0)</f>
        <v>仕上げ</v>
      </c>
      <c r="F53" s="53" t="str">
        <f>VLOOKUP(見積条件マスタ[[#This Row],[qt_condition_type_id]],見積条件タイプマスタ[],2,0)</f>
        <v>SIMPLE_TEXT</v>
      </c>
      <c r="G53" s="52">
        <v>8</v>
      </c>
      <c r="H53" s="53" t="str">
        <f>見積条件マスタ[[#This Row],[article_type_id]]&amp;"."&amp;見積条件マスタ[[#This Row],[qt_condition_type_id]]&amp;"."&amp;見積条件マスタ[[#This Row],[qt_condition_type_define_id]]</f>
        <v>-1.9.8</v>
      </c>
      <c r="I53" s="52" t="s">
        <v>414</v>
      </c>
      <c r="J53" s="52" t="s">
        <v>417</v>
      </c>
      <c r="K53" s="52" t="s">
        <v>449</v>
      </c>
      <c r="L53" s="52">
        <v>8</v>
      </c>
      <c r="M53" s="52"/>
      <c r="N53" s="55"/>
      <c r="O53" s="59"/>
    </row>
    <row r="54" spans="2:15" x14ac:dyDescent="0.25">
      <c r="B54" s="52">
        <v>-1</v>
      </c>
      <c r="C54" s="53" t="str">
        <f>VLOOKUP(見積条件マスタ[[#This Row],[article_type_id]],品名マスタ[],5,0)</f>
        <v>その他</v>
      </c>
      <c r="D54" s="54">
        <v>9</v>
      </c>
      <c r="E54" s="53" t="str">
        <f>VLOOKUP(見積条件マスタ[[#This Row],[qt_condition_type_id]],見積条件タイプマスタ[],5,0)</f>
        <v>仕上げ</v>
      </c>
      <c r="F54" s="53" t="str">
        <f>VLOOKUP(見積条件マスタ[[#This Row],[qt_condition_type_id]],見積条件タイプマスタ[],2,0)</f>
        <v>SIMPLE_TEXT</v>
      </c>
      <c r="G54" s="52">
        <v>9</v>
      </c>
      <c r="H54" s="53" t="str">
        <f>見積条件マスタ[[#This Row],[article_type_id]]&amp;"."&amp;見積条件マスタ[[#This Row],[qt_condition_type_id]]&amp;"."&amp;見積条件マスタ[[#This Row],[qt_condition_type_define_id]]</f>
        <v>-1.9.9</v>
      </c>
      <c r="I54" s="52" t="s">
        <v>413</v>
      </c>
      <c r="J54" s="52" t="s">
        <v>418</v>
      </c>
      <c r="K54" s="52" t="s">
        <v>448</v>
      </c>
      <c r="L54" s="52">
        <v>9</v>
      </c>
      <c r="M54" s="52"/>
      <c r="N54" s="55"/>
      <c r="O54" s="59"/>
    </row>
    <row r="55" spans="2:15" x14ac:dyDescent="0.25">
      <c r="B55" s="52">
        <v>-1</v>
      </c>
      <c r="C55" s="53" t="str">
        <f>VLOOKUP(見積条件マスタ[[#This Row],[article_type_id]],品名マスタ[],5,0)</f>
        <v>その他</v>
      </c>
      <c r="D55" s="54">
        <v>9</v>
      </c>
      <c r="E55" s="53" t="str">
        <f>VLOOKUP(見積条件マスタ[[#This Row],[qt_condition_type_id]],見積条件タイプマスタ[],5,0)</f>
        <v>仕上げ</v>
      </c>
      <c r="F55" s="53" t="str">
        <f>VLOOKUP(見積条件マスタ[[#This Row],[qt_condition_type_id]],見積条件タイプマスタ[],2,0)</f>
        <v>SIMPLE_TEXT</v>
      </c>
      <c r="G55" s="52">
        <v>10</v>
      </c>
      <c r="H55" s="53" t="str">
        <f>見積条件マスタ[[#This Row],[article_type_id]]&amp;"."&amp;見積条件マスタ[[#This Row],[qt_condition_type_id]]&amp;"."&amp;見積条件マスタ[[#This Row],[qt_condition_type_define_id]]</f>
        <v>-1.9.10</v>
      </c>
      <c r="I55" s="52" t="s">
        <v>414</v>
      </c>
      <c r="J55" s="52" t="s">
        <v>418</v>
      </c>
      <c r="K55" s="52" t="s">
        <v>449</v>
      </c>
      <c r="L55" s="52">
        <v>10</v>
      </c>
      <c r="M55" s="52"/>
      <c r="N55" s="55"/>
      <c r="O55" s="59"/>
    </row>
    <row r="56" spans="2:15" x14ac:dyDescent="0.25">
      <c r="B56" s="52">
        <v>-1</v>
      </c>
      <c r="C56" s="53" t="str">
        <f>VLOOKUP(見積条件マスタ[[#This Row],[article_type_id]],品名マスタ[],5,0)</f>
        <v>その他</v>
      </c>
      <c r="D56" s="54">
        <v>9</v>
      </c>
      <c r="E56" s="53" t="str">
        <f>VLOOKUP(見積条件マスタ[[#This Row],[qt_condition_type_id]],見積条件タイプマスタ[],5,0)</f>
        <v>仕上げ</v>
      </c>
      <c r="F56" s="53" t="str">
        <f>VLOOKUP(見積条件マスタ[[#This Row],[qt_condition_type_id]],見積条件タイプマスタ[],2,0)</f>
        <v>SIMPLE_TEXT</v>
      </c>
      <c r="G56" s="52">
        <v>11</v>
      </c>
      <c r="H56" s="53" t="str">
        <f>見積条件マスタ[[#This Row],[article_type_id]]&amp;"."&amp;見積条件マスタ[[#This Row],[qt_condition_type_id]]&amp;"."&amp;見積条件マスタ[[#This Row],[qt_condition_type_define_id]]</f>
        <v>-1.9.11</v>
      </c>
      <c r="I56" s="52" t="s">
        <v>413</v>
      </c>
      <c r="J56" s="52" t="s">
        <v>419</v>
      </c>
      <c r="K56" s="52" t="s">
        <v>448</v>
      </c>
      <c r="L56" s="52">
        <v>11</v>
      </c>
      <c r="M56" s="52"/>
      <c r="N56" s="55"/>
      <c r="O56" s="59"/>
    </row>
    <row r="57" spans="2:15" x14ac:dyDescent="0.25">
      <c r="B57" s="52">
        <v>-1</v>
      </c>
      <c r="C57" s="53" t="str">
        <f>VLOOKUP(見積条件マスタ[[#This Row],[article_type_id]],品名マスタ[],5,0)</f>
        <v>その他</v>
      </c>
      <c r="D57" s="54">
        <v>9</v>
      </c>
      <c r="E57" s="53" t="str">
        <f>VLOOKUP(見積条件マスタ[[#This Row],[qt_condition_type_id]],見積条件タイプマスタ[],5,0)</f>
        <v>仕上げ</v>
      </c>
      <c r="F57" s="53" t="str">
        <f>VLOOKUP(見積条件マスタ[[#This Row],[qt_condition_type_id]],見積条件タイプマスタ[],2,0)</f>
        <v>SIMPLE_TEXT</v>
      </c>
      <c r="G57" s="52">
        <v>12</v>
      </c>
      <c r="H57" s="53" t="str">
        <f>見積条件マスタ[[#This Row],[article_type_id]]&amp;"."&amp;見積条件マスタ[[#This Row],[qt_condition_type_id]]&amp;"."&amp;見積条件マスタ[[#This Row],[qt_condition_type_define_id]]</f>
        <v>-1.9.12</v>
      </c>
      <c r="I57" s="52" t="s">
        <v>414</v>
      </c>
      <c r="J57" s="52" t="s">
        <v>419</v>
      </c>
      <c r="K57" s="52" t="s">
        <v>449</v>
      </c>
      <c r="L57" s="52">
        <v>12</v>
      </c>
      <c r="M57" s="52"/>
      <c r="N57" s="55"/>
      <c r="O57" s="59"/>
    </row>
    <row r="58" spans="2:15" x14ac:dyDescent="0.25">
      <c r="B58" s="52">
        <v>-1</v>
      </c>
      <c r="C58" s="53" t="str">
        <f>VLOOKUP(見積条件マスタ[[#This Row],[article_type_id]],品名マスタ[],5,0)</f>
        <v>その他</v>
      </c>
      <c r="D58" s="54">
        <v>9</v>
      </c>
      <c r="E58" s="53" t="str">
        <f>VLOOKUP(見積条件マスタ[[#This Row],[qt_condition_type_id]],見積条件タイプマスタ[],5,0)</f>
        <v>仕上げ</v>
      </c>
      <c r="F58" s="53" t="str">
        <f>VLOOKUP(見積条件マスタ[[#This Row],[qt_condition_type_id]],見積条件タイプマスタ[],2,0)</f>
        <v>SIMPLE_TEXT</v>
      </c>
      <c r="G58" s="52">
        <v>13</v>
      </c>
      <c r="H58" s="53" t="str">
        <f>見積条件マスタ[[#This Row],[article_type_id]]&amp;"."&amp;見積条件マスタ[[#This Row],[qt_condition_type_id]]&amp;"."&amp;見積条件マスタ[[#This Row],[qt_condition_type_define_id]]</f>
        <v>-1.9.13</v>
      </c>
      <c r="I58" s="52" t="s">
        <v>413</v>
      </c>
      <c r="J58" s="52" t="s">
        <v>420</v>
      </c>
      <c r="K58" s="52" t="s">
        <v>448</v>
      </c>
      <c r="L58" s="52">
        <v>13</v>
      </c>
      <c r="M58" s="52"/>
      <c r="N58" s="55"/>
      <c r="O58" s="59"/>
    </row>
    <row r="59" spans="2:15" x14ac:dyDescent="0.25">
      <c r="B59" s="52">
        <v>-1</v>
      </c>
      <c r="C59" s="53" t="str">
        <f>VLOOKUP(見積条件マスタ[[#This Row],[article_type_id]],品名マスタ[],5,0)</f>
        <v>その他</v>
      </c>
      <c r="D59" s="54">
        <v>9</v>
      </c>
      <c r="E59" s="53" t="str">
        <f>VLOOKUP(見積条件マスタ[[#This Row],[qt_condition_type_id]],見積条件タイプマスタ[],5,0)</f>
        <v>仕上げ</v>
      </c>
      <c r="F59" s="53" t="str">
        <f>VLOOKUP(見積条件マスタ[[#This Row],[qt_condition_type_id]],見積条件タイプマスタ[],2,0)</f>
        <v>SIMPLE_TEXT</v>
      </c>
      <c r="G59" s="52">
        <v>14</v>
      </c>
      <c r="H59" s="53" t="str">
        <f>見積条件マスタ[[#This Row],[article_type_id]]&amp;"."&amp;見積条件マスタ[[#This Row],[qt_condition_type_id]]&amp;"."&amp;見積条件マスタ[[#This Row],[qt_condition_type_define_id]]</f>
        <v>-1.9.14</v>
      </c>
      <c r="I59" s="52" t="s">
        <v>413</v>
      </c>
      <c r="J59" s="52" t="s">
        <v>421</v>
      </c>
      <c r="K59" s="52" t="s">
        <v>448</v>
      </c>
      <c r="L59" s="52">
        <v>14</v>
      </c>
      <c r="M59" s="52"/>
      <c r="N59" s="55"/>
      <c r="O59" s="59"/>
    </row>
    <row r="60" spans="2:15" x14ac:dyDescent="0.25">
      <c r="B60" s="52">
        <v>-1</v>
      </c>
      <c r="C60" s="53" t="str">
        <f>VLOOKUP(見積条件マスタ[[#This Row],[article_type_id]],品名マスタ[],5,0)</f>
        <v>その他</v>
      </c>
      <c r="D60" s="54">
        <v>9</v>
      </c>
      <c r="E60" s="53" t="str">
        <f>VLOOKUP(見積条件マスタ[[#This Row],[qt_condition_type_id]],見積条件タイプマスタ[],5,0)</f>
        <v>仕上げ</v>
      </c>
      <c r="F60" s="53" t="str">
        <f>VLOOKUP(見積条件マスタ[[#This Row],[qt_condition_type_id]],見積条件タイプマスタ[],2,0)</f>
        <v>SIMPLE_TEXT</v>
      </c>
      <c r="G60" s="52">
        <v>15</v>
      </c>
      <c r="H60" s="53" t="str">
        <f>見積条件マスタ[[#This Row],[article_type_id]]&amp;"."&amp;見積条件マスタ[[#This Row],[qt_condition_type_id]]&amp;"."&amp;見積条件マスタ[[#This Row],[qt_condition_type_define_id]]</f>
        <v>-1.9.15</v>
      </c>
      <c r="I60" s="52" t="s">
        <v>413</v>
      </c>
      <c r="J60" s="52" t="s">
        <v>422</v>
      </c>
      <c r="K60" s="52" t="s">
        <v>448</v>
      </c>
      <c r="L60" s="52">
        <v>15</v>
      </c>
      <c r="M60" s="52"/>
      <c r="N60" s="55"/>
      <c r="O60" s="59"/>
    </row>
    <row r="61" spans="2:15" x14ac:dyDescent="0.25">
      <c r="B61" s="52">
        <v>-1</v>
      </c>
      <c r="C61" s="53" t="str">
        <f>VLOOKUP(見積条件マスタ[[#This Row],[article_type_id]],品名マスタ[],5,0)</f>
        <v>その他</v>
      </c>
      <c r="D61" s="54">
        <v>9</v>
      </c>
      <c r="E61" s="53" t="str">
        <f>VLOOKUP(見積条件マスタ[[#This Row],[qt_condition_type_id]],見積条件タイプマスタ[],5,0)</f>
        <v>仕上げ</v>
      </c>
      <c r="F61" s="53" t="str">
        <f>VLOOKUP(見積条件マスタ[[#This Row],[qt_condition_type_id]],見積条件タイプマスタ[],2,0)</f>
        <v>SIMPLE_TEXT</v>
      </c>
      <c r="G61" s="52">
        <v>16</v>
      </c>
      <c r="H61" s="53" t="str">
        <f>見積条件マスタ[[#This Row],[article_type_id]]&amp;"."&amp;見積条件マスタ[[#This Row],[qt_condition_type_id]]&amp;"."&amp;見積条件マスタ[[#This Row],[qt_condition_type_define_id]]</f>
        <v>-1.9.16</v>
      </c>
      <c r="I61" s="52" t="s">
        <v>413</v>
      </c>
      <c r="J61" s="52" t="s">
        <v>423</v>
      </c>
      <c r="K61" s="52" t="s">
        <v>448</v>
      </c>
      <c r="L61" s="52">
        <v>16</v>
      </c>
      <c r="M61" s="52"/>
      <c r="N61" s="55"/>
      <c r="O61" s="59"/>
    </row>
    <row r="62" spans="2:15" x14ac:dyDescent="0.25">
      <c r="B62" s="52">
        <v>-1</v>
      </c>
      <c r="C62" s="53" t="str">
        <f>VLOOKUP(見積条件マスタ[[#This Row],[article_type_id]],品名マスタ[],5,0)</f>
        <v>その他</v>
      </c>
      <c r="D62" s="54">
        <v>9</v>
      </c>
      <c r="E62" s="53" t="str">
        <f>VLOOKUP(見積条件マスタ[[#This Row],[qt_condition_type_id]],見積条件タイプマスタ[],5,0)</f>
        <v>仕上げ</v>
      </c>
      <c r="F62" s="53" t="str">
        <f>VLOOKUP(見積条件マスタ[[#This Row],[qt_condition_type_id]],見積条件タイプマスタ[],2,0)</f>
        <v>SIMPLE_TEXT</v>
      </c>
      <c r="G62" s="52">
        <v>17</v>
      </c>
      <c r="H62" s="53" t="str">
        <f>見積条件マスタ[[#This Row],[article_type_id]]&amp;"."&amp;見積条件マスタ[[#This Row],[qt_condition_type_id]]&amp;"."&amp;見積条件マスタ[[#This Row],[qt_condition_type_define_id]]</f>
        <v>-1.9.17</v>
      </c>
      <c r="I62" s="52" t="s">
        <v>413</v>
      </c>
      <c r="J62" s="52" t="s">
        <v>424</v>
      </c>
      <c r="K62" s="52" t="s">
        <v>448</v>
      </c>
      <c r="L62" s="52">
        <v>17</v>
      </c>
      <c r="M62" s="52"/>
      <c r="N62" s="55"/>
      <c r="O62" s="59"/>
    </row>
    <row r="63" spans="2:15" x14ac:dyDescent="0.25">
      <c r="B63" s="52">
        <v>-1</v>
      </c>
      <c r="C63" s="53" t="str">
        <f>VLOOKUP(見積条件マスタ[[#This Row],[article_type_id]],品名マスタ[],5,0)</f>
        <v>その他</v>
      </c>
      <c r="D63" s="54">
        <v>9</v>
      </c>
      <c r="E63" s="53" t="str">
        <f>VLOOKUP(見積条件マスタ[[#This Row],[qt_condition_type_id]],見積条件タイプマスタ[],5,0)</f>
        <v>仕上げ</v>
      </c>
      <c r="F63" s="53" t="str">
        <f>VLOOKUP(見積条件マスタ[[#This Row],[qt_condition_type_id]],見積条件タイプマスタ[],2,0)</f>
        <v>SIMPLE_TEXT</v>
      </c>
      <c r="G63" s="52">
        <v>18</v>
      </c>
      <c r="H63" s="53" t="str">
        <f>見積条件マスタ[[#This Row],[article_type_id]]&amp;"."&amp;見積条件マスタ[[#This Row],[qt_condition_type_id]]&amp;"."&amp;見積条件マスタ[[#This Row],[qt_condition_type_define_id]]</f>
        <v>-1.9.18</v>
      </c>
      <c r="I63" s="52" t="s">
        <v>413</v>
      </c>
      <c r="J63" s="52" t="s">
        <v>425</v>
      </c>
      <c r="K63" s="52" t="s">
        <v>448</v>
      </c>
      <c r="L63" s="52">
        <v>18</v>
      </c>
      <c r="M63" s="52"/>
      <c r="N63" s="55"/>
      <c r="O63" s="59"/>
    </row>
    <row r="64" spans="2:15" x14ac:dyDescent="0.25">
      <c r="B64" s="52">
        <v>-1</v>
      </c>
      <c r="C64" s="53" t="str">
        <f>VLOOKUP(見積条件マスタ[[#This Row],[article_type_id]],品名マスタ[],5,0)</f>
        <v>その他</v>
      </c>
      <c r="D64" s="54">
        <v>9</v>
      </c>
      <c r="E64" s="53" t="str">
        <f>VLOOKUP(見積条件マスタ[[#This Row],[qt_condition_type_id]],見積条件タイプマスタ[],5,0)</f>
        <v>仕上げ</v>
      </c>
      <c r="F64" s="53" t="str">
        <f>VLOOKUP(見積条件マスタ[[#This Row],[qt_condition_type_id]],見積条件タイプマスタ[],2,0)</f>
        <v>SIMPLE_TEXT</v>
      </c>
      <c r="G64" s="52">
        <v>19</v>
      </c>
      <c r="H64" s="53" t="str">
        <f>見積条件マスタ[[#This Row],[article_type_id]]&amp;"."&amp;見積条件マスタ[[#This Row],[qt_condition_type_id]]&amp;"."&amp;見積条件マスタ[[#This Row],[qt_condition_type_define_id]]</f>
        <v>-1.9.19</v>
      </c>
      <c r="I64" s="52" t="s">
        <v>413</v>
      </c>
      <c r="J64" s="52" t="s">
        <v>426</v>
      </c>
      <c r="K64" s="52" t="s">
        <v>448</v>
      </c>
      <c r="L64" s="52">
        <v>19</v>
      </c>
      <c r="M64" s="52"/>
      <c r="N64" s="55"/>
      <c r="O64" s="59"/>
    </row>
    <row r="65" spans="2:15" x14ac:dyDescent="0.25">
      <c r="B65" s="52">
        <v>-1</v>
      </c>
      <c r="C65" s="53" t="str">
        <f>VLOOKUP(見積条件マスタ[[#This Row],[article_type_id]],品名マスタ[],5,0)</f>
        <v>その他</v>
      </c>
      <c r="D65" s="54">
        <v>9</v>
      </c>
      <c r="E65" s="53" t="str">
        <f>VLOOKUP(見積条件マスタ[[#This Row],[qt_condition_type_id]],見積条件タイプマスタ[],5,0)</f>
        <v>仕上げ</v>
      </c>
      <c r="F65" s="53" t="str">
        <f>VLOOKUP(見積条件マスタ[[#This Row],[qt_condition_type_id]],見積条件タイプマスタ[],2,0)</f>
        <v>SIMPLE_TEXT</v>
      </c>
      <c r="G65" s="52">
        <v>20</v>
      </c>
      <c r="H65" s="53" t="str">
        <f>見積条件マスタ[[#This Row],[article_type_id]]&amp;"."&amp;見積条件マスタ[[#This Row],[qt_condition_type_id]]&amp;"."&amp;見積条件マスタ[[#This Row],[qt_condition_type_define_id]]</f>
        <v>-1.9.20</v>
      </c>
      <c r="I65" s="52" t="s">
        <v>413</v>
      </c>
      <c r="J65" s="52" t="s">
        <v>427</v>
      </c>
      <c r="K65" s="52" t="s">
        <v>448</v>
      </c>
      <c r="L65" s="52">
        <v>20</v>
      </c>
      <c r="M65" s="52"/>
      <c r="N65" s="55"/>
      <c r="O65" s="59"/>
    </row>
    <row r="66" spans="2:15" x14ac:dyDescent="0.25">
      <c r="B66" s="52">
        <v>-1</v>
      </c>
      <c r="C66" s="53" t="str">
        <f>VLOOKUP(見積条件マスタ[[#This Row],[article_type_id]],品名マスタ[],5,0)</f>
        <v>その他</v>
      </c>
      <c r="D66" s="54">
        <v>9</v>
      </c>
      <c r="E66" s="53" t="str">
        <f>VLOOKUP(見積条件マスタ[[#This Row],[qt_condition_type_id]],見積条件タイプマスタ[],5,0)</f>
        <v>仕上げ</v>
      </c>
      <c r="F66" s="53" t="str">
        <f>VLOOKUP(見積条件マスタ[[#This Row],[qt_condition_type_id]],見積条件タイプマスタ[],2,0)</f>
        <v>SIMPLE_TEXT</v>
      </c>
      <c r="G66" s="52">
        <v>21</v>
      </c>
      <c r="H66" s="53" t="str">
        <f>見積条件マスタ[[#This Row],[article_type_id]]&amp;"."&amp;見積条件マスタ[[#This Row],[qt_condition_type_id]]&amp;"."&amp;見積条件マスタ[[#This Row],[qt_condition_type_define_id]]</f>
        <v>-1.9.21</v>
      </c>
      <c r="I66" s="52" t="s">
        <v>413</v>
      </c>
      <c r="J66" s="52" t="s">
        <v>428</v>
      </c>
      <c r="K66" s="52" t="s">
        <v>448</v>
      </c>
      <c r="L66" s="52">
        <v>21</v>
      </c>
      <c r="M66" s="52"/>
      <c r="N66" s="55"/>
      <c r="O66" s="59"/>
    </row>
    <row r="67" spans="2:15" x14ac:dyDescent="0.25">
      <c r="B67" s="52">
        <v>-1</v>
      </c>
      <c r="C67" s="53" t="str">
        <f>VLOOKUP(見積条件マスタ[[#This Row],[article_type_id]],品名マスタ[],5,0)</f>
        <v>その他</v>
      </c>
      <c r="D67" s="54">
        <v>9</v>
      </c>
      <c r="E67" s="53" t="str">
        <f>VLOOKUP(見積条件マスタ[[#This Row],[qt_condition_type_id]],見積条件タイプマスタ[],5,0)</f>
        <v>仕上げ</v>
      </c>
      <c r="F67" s="53" t="str">
        <f>VLOOKUP(見積条件マスタ[[#This Row],[qt_condition_type_id]],見積条件タイプマスタ[],2,0)</f>
        <v>SIMPLE_TEXT</v>
      </c>
      <c r="G67" s="52">
        <v>22</v>
      </c>
      <c r="H67" s="53" t="str">
        <f>見積条件マスタ[[#This Row],[article_type_id]]&amp;"."&amp;見積条件マスタ[[#This Row],[qt_condition_type_id]]&amp;"."&amp;見積条件マスタ[[#This Row],[qt_condition_type_define_id]]</f>
        <v>-1.9.22</v>
      </c>
      <c r="I67" s="52" t="s">
        <v>413</v>
      </c>
      <c r="J67" s="52" t="s">
        <v>429</v>
      </c>
      <c r="K67" s="52" t="s">
        <v>448</v>
      </c>
      <c r="L67" s="52">
        <v>22</v>
      </c>
      <c r="M67" s="52"/>
      <c r="N67" s="55"/>
      <c r="O67" s="59"/>
    </row>
    <row r="68" spans="2:15" x14ac:dyDescent="0.25">
      <c r="B68" s="52">
        <v>-1</v>
      </c>
      <c r="C68" s="53" t="str">
        <f>VLOOKUP(見積条件マスタ[[#This Row],[article_type_id]],品名マスタ[],5,0)</f>
        <v>その他</v>
      </c>
      <c r="D68" s="54">
        <v>9</v>
      </c>
      <c r="E68" s="53" t="str">
        <f>VLOOKUP(見積条件マスタ[[#This Row],[qt_condition_type_id]],見積条件タイプマスタ[],5,0)</f>
        <v>仕上げ</v>
      </c>
      <c r="F68" s="53" t="str">
        <f>VLOOKUP(見積条件マスタ[[#This Row],[qt_condition_type_id]],見積条件タイプマスタ[],2,0)</f>
        <v>SIMPLE_TEXT</v>
      </c>
      <c r="G68" s="52">
        <v>23</v>
      </c>
      <c r="H68" s="53" t="str">
        <f>見積条件マスタ[[#This Row],[article_type_id]]&amp;"."&amp;見積条件マスタ[[#This Row],[qt_condition_type_id]]&amp;"."&amp;見積条件マスタ[[#This Row],[qt_condition_type_define_id]]</f>
        <v>-1.9.23</v>
      </c>
      <c r="I68" s="52" t="s">
        <v>413</v>
      </c>
      <c r="J68" s="52" t="s">
        <v>430</v>
      </c>
      <c r="K68" s="52" t="s">
        <v>448</v>
      </c>
      <c r="L68" s="52">
        <v>23</v>
      </c>
      <c r="M68" s="52"/>
      <c r="N68" s="55"/>
      <c r="O68" s="59"/>
    </row>
    <row r="69" spans="2:15" x14ac:dyDescent="0.25">
      <c r="B69" s="52">
        <v>-1</v>
      </c>
      <c r="C69" s="53" t="str">
        <f>VLOOKUP(見積条件マスタ[[#This Row],[article_type_id]],品名マスタ[],5,0)</f>
        <v>その他</v>
      </c>
      <c r="D69" s="54">
        <v>9</v>
      </c>
      <c r="E69" s="53" t="str">
        <f>VLOOKUP(見積条件マスタ[[#This Row],[qt_condition_type_id]],見積条件タイプマスタ[],5,0)</f>
        <v>仕上げ</v>
      </c>
      <c r="F69" s="53" t="str">
        <f>VLOOKUP(見積条件マスタ[[#This Row],[qt_condition_type_id]],見積条件タイプマスタ[],2,0)</f>
        <v>SIMPLE_TEXT</v>
      </c>
      <c r="G69" s="52">
        <v>24</v>
      </c>
      <c r="H69" s="53" t="str">
        <f>見積条件マスタ[[#This Row],[article_type_id]]&amp;"."&amp;見積条件マスタ[[#This Row],[qt_condition_type_id]]&amp;"."&amp;見積条件マスタ[[#This Row],[qt_condition_type_define_id]]</f>
        <v>-1.9.24</v>
      </c>
      <c r="I69" s="52" t="s">
        <v>413</v>
      </c>
      <c r="J69" s="52" t="s">
        <v>431</v>
      </c>
      <c r="K69" s="52" t="s">
        <v>448</v>
      </c>
      <c r="L69" s="52">
        <v>24</v>
      </c>
      <c r="M69" s="52"/>
      <c r="N69" s="55"/>
      <c r="O69" s="59"/>
    </row>
    <row r="70" spans="2:15" x14ac:dyDescent="0.25">
      <c r="B70" s="52">
        <v>-1</v>
      </c>
      <c r="C70" s="53" t="str">
        <f>VLOOKUP(見積条件マスタ[[#This Row],[article_type_id]],品名マスタ[],5,0)</f>
        <v>その他</v>
      </c>
      <c r="D70" s="54">
        <v>9</v>
      </c>
      <c r="E70" s="53" t="str">
        <f>VLOOKUP(見積条件マスタ[[#This Row],[qt_condition_type_id]],見積条件タイプマスタ[],5,0)</f>
        <v>仕上げ</v>
      </c>
      <c r="F70" s="53" t="str">
        <f>VLOOKUP(見積条件マスタ[[#This Row],[qt_condition_type_id]],見積条件タイプマスタ[],2,0)</f>
        <v>SIMPLE_TEXT</v>
      </c>
      <c r="G70" s="52">
        <v>25</v>
      </c>
      <c r="H70" s="53" t="str">
        <f>見積条件マスタ[[#This Row],[article_type_id]]&amp;"."&amp;見積条件マスタ[[#This Row],[qt_condition_type_id]]&amp;"."&amp;見積条件マスタ[[#This Row],[qt_condition_type_define_id]]</f>
        <v>-1.9.25</v>
      </c>
      <c r="I70" s="52" t="s">
        <v>413</v>
      </c>
      <c r="J70" s="52" t="s">
        <v>432</v>
      </c>
      <c r="K70" s="52" t="s">
        <v>448</v>
      </c>
      <c r="L70" s="52">
        <v>25</v>
      </c>
      <c r="M70" s="52"/>
      <c r="N70" s="55"/>
      <c r="O70" s="59"/>
    </row>
    <row r="71" spans="2:15" x14ac:dyDescent="0.25">
      <c r="B71" s="52">
        <v>-1</v>
      </c>
      <c r="C71" s="53" t="str">
        <f>VLOOKUP(見積条件マスタ[[#This Row],[article_type_id]],品名マスタ[],5,0)</f>
        <v>その他</v>
      </c>
      <c r="D71" s="54">
        <v>9</v>
      </c>
      <c r="E71" s="53" t="str">
        <f>VLOOKUP(見積条件マスタ[[#This Row],[qt_condition_type_id]],見積条件タイプマスタ[],5,0)</f>
        <v>仕上げ</v>
      </c>
      <c r="F71" s="53" t="str">
        <f>VLOOKUP(見積条件マスタ[[#This Row],[qt_condition_type_id]],見積条件タイプマスタ[],2,0)</f>
        <v>SIMPLE_TEXT</v>
      </c>
      <c r="G71" s="52">
        <v>26</v>
      </c>
      <c r="H71" s="53" t="str">
        <f>見積条件マスタ[[#This Row],[article_type_id]]&amp;"."&amp;見積条件マスタ[[#This Row],[qt_condition_type_id]]&amp;"."&amp;見積条件マスタ[[#This Row],[qt_condition_type_define_id]]</f>
        <v>-1.9.26</v>
      </c>
      <c r="I71" s="52" t="s">
        <v>413</v>
      </c>
      <c r="J71" s="52" t="s">
        <v>433</v>
      </c>
      <c r="K71" s="52" t="s">
        <v>448</v>
      </c>
      <c r="L71" s="52">
        <v>26</v>
      </c>
      <c r="M71" s="52"/>
      <c r="N71" s="55"/>
      <c r="O71" s="59"/>
    </row>
    <row r="72" spans="2:15" x14ac:dyDescent="0.25">
      <c r="B72" s="52">
        <v>-1</v>
      </c>
      <c r="C72" s="53" t="str">
        <f>VLOOKUP(見積条件マスタ[[#This Row],[article_type_id]],品名マスタ[],5,0)</f>
        <v>その他</v>
      </c>
      <c r="D72" s="54">
        <v>9</v>
      </c>
      <c r="E72" s="53" t="str">
        <f>VLOOKUP(見積条件マスタ[[#This Row],[qt_condition_type_id]],見積条件タイプマスタ[],5,0)</f>
        <v>仕上げ</v>
      </c>
      <c r="F72" s="53" t="str">
        <f>VLOOKUP(見積条件マスタ[[#This Row],[qt_condition_type_id]],見積条件タイプマスタ[],2,0)</f>
        <v>SIMPLE_TEXT</v>
      </c>
      <c r="G72" s="52">
        <v>27</v>
      </c>
      <c r="H72" s="53" t="str">
        <f>見積条件マスタ[[#This Row],[article_type_id]]&amp;"."&amp;見積条件マスタ[[#This Row],[qt_condition_type_id]]&amp;"."&amp;見積条件マスタ[[#This Row],[qt_condition_type_define_id]]</f>
        <v>-1.9.27</v>
      </c>
      <c r="I72" s="52" t="s">
        <v>413</v>
      </c>
      <c r="J72" s="52" t="s">
        <v>434</v>
      </c>
      <c r="K72" s="52" t="s">
        <v>448</v>
      </c>
      <c r="L72" s="52">
        <v>27</v>
      </c>
      <c r="M72" s="52"/>
      <c r="N72" s="55"/>
      <c r="O72" s="59"/>
    </row>
    <row r="73" spans="2:15" x14ac:dyDescent="0.25">
      <c r="B73" s="52">
        <v>-1</v>
      </c>
      <c r="C73" s="53" t="str">
        <f>VLOOKUP(見積条件マスタ[[#This Row],[article_type_id]],品名マスタ[],5,0)</f>
        <v>その他</v>
      </c>
      <c r="D73" s="54">
        <v>9</v>
      </c>
      <c r="E73" s="53" t="str">
        <f>VLOOKUP(見積条件マスタ[[#This Row],[qt_condition_type_id]],見積条件タイプマスタ[],5,0)</f>
        <v>仕上げ</v>
      </c>
      <c r="F73" s="53" t="str">
        <f>VLOOKUP(見積条件マスタ[[#This Row],[qt_condition_type_id]],見積条件タイプマスタ[],2,0)</f>
        <v>SIMPLE_TEXT</v>
      </c>
      <c r="G73" s="52">
        <v>28</v>
      </c>
      <c r="H73" s="53" t="str">
        <f>見積条件マスタ[[#This Row],[article_type_id]]&amp;"."&amp;見積条件マスタ[[#This Row],[qt_condition_type_id]]&amp;"."&amp;見積条件マスタ[[#This Row],[qt_condition_type_define_id]]</f>
        <v>-1.9.28</v>
      </c>
      <c r="I73" s="52" t="s">
        <v>413</v>
      </c>
      <c r="J73" s="52" t="s">
        <v>435</v>
      </c>
      <c r="K73" s="52" t="s">
        <v>448</v>
      </c>
      <c r="L73" s="52">
        <v>28</v>
      </c>
      <c r="M73" s="52"/>
      <c r="N73" s="55"/>
      <c r="O73" s="59"/>
    </row>
    <row r="74" spans="2:15" x14ac:dyDescent="0.25">
      <c r="B74" s="52">
        <v>-1</v>
      </c>
      <c r="C74" s="53" t="str">
        <f>VLOOKUP(見積条件マスタ[[#This Row],[article_type_id]],品名マスタ[],5,0)</f>
        <v>その他</v>
      </c>
      <c r="D74" s="54">
        <v>9</v>
      </c>
      <c r="E74" s="53" t="str">
        <f>VLOOKUP(見積条件マスタ[[#This Row],[qt_condition_type_id]],見積条件タイプマスタ[],5,0)</f>
        <v>仕上げ</v>
      </c>
      <c r="F74" s="53" t="str">
        <f>VLOOKUP(見積条件マスタ[[#This Row],[qt_condition_type_id]],見積条件タイプマスタ[],2,0)</f>
        <v>SIMPLE_TEXT</v>
      </c>
      <c r="G74" s="52">
        <v>29</v>
      </c>
      <c r="H74" s="53" t="str">
        <f>見積条件マスタ[[#This Row],[article_type_id]]&amp;"."&amp;見積条件マスタ[[#This Row],[qt_condition_type_id]]&amp;"."&amp;見積条件マスタ[[#This Row],[qt_condition_type_define_id]]</f>
        <v>-1.9.29</v>
      </c>
      <c r="I74" s="52" t="s">
        <v>413</v>
      </c>
      <c r="J74" s="52" t="s">
        <v>436</v>
      </c>
      <c r="K74" s="52" t="s">
        <v>448</v>
      </c>
      <c r="L74" s="52">
        <v>29</v>
      </c>
      <c r="M74" s="52"/>
      <c r="N74" s="55"/>
      <c r="O74" s="59"/>
    </row>
    <row r="75" spans="2:15" x14ac:dyDescent="0.25">
      <c r="B75" s="52">
        <v>-1</v>
      </c>
      <c r="C75" s="53" t="str">
        <f>VLOOKUP(見積条件マスタ[[#This Row],[article_type_id]],品名マスタ[],5,0)</f>
        <v>その他</v>
      </c>
      <c r="D75" s="54">
        <v>9</v>
      </c>
      <c r="E75" s="53" t="str">
        <f>VLOOKUP(見積条件マスタ[[#This Row],[qt_condition_type_id]],見積条件タイプマスタ[],5,0)</f>
        <v>仕上げ</v>
      </c>
      <c r="F75" s="53" t="str">
        <f>VLOOKUP(見積条件マスタ[[#This Row],[qt_condition_type_id]],見積条件タイプマスタ[],2,0)</f>
        <v>SIMPLE_TEXT</v>
      </c>
      <c r="G75" s="52">
        <v>30</v>
      </c>
      <c r="H75" s="53" t="str">
        <f>見積条件マスタ[[#This Row],[article_type_id]]&amp;"."&amp;見積条件マスタ[[#This Row],[qt_condition_type_id]]&amp;"."&amp;見積条件マスタ[[#This Row],[qt_condition_type_define_id]]</f>
        <v>-1.9.30</v>
      </c>
      <c r="I75" s="52" t="s">
        <v>413</v>
      </c>
      <c r="J75" s="52" t="s">
        <v>437</v>
      </c>
      <c r="K75" s="52" t="s">
        <v>448</v>
      </c>
      <c r="L75" s="52">
        <v>30</v>
      </c>
      <c r="M75" s="52"/>
      <c r="N75" s="55"/>
      <c r="O75" s="59"/>
    </row>
    <row r="76" spans="2:15" x14ac:dyDescent="0.25">
      <c r="B76" s="52">
        <v>-1</v>
      </c>
      <c r="C76" s="53" t="str">
        <f>VLOOKUP(見積条件マスタ[[#This Row],[article_type_id]],品名マスタ[],5,0)</f>
        <v>その他</v>
      </c>
      <c r="D76" s="54">
        <v>9</v>
      </c>
      <c r="E76" s="53" t="str">
        <f>VLOOKUP(見積条件マスタ[[#This Row],[qt_condition_type_id]],見積条件タイプマスタ[],5,0)</f>
        <v>仕上げ</v>
      </c>
      <c r="F76" s="53" t="str">
        <f>VLOOKUP(見積条件マスタ[[#This Row],[qt_condition_type_id]],見積条件タイプマスタ[],2,0)</f>
        <v>SIMPLE_TEXT</v>
      </c>
      <c r="G76" s="52">
        <v>31</v>
      </c>
      <c r="H76" s="53" t="str">
        <f>見積条件マスタ[[#This Row],[article_type_id]]&amp;"."&amp;見積条件マスタ[[#This Row],[qt_condition_type_id]]&amp;"."&amp;見積条件マスタ[[#This Row],[qt_condition_type_define_id]]</f>
        <v>-1.9.31</v>
      </c>
      <c r="I76" s="52" t="s">
        <v>413</v>
      </c>
      <c r="J76" s="52" t="s">
        <v>438</v>
      </c>
      <c r="K76" s="52" t="s">
        <v>448</v>
      </c>
      <c r="L76" s="52">
        <v>31</v>
      </c>
      <c r="M76" s="52"/>
      <c r="N76" s="55"/>
      <c r="O76" s="59"/>
    </row>
    <row r="77" spans="2:15" x14ac:dyDescent="0.25">
      <c r="B77" s="52">
        <v>-1</v>
      </c>
      <c r="C77" s="53" t="str">
        <f>VLOOKUP(見積条件マスタ[[#This Row],[article_type_id]],品名マスタ[],5,0)</f>
        <v>その他</v>
      </c>
      <c r="D77" s="54">
        <v>9</v>
      </c>
      <c r="E77" s="53" t="str">
        <f>VLOOKUP(見積条件マスタ[[#This Row],[qt_condition_type_id]],見積条件タイプマスタ[],5,0)</f>
        <v>仕上げ</v>
      </c>
      <c r="F77" s="53" t="str">
        <f>VLOOKUP(見積条件マスタ[[#This Row],[qt_condition_type_id]],見積条件タイプマスタ[],2,0)</f>
        <v>SIMPLE_TEXT</v>
      </c>
      <c r="G77" s="52">
        <v>32</v>
      </c>
      <c r="H77" s="53" t="str">
        <f>見積条件マスタ[[#This Row],[article_type_id]]&amp;"."&amp;見積条件マスタ[[#This Row],[qt_condition_type_id]]&amp;"."&amp;見積条件マスタ[[#This Row],[qt_condition_type_define_id]]</f>
        <v>-1.9.32</v>
      </c>
      <c r="I77" s="52" t="s">
        <v>413</v>
      </c>
      <c r="J77" s="52" t="s">
        <v>439</v>
      </c>
      <c r="K77" s="52" t="s">
        <v>448</v>
      </c>
      <c r="L77" s="52">
        <v>32</v>
      </c>
      <c r="M77" s="52"/>
      <c r="N77" s="55"/>
      <c r="O77" s="59"/>
    </row>
    <row r="78" spans="2:15" x14ac:dyDescent="0.25">
      <c r="B78" s="52">
        <v>-1</v>
      </c>
      <c r="C78" s="53" t="str">
        <f>VLOOKUP(見積条件マスタ[[#This Row],[article_type_id]],品名マスタ[],5,0)</f>
        <v>その他</v>
      </c>
      <c r="D78" s="54">
        <v>9</v>
      </c>
      <c r="E78" s="53" t="str">
        <f>VLOOKUP(見積条件マスタ[[#This Row],[qt_condition_type_id]],見積条件タイプマスタ[],5,0)</f>
        <v>仕上げ</v>
      </c>
      <c r="F78" s="53" t="str">
        <f>VLOOKUP(見積条件マスタ[[#This Row],[qt_condition_type_id]],見積条件タイプマスタ[],2,0)</f>
        <v>SIMPLE_TEXT</v>
      </c>
      <c r="G78" s="52">
        <v>33</v>
      </c>
      <c r="H78" s="53" t="str">
        <f>見積条件マスタ[[#This Row],[article_type_id]]&amp;"."&amp;見積条件マスタ[[#This Row],[qt_condition_type_id]]&amp;"."&amp;見積条件マスタ[[#This Row],[qt_condition_type_define_id]]</f>
        <v>-1.9.33</v>
      </c>
      <c r="I78" s="52" t="s">
        <v>413</v>
      </c>
      <c r="J78" s="52" t="s">
        <v>440</v>
      </c>
      <c r="K78" s="52" t="s">
        <v>448</v>
      </c>
      <c r="L78" s="52">
        <v>33</v>
      </c>
      <c r="M78" s="52"/>
      <c r="N78" s="55"/>
      <c r="O78" s="59"/>
    </row>
    <row r="79" spans="2:15" x14ac:dyDescent="0.25">
      <c r="B79" s="52">
        <v>-1</v>
      </c>
      <c r="C79" s="53" t="str">
        <f>VLOOKUP(見積条件マスタ[[#This Row],[article_type_id]],品名マスタ[],5,0)</f>
        <v>その他</v>
      </c>
      <c r="D79" s="54">
        <v>9</v>
      </c>
      <c r="E79" s="53" t="str">
        <f>VLOOKUP(見積条件マスタ[[#This Row],[qt_condition_type_id]],見積条件タイプマスタ[],5,0)</f>
        <v>仕上げ</v>
      </c>
      <c r="F79" s="53" t="str">
        <f>VLOOKUP(見積条件マスタ[[#This Row],[qt_condition_type_id]],見積条件タイプマスタ[],2,0)</f>
        <v>SIMPLE_TEXT</v>
      </c>
      <c r="G79" s="52">
        <v>34</v>
      </c>
      <c r="H79" s="53" t="str">
        <f>見積条件マスタ[[#This Row],[article_type_id]]&amp;"."&amp;見積条件マスタ[[#This Row],[qt_condition_type_id]]&amp;"."&amp;見積条件マスタ[[#This Row],[qt_condition_type_define_id]]</f>
        <v>-1.9.34</v>
      </c>
      <c r="I79" s="52" t="s">
        <v>413</v>
      </c>
      <c r="J79" s="52" t="s">
        <v>441</v>
      </c>
      <c r="K79" s="52" t="s">
        <v>448</v>
      </c>
      <c r="L79" s="52">
        <v>34</v>
      </c>
      <c r="M79" s="52"/>
      <c r="N79" s="55"/>
      <c r="O79" s="59"/>
    </row>
    <row r="80" spans="2:15" x14ac:dyDescent="0.25">
      <c r="B80" s="52">
        <v>-1</v>
      </c>
      <c r="C80" s="53" t="str">
        <f>VLOOKUP(見積条件マスタ[[#This Row],[article_type_id]],品名マスタ[],5,0)</f>
        <v>その他</v>
      </c>
      <c r="D80" s="54">
        <v>9</v>
      </c>
      <c r="E80" s="53" t="str">
        <f>VLOOKUP(見積条件マスタ[[#This Row],[qt_condition_type_id]],見積条件タイプマスタ[],5,0)</f>
        <v>仕上げ</v>
      </c>
      <c r="F80" s="53" t="str">
        <f>VLOOKUP(見積条件マスタ[[#This Row],[qt_condition_type_id]],見積条件タイプマスタ[],2,0)</f>
        <v>SIMPLE_TEXT</v>
      </c>
      <c r="G80" s="52">
        <v>35</v>
      </c>
      <c r="H80" s="53" t="str">
        <f>見積条件マスタ[[#This Row],[article_type_id]]&amp;"."&amp;見積条件マスタ[[#This Row],[qt_condition_type_id]]&amp;"."&amp;見積条件マスタ[[#This Row],[qt_condition_type_define_id]]</f>
        <v>-1.9.35</v>
      </c>
      <c r="I80" s="52" t="s">
        <v>413</v>
      </c>
      <c r="J80" s="52" t="s">
        <v>442</v>
      </c>
      <c r="K80" s="52" t="s">
        <v>448</v>
      </c>
      <c r="L80" s="52">
        <v>35</v>
      </c>
      <c r="M80" s="52"/>
      <c r="N80" s="55"/>
      <c r="O80" s="59"/>
    </row>
    <row r="81" spans="2:15" x14ac:dyDescent="0.25">
      <c r="B81" s="52">
        <v>-1</v>
      </c>
      <c r="C81" s="53" t="str">
        <f>VLOOKUP(見積条件マスタ[[#This Row],[article_type_id]],品名マスタ[],5,0)</f>
        <v>その他</v>
      </c>
      <c r="D81" s="54">
        <v>9</v>
      </c>
      <c r="E81" s="53" t="str">
        <f>VLOOKUP(見積条件マスタ[[#This Row],[qt_condition_type_id]],見積条件タイプマスタ[],5,0)</f>
        <v>仕上げ</v>
      </c>
      <c r="F81" s="53" t="str">
        <f>VLOOKUP(見積条件マスタ[[#This Row],[qt_condition_type_id]],見積条件タイプマスタ[],2,0)</f>
        <v>SIMPLE_TEXT</v>
      </c>
      <c r="G81" s="52">
        <v>36</v>
      </c>
      <c r="H81" s="53" t="str">
        <f>見積条件マスタ[[#This Row],[article_type_id]]&amp;"."&amp;見積条件マスタ[[#This Row],[qt_condition_type_id]]&amp;"."&amp;見積条件マスタ[[#This Row],[qt_condition_type_define_id]]</f>
        <v>-1.9.36</v>
      </c>
      <c r="I81" s="52" t="s">
        <v>413</v>
      </c>
      <c r="J81" s="52" t="s">
        <v>443</v>
      </c>
      <c r="K81" s="52" t="s">
        <v>448</v>
      </c>
      <c r="L81" s="52">
        <v>36</v>
      </c>
      <c r="M81" s="52"/>
      <c r="N81" s="55"/>
      <c r="O81" s="59"/>
    </row>
    <row r="82" spans="2:15" x14ac:dyDescent="0.25">
      <c r="B82" s="52">
        <v>-1</v>
      </c>
      <c r="C82" s="53" t="str">
        <f>VLOOKUP(見積条件マスタ[[#This Row],[article_type_id]],品名マスタ[],5,0)</f>
        <v>その他</v>
      </c>
      <c r="D82" s="54">
        <v>9</v>
      </c>
      <c r="E82" s="53" t="str">
        <f>VLOOKUP(見積条件マスタ[[#This Row],[qt_condition_type_id]],見積条件タイプマスタ[],5,0)</f>
        <v>仕上げ</v>
      </c>
      <c r="F82" s="53" t="str">
        <f>VLOOKUP(見積条件マスタ[[#This Row],[qt_condition_type_id]],見積条件タイプマスタ[],2,0)</f>
        <v>SIMPLE_TEXT</v>
      </c>
      <c r="G82" s="52">
        <v>37</v>
      </c>
      <c r="H82" s="53" t="str">
        <f>見積条件マスタ[[#This Row],[article_type_id]]&amp;"."&amp;見積条件マスタ[[#This Row],[qt_condition_type_id]]&amp;"."&amp;見積条件マスタ[[#This Row],[qt_condition_type_define_id]]</f>
        <v>-1.9.37</v>
      </c>
      <c r="I82" s="52" t="s">
        <v>413</v>
      </c>
      <c r="J82" s="52" t="s">
        <v>444</v>
      </c>
      <c r="K82" s="52" t="s">
        <v>448</v>
      </c>
      <c r="L82" s="52">
        <v>37</v>
      </c>
      <c r="M82" s="52"/>
      <c r="N82" s="55"/>
      <c r="O82" s="59"/>
    </row>
    <row r="83" spans="2:15" x14ac:dyDescent="0.25">
      <c r="B83" s="52">
        <v>-1</v>
      </c>
      <c r="C83" s="53" t="str">
        <f>VLOOKUP(見積条件マスタ[[#This Row],[article_type_id]],品名マスタ[],5,0)</f>
        <v>その他</v>
      </c>
      <c r="D83" s="54">
        <v>9</v>
      </c>
      <c r="E83" s="53" t="str">
        <f>VLOOKUP(見積条件マスタ[[#This Row],[qt_condition_type_id]],見積条件タイプマスタ[],5,0)</f>
        <v>仕上げ</v>
      </c>
      <c r="F83" s="53" t="str">
        <f>VLOOKUP(見積条件マスタ[[#This Row],[qt_condition_type_id]],見積条件タイプマスタ[],2,0)</f>
        <v>SIMPLE_TEXT</v>
      </c>
      <c r="G83" s="52">
        <v>38</v>
      </c>
      <c r="H83" s="53" t="str">
        <f>見積条件マスタ[[#This Row],[article_type_id]]&amp;"."&amp;見積条件マスタ[[#This Row],[qt_condition_type_id]]&amp;"."&amp;見積条件マスタ[[#This Row],[qt_condition_type_define_id]]</f>
        <v>-1.9.38</v>
      </c>
      <c r="I83" s="52" t="s">
        <v>413</v>
      </c>
      <c r="J83" s="52" t="s">
        <v>445</v>
      </c>
      <c r="K83" s="52" t="s">
        <v>448</v>
      </c>
      <c r="L83" s="52">
        <v>38</v>
      </c>
      <c r="M83" s="52"/>
      <c r="N83" s="55"/>
      <c r="O83" s="59"/>
    </row>
    <row r="84" spans="2:15" x14ac:dyDescent="0.25">
      <c r="B84" s="52">
        <v>-1</v>
      </c>
      <c r="C84" s="53" t="str">
        <f>VLOOKUP(見積条件マスタ[[#This Row],[article_type_id]],品名マスタ[],5,0)</f>
        <v>その他</v>
      </c>
      <c r="D84" s="54">
        <v>9</v>
      </c>
      <c r="E84" s="53" t="str">
        <f>VLOOKUP(見積条件マスタ[[#This Row],[qt_condition_type_id]],見積条件タイプマスタ[],5,0)</f>
        <v>仕上げ</v>
      </c>
      <c r="F84" s="53" t="str">
        <f>VLOOKUP(見積条件マスタ[[#This Row],[qt_condition_type_id]],見積条件タイプマスタ[],2,0)</f>
        <v>SIMPLE_TEXT</v>
      </c>
      <c r="G84" s="52">
        <v>39</v>
      </c>
      <c r="H84" s="53" t="str">
        <f>見積条件マスタ[[#This Row],[article_type_id]]&amp;"."&amp;見積条件マスタ[[#This Row],[qt_condition_type_id]]&amp;"."&amp;見積条件マスタ[[#This Row],[qt_condition_type_define_id]]</f>
        <v>-1.9.39</v>
      </c>
      <c r="I84" s="52" t="s">
        <v>413</v>
      </c>
      <c r="J84" s="52" t="s">
        <v>446</v>
      </c>
      <c r="K84" s="52" t="s">
        <v>448</v>
      </c>
      <c r="L84" s="52">
        <v>39</v>
      </c>
      <c r="M84" s="52"/>
      <c r="N84" s="55"/>
      <c r="O84" s="59"/>
    </row>
    <row r="85" spans="2:15" x14ac:dyDescent="0.25">
      <c r="B85" s="52">
        <v>-1</v>
      </c>
      <c r="C85" s="53" t="str">
        <f>VLOOKUP(見積条件マスタ[[#This Row],[article_type_id]],品名マスタ[],5,0)</f>
        <v>その他</v>
      </c>
      <c r="D85" s="54">
        <v>10</v>
      </c>
      <c r="E85" s="53" t="str">
        <f>VLOOKUP(見積条件マスタ[[#This Row],[qt_condition_type_id]],見積条件タイプマスタ[],5,0)</f>
        <v>希望納期</v>
      </c>
      <c r="F85" s="53" t="str">
        <f>VLOOKUP(見積条件マスタ[[#This Row],[qt_condition_type_id]],見積条件タイプマスタ[],2,0)</f>
        <v>SIMPLE_TEXT</v>
      </c>
      <c r="G85" s="52">
        <v>3</v>
      </c>
      <c r="H85" s="53" t="str">
        <f>見積条件マスタ[[#This Row],[article_type_id]]&amp;"."&amp;見積条件マスタ[[#This Row],[qt_condition_type_id]]&amp;"."&amp;見積条件マスタ[[#This Row],[qt_condition_type_define_id]]</f>
        <v>-1.10.3</v>
      </c>
      <c r="I85" s="52" t="s">
        <v>411</v>
      </c>
      <c r="J85" s="52"/>
      <c r="K85" s="52" t="s">
        <v>450</v>
      </c>
      <c r="L85" s="52">
        <v>3</v>
      </c>
      <c r="M85" s="52"/>
      <c r="N85" s="55"/>
      <c r="O85" s="59"/>
    </row>
    <row r="86" spans="2:15" x14ac:dyDescent="0.25">
      <c r="B86" s="52">
        <v>-1</v>
      </c>
      <c r="C86" s="53" t="str">
        <f>VLOOKUP(見積条件マスタ[[#This Row],[article_type_id]],品名マスタ[],5,0)</f>
        <v>その他</v>
      </c>
      <c r="D86" s="54">
        <v>29999</v>
      </c>
      <c r="E86" s="53" t="str">
        <f>VLOOKUP(見積条件マスタ[[#This Row],[qt_condition_type_id]],見積条件タイプマスタ[],5,0)</f>
        <v>その他指示</v>
      </c>
      <c r="F86" s="53" t="str">
        <f>VLOOKUP(見積条件マスタ[[#This Row],[qt_condition_type_id]],見積条件タイプマスタ[],2,0)</f>
        <v>SIMPLE_TEXT</v>
      </c>
      <c r="G86" s="52">
        <v>1</v>
      </c>
      <c r="H86" s="53" t="str">
        <f>見積条件マスタ[[#This Row],[article_type_id]]&amp;"."&amp;見積条件マスタ[[#This Row],[qt_condition_type_id]]&amp;"."&amp;見積条件マスタ[[#This Row],[qt_condition_type_define_id]]</f>
        <v>-1.29999.1</v>
      </c>
      <c r="I86" s="52" t="s">
        <v>161</v>
      </c>
      <c r="J86" s="52"/>
      <c r="K86" s="52"/>
      <c r="L86" s="52">
        <v>1</v>
      </c>
      <c r="M86" s="52"/>
      <c r="N86" s="55"/>
      <c r="O86" s="59"/>
    </row>
    <row r="87" spans="2:15" x14ac:dyDescent="0.25">
      <c r="B87" s="5">
        <v>0</v>
      </c>
      <c r="C87" s="33" t="str">
        <f>VLOOKUP(見積条件マスタ[[#This Row],[article_type_id]],品名マスタ[],5,0)</f>
        <v>コアピン</v>
      </c>
      <c r="D87" s="9">
        <v>1</v>
      </c>
      <c r="E87" s="49" t="str">
        <f>VLOOKUP(見積条件マスタ[[#This Row],[qt_condition_type_id]],見積条件タイプマスタ[],5,0)</f>
        <v>材質</v>
      </c>
      <c r="F87" s="49" t="str">
        <f>VLOOKUP(見積条件マスタ[[#This Row],[qt_condition_type_id]],見積条件タイプマスタ[],2,0)</f>
        <v>SIMPLE_TEXT</v>
      </c>
      <c r="G87" s="5">
        <v>1</v>
      </c>
      <c r="H87" s="49" t="str">
        <f>見積条件マスタ[[#This Row],[article_type_id]]&amp;"."&amp;見積条件マスタ[[#This Row],[qt_condition_type_id]]&amp;"."&amp;見積条件マスタ[[#This Row],[qt_condition_type_define_id]]</f>
        <v>0.1.1</v>
      </c>
      <c r="I87" s="5" t="s">
        <v>0</v>
      </c>
      <c r="J87" s="5" t="s">
        <v>8</v>
      </c>
      <c r="K87" s="5" t="s">
        <v>9</v>
      </c>
      <c r="L87" s="5">
        <v>1</v>
      </c>
      <c r="M87" s="5"/>
      <c r="N87" s="12" t="s">
        <v>483</v>
      </c>
      <c r="O87" s="59"/>
    </row>
    <row r="88" spans="2:15" x14ac:dyDescent="0.25">
      <c r="B88" s="5">
        <v>0</v>
      </c>
      <c r="C88" s="33" t="str">
        <f>VLOOKUP(見積条件マスタ[[#This Row],[article_type_id]],品名マスタ[],5,0)</f>
        <v>コアピン</v>
      </c>
      <c r="D88" s="9">
        <v>1</v>
      </c>
      <c r="E88" s="49" t="str">
        <f>VLOOKUP(見積条件マスタ[[#This Row],[qt_condition_type_id]],見積条件タイプマスタ[],5,0)</f>
        <v>材質</v>
      </c>
      <c r="F88" s="49" t="str">
        <f>VLOOKUP(見積条件マスタ[[#This Row],[qt_condition_type_id]],見積条件タイプマスタ[],2,0)</f>
        <v>SIMPLE_TEXT</v>
      </c>
      <c r="G88" s="5">
        <v>2</v>
      </c>
      <c r="H88" s="49" t="str">
        <f>見積条件マスタ[[#This Row],[article_type_id]]&amp;"."&amp;見積条件マスタ[[#This Row],[qt_condition_type_id]]&amp;"."&amp;見積条件マスタ[[#This Row],[qt_condition_type_define_id]]</f>
        <v>0.1.2</v>
      </c>
      <c r="I88" s="5" t="s">
        <v>10</v>
      </c>
      <c r="J88" s="5" t="s">
        <v>11</v>
      </c>
      <c r="K88" s="5" t="s">
        <v>645</v>
      </c>
      <c r="L88" s="5">
        <v>2</v>
      </c>
      <c r="M88" s="5"/>
      <c r="N88" s="12" t="s">
        <v>483</v>
      </c>
      <c r="O88" s="59"/>
    </row>
    <row r="89" spans="2:15" x14ac:dyDescent="0.25">
      <c r="B89" s="5">
        <v>0</v>
      </c>
      <c r="C89" s="33" t="str">
        <f>VLOOKUP(見積条件マスタ[[#This Row],[article_type_id]],品名マスタ[],5,0)</f>
        <v>コアピン</v>
      </c>
      <c r="D89" s="9">
        <v>1</v>
      </c>
      <c r="E89" s="49" t="str">
        <f>VLOOKUP(見積条件マスタ[[#This Row],[qt_condition_type_id]],見積条件タイプマスタ[],5,0)</f>
        <v>材質</v>
      </c>
      <c r="F89" s="49" t="str">
        <f>VLOOKUP(見積条件マスタ[[#This Row],[qt_condition_type_id]],見積条件タイプマスタ[],2,0)</f>
        <v>SIMPLE_TEXT</v>
      </c>
      <c r="G89" s="5">
        <v>3</v>
      </c>
      <c r="H89" s="49" t="str">
        <f>見積条件マスタ[[#This Row],[article_type_id]]&amp;"."&amp;見積条件マスタ[[#This Row],[qt_condition_type_id]]&amp;"."&amp;見積条件マスタ[[#This Row],[qt_condition_type_define_id]]</f>
        <v>0.1.3</v>
      </c>
      <c r="I89" s="5" t="s">
        <v>13</v>
      </c>
      <c r="J89" s="5" t="s">
        <v>14</v>
      </c>
      <c r="K89" s="5" t="s">
        <v>15</v>
      </c>
      <c r="L89" s="5">
        <v>6</v>
      </c>
      <c r="M89" s="5"/>
      <c r="N89" s="12" t="s">
        <v>483</v>
      </c>
      <c r="O89" s="59"/>
    </row>
    <row r="90" spans="2:15" x14ac:dyDescent="0.25">
      <c r="B90" s="5">
        <v>0</v>
      </c>
      <c r="C90" s="33" t="str">
        <f>VLOOKUP(見積条件マスタ[[#This Row],[article_type_id]],品名マスタ[],5,0)</f>
        <v>コアピン</v>
      </c>
      <c r="D90" s="9">
        <v>1</v>
      </c>
      <c r="E90" s="49" t="str">
        <f>VLOOKUP(見積条件マスタ[[#This Row],[qt_condition_type_id]],見積条件タイプマスタ[],5,0)</f>
        <v>材質</v>
      </c>
      <c r="F90" s="49" t="str">
        <f>VLOOKUP(見積条件マスタ[[#This Row],[qt_condition_type_id]],見積条件タイプマスタ[],2,0)</f>
        <v>SIMPLE_TEXT</v>
      </c>
      <c r="G90" s="5">
        <v>4</v>
      </c>
      <c r="H90" s="49" t="str">
        <f>見積条件マスタ[[#This Row],[article_type_id]]&amp;"."&amp;見積条件マスタ[[#This Row],[qt_condition_type_id]]&amp;"."&amp;見積条件マスタ[[#This Row],[qt_condition_type_define_id]]</f>
        <v>0.1.4</v>
      </c>
      <c r="I90" s="5" t="s">
        <v>16</v>
      </c>
      <c r="J90" s="5" t="s">
        <v>17</v>
      </c>
      <c r="K90" s="5" t="s">
        <v>646</v>
      </c>
      <c r="L90" s="5">
        <v>8</v>
      </c>
      <c r="M90" s="5"/>
      <c r="N90" s="12" t="s">
        <v>483</v>
      </c>
      <c r="O90" s="59"/>
    </row>
    <row r="91" spans="2:15" x14ac:dyDescent="0.25">
      <c r="B91" s="5">
        <v>0</v>
      </c>
      <c r="C91" s="33" t="str">
        <f>VLOOKUP(見積条件マスタ[[#This Row],[article_type_id]],品名マスタ[],5,0)</f>
        <v>コアピン</v>
      </c>
      <c r="D91" s="9">
        <v>1</v>
      </c>
      <c r="E91" s="49" t="str">
        <f>VLOOKUP(見積条件マスタ[[#This Row],[qt_condition_type_id]],見積条件タイプマスタ[],5,0)</f>
        <v>材質</v>
      </c>
      <c r="F91" s="49" t="str">
        <f>VLOOKUP(見積条件マスタ[[#This Row],[qt_condition_type_id]],見積条件タイプマスタ[],2,0)</f>
        <v>SIMPLE_TEXT</v>
      </c>
      <c r="G91" s="5">
        <v>5</v>
      </c>
      <c r="H91" s="49" t="str">
        <f>見積条件マスタ[[#This Row],[article_type_id]]&amp;"."&amp;見積条件マスタ[[#This Row],[qt_condition_type_id]]&amp;"."&amp;見積条件マスタ[[#This Row],[qt_condition_type_define_id]]</f>
        <v>0.1.5</v>
      </c>
      <c r="I91" s="5" t="s">
        <v>18</v>
      </c>
      <c r="J91" s="5" t="s">
        <v>19</v>
      </c>
      <c r="K91" s="5" t="s">
        <v>648</v>
      </c>
      <c r="L91" s="5">
        <v>7</v>
      </c>
      <c r="M91" s="5"/>
      <c r="N91" s="12" t="s">
        <v>483</v>
      </c>
      <c r="O91" s="59"/>
    </row>
    <row r="92" spans="2:15" x14ac:dyDescent="0.25">
      <c r="B92" s="5">
        <v>0</v>
      </c>
      <c r="C92" s="33" t="str">
        <f>VLOOKUP(見積条件マスタ[[#This Row],[article_type_id]],品名マスタ[],5,0)</f>
        <v>コアピン</v>
      </c>
      <c r="D92" s="9">
        <v>1</v>
      </c>
      <c r="E92" s="49" t="str">
        <f>VLOOKUP(見積条件マスタ[[#This Row],[qt_condition_type_id]],見積条件タイプマスタ[],5,0)</f>
        <v>材質</v>
      </c>
      <c r="F92" s="49" t="str">
        <f>VLOOKUP(見積条件マスタ[[#This Row],[qt_condition_type_id]],見積条件タイプマスタ[],2,0)</f>
        <v>SIMPLE_TEXT</v>
      </c>
      <c r="G92" s="5">
        <v>6</v>
      </c>
      <c r="H92" s="49" t="str">
        <f>見積条件マスタ[[#This Row],[article_type_id]]&amp;"."&amp;見積条件マスタ[[#This Row],[qt_condition_type_id]]&amp;"."&amp;見積条件マスタ[[#This Row],[qt_condition_type_define_id]]</f>
        <v>0.1.6</v>
      </c>
      <c r="I92" s="5" t="s">
        <v>20</v>
      </c>
      <c r="J92" s="5" t="s">
        <v>21</v>
      </c>
      <c r="K92" s="5" t="s">
        <v>653</v>
      </c>
      <c r="L92" s="5">
        <v>9</v>
      </c>
      <c r="M92" s="5"/>
      <c r="N92" s="12" t="s">
        <v>483</v>
      </c>
      <c r="O92" s="59"/>
    </row>
    <row r="93" spans="2:15" x14ac:dyDescent="0.25">
      <c r="B93" s="5">
        <v>0</v>
      </c>
      <c r="C93" s="33" t="str">
        <f>VLOOKUP(見積条件マスタ[[#This Row],[article_type_id]],品名マスタ[],5,0)</f>
        <v>コアピン</v>
      </c>
      <c r="D93" s="9">
        <v>1</v>
      </c>
      <c r="E93" s="49" t="str">
        <f>VLOOKUP(見積条件マスタ[[#This Row],[qt_condition_type_id]],見積条件タイプマスタ[],5,0)</f>
        <v>材質</v>
      </c>
      <c r="F93" s="49" t="str">
        <f>VLOOKUP(見積条件マスタ[[#This Row],[qt_condition_type_id]],見積条件タイプマスタ[],2,0)</f>
        <v>SIMPLE_TEXT</v>
      </c>
      <c r="G93" s="5">
        <v>7</v>
      </c>
      <c r="H93" s="49" t="str">
        <f>見積条件マスタ[[#This Row],[article_type_id]]&amp;"."&amp;見積条件マスタ[[#This Row],[qt_condition_type_id]]&amp;"."&amp;見積条件マスタ[[#This Row],[qt_condition_type_define_id]]</f>
        <v>0.1.7</v>
      </c>
      <c r="I93" s="5" t="s">
        <v>22</v>
      </c>
      <c r="J93" s="5" t="s">
        <v>23</v>
      </c>
      <c r="K93" s="5" t="s">
        <v>24</v>
      </c>
      <c r="L93" s="5">
        <v>4</v>
      </c>
      <c r="M93" s="5"/>
      <c r="N93" s="12" t="s">
        <v>632</v>
      </c>
      <c r="O93" s="59"/>
    </row>
    <row r="94" spans="2:15" x14ac:dyDescent="0.25">
      <c r="B94" s="5">
        <v>0</v>
      </c>
      <c r="C94" s="33" t="str">
        <f>VLOOKUP(見積条件マスタ[[#This Row],[article_type_id]],品名マスタ[],5,0)</f>
        <v>コアピン</v>
      </c>
      <c r="D94" s="9">
        <v>1</v>
      </c>
      <c r="E94" s="49" t="str">
        <f>VLOOKUP(見積条件マスタ[[#This Row],[qt_condition_type_id]],見積条件タイプマスタ[],5,0)</f>
        <v>材質</v>
      </c>
      <c r="F94" s="49" t="str">
        <f>VLOOKUP(見積条件マスタ[[#This Row],[qt_condition_type_id]],見積条件タイプマスタ[],2,0)</f>
        <v>SIMPLE_TEXT</v>
      </c>
      <c r="G94" s="5">
        <v>8</v>
      </c>
      <c r="H94" s="49" t="str">
        <f>見積条件マスタ[[#This Row],[article_type_id]]&amp;"."&amp;見積条件マスタ[[#This Row],[qt_condition_type_id]]&amp;"."&amp;見積条件マスタ[[#This Row],[qt_condition_type_define_id]]</f>
        <v>0.1.8</v>
      </c>
      <c r="I94" s="5" t="s">
        <v>25</v>
      </c>
      <c r="J94" s="5" t="s">
        <v>26</v>
      </c>
      <c r="K94" s="5" t="s">
        <v>642</v>
      </c>
      <c r="L94" s="5">
        <v>3</v>
      </c>
      <c r="M94" s="5"/>
      <c r="N94" s="12" t="s">
        <v>632</v>
      </c>
      <c r="O94" s="59"/>
    </row>
    <row r="95" spans="2:15" x14ac:dyDescent="0.25">
      <c r="B95" s="5">
        <v>0</v>
      </c>
      <c r="C95" s="33" t="str">
        <f>VLOOKUP(見積条件マスタ[[#This Row],[article_type_id]],品名マスタ[],5,0)</f>
        <v>コアピン</v>
      </c>
      <c r="D95" s="9">
        <v>1</v>
      </c>
      <c r="E95" s="49" t="str">
        <f>VLOOKUP(見積条件マスタ[[#This Row],[qt_condition_type_id]],見積条件タイプマスタ[],5,0)</f>
        <v>材質</v>
      </c>
      <c r="F95" s="49" t="str">
        <f>VLOOKUP(見積条件マスタ[[#This Row],[qt_condition_type_id]],見積条件タイプマスタ[],2,0)</f>
        <v>SIMPLE_TEXT</v>
      </c>
      <c r="G95" s="5">
        <v>9</v>
      </c>
      <c r="H95" s="49" t="str">
        <f>見積条件マスタ[[#This Row],[article_type_id]]&amp;"."&amp;見積条件マスタ[[#This Row],[qt_condition_type_id]]&amp;"."&amp;見積条件マスタ[[#This Row],[qt_condition_type_define_id]]</f>
        <v>0.1.9</v>
      </c>
      <c r="I95" s="5" t="s">
        <v>27</v>
      </c>
      <c r="J95" s="5" t="s">
        <v>17</v>
      </c>
      <c r="K95" s="5" t="s">
        <v>644</v>
      </c>
      <c r="L95" s="5">
        <v>5</v>
      </c>
      <c r="M95" s="5"/>
      <c r="N95" s="12" t="s">
        <v>632</v>
      </c>
      <c r="O95" s="59"/>
    </row>
    <row r="96" spans="2:15" x14ac:dyDescent="0.25">
      <c r="B96" s="5">
        <v>0</v>
      </c>
      <c r="C96" s="33" t="str">
        <f>VLOOKUP(見積条件マスタ[[#This Row],[article_type_id]],品名マスタ[],5,0)</f>
        <v>コアピン</v>
      </c>
      <c r="D96" s="9">
        <v>1</v>
      </c>
      <c r="E96" s="49" t="str">
        <f>VLOOKUP(見積条件マスタ[[#This Row],[qt_condition_type_id]],見積条件タイプマスタ[],5,0)</f>
        <v>材質</v>
      </c>
      <c r="F96" s="49" t="str">
        <f>VLOOKUP(見積条件マスタ[[#This Row],[qt_condition_type_id]],見積条件タイプマスタ[],2,0)</f>
        <v>SIMPLE_TEXT</v>
      </c>
      <c r="G96" s="5">
        <v>10</v>
      </c>
      <c r="H96" s="49" t="str">
        <f>見積条件マスタ[[#This Row],[article_type_id]]&amp;"."&amp;見積条件マスタ[[#This Row],[qt_condition_type_id]]&amp;"."&amp;見積条件マスタ[[#This Row],[qt_condition_type_define_id]]</f>
        <v>0.1.10</v>
      </c>
      <c r="I96" s="5" t="s">
        <v>28</v>
      </c>
      <c r="J96" s="5" t="s">
        <v>29</v>
      </c>
      <c r="K96" s="5" t="s">
        <v>649</v>
      </c>
      <c r="L96" s="5">
        <v>10</v>
      </c>
      <c r="M96" s="5"/>
      <c r="N96" s="12" t="s">
        <v>632</v>
      </c>
      <c r="O96" s="59"/>
    </row>
    <row r="97" spans="2:15" x14ac:dyDescent="0.25">
      <c r="B97" s="5">
        <v>0</v>
      </c>
      <c r="C97" s="33" t="str">
        <f>VLOOKUP(見積条件マスタ[[#This Row],[article_type_id]],品名マスタ[],5,0)</f>
        <v>コアピン</v>
      </c>
      <c r="D97" s="9">
        <v>1</v>
      </c>
      <c r="E97" s="49" t="str">
        <f>VLOOKUP(見積条件マスタ[[#This Row],[qt_condition_type_id]],見積条件タイプマスタ[],5,0)</f>
        <v>材質</v>
      </c>
      <c r="F97" s="49" t="str">
        <f>VLOOKUP(見積条件マスタ[[#This Row],[qt_condition_type_id]],見積条件タイプマスタ[],2,0)</f>
        <v>SIMPLE_TEXT</v>
      </c>
      <c r="G97" s="5">
        <v>11</v>
      </c>
      <c r="H97" s="49" t="str">
        <f>見積条件マスタ[[#This Row],[article_type_id]]&amp;"."&amp;見積条件マスタ[[#This Row],[qt_condition_type_id]]&amp;"."&amp;見積条件マスタ[[#This Row],[qt_condition_type_define_id]]</f>
        <v>0.1.11</v>
      </c>
      <c r="I97" s="5" t="s">
        <v>30</v>
      </c>
      <c r="J97" s="5" t="s">
        <v>31</v>
      </c>
      <c r="K97" s="5" t="s">
        <v>650</v>
      </c>
      <c r="L97" s="5">
        <v>11</v>
      </c>
      <c r="M97" s="5"/>
      <c r="N97" s="12" t="s">
        <v>632</v>
      </c>
      <c r="O97" s="59"/>
    </row>
    <row r="98" spans="2:15" x14ac:dyDescent="0.25">
      <c r="B98" s="5">
        <v>0</v>
      </c>
      <c r="C98" s="33" t="str">
        <f>VLOOKUP(見積条件マスタ[[#This Row],[article_type_id]],品名マスタ[],5,0)</f>
        <v>コアピン</v>
      </c>
      <c r="D98" s="9">
        <v>1</v>
      </c>
      <c r="E98" s="49" t="str">
        <f>VLOOKUP(見積条件マスタ[[#This Row],[qt_condition_type_id]],見積条件タイプマスタ[],5,0)</f>
        <v>材質</v>
      </c>
      <c r="F98" s="49" t="str">
        <f>VLOOKUP(見積条件マスタ[[#This Row],[qt_condition_type_id]],見積条件タイプマスタ[],2,0)</f>
        <v>SIMPLE_TEXT</v>
      </c>
      <c r="G98" s="5">
        <v>12</v>
      </c>
      <c r="H98" s="49" t="str">
        <f>見積条件マスタ[[#This Row],[article_type_id]]&amp;"."&amp;見積条件マスタ[[#This Row],[qt_condition_type_id]]&amp;"."&amp;見積条件マスタ[[#This Row],[qt_condition_type_define_id]]</f>
        <v>0.1.12</v>
      </c>
      <c r="I98" s="5" t="s">
        <v>32</v>
      </c>
      <c r="J98" s="5" t="s">
        <v>33</v>
      </c>
      <c r="K98" s="5" t="s">
        <v>651</v>
      </c>
      <c r="L98" s="5">
        <v>12</v>
      </c>
      <c r="M98" s="5"/>
      <c r="N98" s="12" t="s">
        <v>632</v>
      </c>
      <c r="O98" s="59"/>
    </row>
    <row r="99" spans="2:15" x14ac:dyDescent="0.25">
      <c r="B99" s="5">
        <v>0</v>
      </c>
      <c r="C99" s="33" t="str">
        <f>VLOOKUP(見積条件マスタ[[#This Row],[article_type_id]],品名マスタ[],5,0)</f>
        <v>コアピン</v>
      </c>
      <c r="D99" s="9">
        <v>2</v>
      </c>
      <c r="E99" s="49" t="str">
        <f>VLOOKUP(見積条件マスタ[[#This Row],[qt_condition_type_id]],見積条件タイプマスタ[],5,0)</f>
        <v>表面処理</v>
      </c>
      <c r="F99" s="49" t="str">
        <f>VLOOKUP(見積条件マスタ[[#This Row],[qt_condition_type_id]],見積条件タイプマスタ[],2,0)</f>
        <v>SIMPLE_TEXT</v>
      </c>
      <c r="G99" s="5">
        <v>1</v>
      </c>
      <c r="H99" s="49" t="str">
        <f>見積条件マスタ[[#This Row],[article_type_id]]&amp;"."&amp;見積条件マスタ[[#This Row],[qt_condition_type_id]]&amp;"."&amp;見積条件マスタ[[#This Row],[qt_condition_type_define_id]]</f>
        <v>0.2.1</v>
      </c>
      <c r="I99" s="5" t="s">
        <v>163</v>
      </c>
      <c r="J99" s="5"/>
      <c r="K99" s="5" t="s">
        <v>164</v>
      </c>
      <c r="L99" s="5">
        <v>1</v>
      </c>
      <c r="M99" s="5"/>
      <c r="N99" s="12" t="s">
        <v>483</v>
      </c>
      <c r="O99" s="59"/>
    </row>
    <row r="100" spans="2:15" x14ac:dyDescent="0.25">
      <c r="B100" s="5">
        <v>0</v>
      </c>
      <c r="C100" s="33" t="str">
        <f>VLOOKUP(見積条件マスタ[[#This Row],[article_type_id]],品名マスタ[],5,0)</f>
        <v>コアピン</v>
      </c>
      <c r="D100" s="9">
        <v>2</v>
      </c>
      <c r="E100" s="49" t="str">
        <f>VLOOKUP(見積条件マスタ[[#This Row],[qt_condition_type_id]],見積条件タイプマスタ[],5,0)</f>
        <v>表面処理</v>
      </c>
      <c r="F100" s="49" t="str">
        <f>VLOOKUP(見積条件マスタ[[#This Row],[qt_condition_type_id]],見積条件タイプマスタ[],2,0)</f>
        <v>SIMPLE_TEXT</v>
      </c>
      <c r="G100" s="5">
        <v>2</v>
      </c>
      <c r="H100" s="49" t="str">
        <f>見積条件マスタ[[#This Row],[article_type_id]]&amp;"."&amp;見積条件マスタ[[#This Row],[qt_condition_type_id]]&amp;"."&amp;見積条件マスタ[[#This Row],[qt_condition_type_define_id]]</f>
        <v>0.2.2</v>
      </c>
      <c r="I100" s="5" t="s">
        <v>35</v>
      </c>
      <c r="J100" s="5"/>
      <c r="K100" s="5" t="s">
        <v>165</v>
      </c>
      <c r="L100" s="5">
        <v>2</v>
      </c>
      <c r="M100" s="5"/>
      <c r="N100" s="12" t="s">
        <v>483</v>
      </c>
      <c r="O100" s="59"/>
    </row>
    <row r="101" spans="2:15" x14ac:dyDescent="0.25">
      <c r="B101" s="5">
        <v>0</v>
      </c>
      <c r="C101" s="33" t="str">
        <f>VLOOKUP(見積条件マスタ[[#This Row],[article_type_id]],品名マスタ[],5,0)</f>
        <v>コアピン</v>
      </c>
      <c r="D101" s="9">
        <v>2</v>
      </c>
      <c r="E101" s="49" t="str">
        <f>VLOOKUP(見積条件マスタ[[#This Row],[qt_condition_type_id]],見積条件タイプマスタ[],5,0)</f>
        <v>表面処理</v>
      </c>
      <c r="F101" s="49" t="str">
        <f>VLOOKUP(見積条件マスタ[[#This Row],[qt_condition_type_id]],見積条件タイプマスタ[],2,0)</f>
        <v>SIMPLE_TEXT</v>
      </c>
      <c r="G101" s="5">
        <v>3</v>
      </c>
      <c r="H101" s="49" t="str">
        <f>見積条件マスタ[[#This Row],[article_type_id]]&amp;"."&amp;見積条件マスタ[[#This Row],[qt_condition_type_id]]&amp;"."&amp;見積条件マスタ[[#This Row],[qt_condition_type_define_id]]</f>
        <v>0.2.3</v>
      </c>
      <c r="I101" s="5" t="s">
        <v>34</v>
      </c>
      <c r="J101" s="5"/>
      <c r="K101" s="5" t="s">
        <v>166</v>
      </c>
      <c r="L101" s="5">
        <v>3</v>
      </c>
      <c r="M101" s="5"/>
      <c r="N101" s="12" t="s">
        <v>632</v>
      </c>
      <c r="O101" s="59"/>
    </row>
    <row r="102" spans="2:15" x14ac:dyDescent="0.25">
      <c r="B102" s="5">
        <v>0</v>
      </c>
      <c r="C102" s="33" t="str">
        <f>VLOOKUP(見積条件マスタ[[#This Row],[article_type_id]],品名マスタ[],5,0)</f>
        <v>コアピン</v>
      </c>
      <c r="D102" s="9">
        <v>2</v>
      </c>
      <c r="E102" s="49" t="str">
        <f>VLOOKUP(見積条件マスタ[[#This Row],[qt_condition_type_id]],見積条件タイプマスタ[],5,0)</f>
        <v>表面処理</v>
      </c>
      <c r="F102" s="49" t="str">
        <f>VLOOKUP(見積条件マスタ[[#This Row],[qt_condition_type_id]],見積条件タイプマスタ[],2,0)</f>
        <v>SIMPLE_TEXT</v>
      </c>
      <c r="G102" s="5">
        <v>4</v>
      </c>
      <c r="H102" s="49" t="str">
        <f>見積条件マスタ[[#This Row],[article_type_id]]&amp;"."&amp;見積条件マスタ[[#This Row],[qt_condition_type_id]]&amp;"."&amp;見積条件マスタ[[#This Row],[qt_condition_type_define_id]]</f>
        <v>0.2.4</v>
      </c>
      <c r="I102" s="5" t="s">
        <v>167</v>
      </c>
      <c r="J102" s="5"/>
      <c r="K102" s="5" t="s">
        <v>655</v>
      </c>
      <c r="L102" s="5">
        <v>4</v>
      </c>
      <c r="M102" s="5"/>
      <c r="N102" s="12" t="s">
        <v>632</v>
      </c>
      <c r="O102" s="59"/>
    </row>
    <row r="103" spans="2:15" x14ac:dyDescent="0.25">
      <c r="B103" s="5">
        <v>0</v>
      </c>
      <c r="C103" s="33" t="str">
        <f>VLOOKUP(見積条件マスタ[[#This Row],[article_type_id]],品名マスタ[],5,0)</f>
        <v>コアピン</v>
      </c>
      <c r="D103" s="9">
        <v>2</v>
      </c>
      <c r="E103" s="49" t="str">
        <f>VLOOKUP(見積条件マスタ[[#This Row],[qt_condition_type_id]],見積条件タイプマスタ[],5,0)</f>
        <v>表面処理</v>
      </c>
      <c r="F103" s="49" t="str">
        <f>VLOOKUP(見積条件マスタ[[#This Row],[qt_condition_type_id]],見積条件タイプマスタ[],2,0)</f>
        <v>SIMPLE_TEXT</v>
      </c>
      <c r="G103" s="5">
        <v>5</v>
      </c>
      <c r="H103" s="49" t="str">
        <f>見積条件マスタ[[#This Row],[article_type_id]]&amp;"."&amp;見積条件マスタ[[#This Row],[qt_condition_type_id]]&amp;"."&amp;見積条件マスタ[[#This Row],[qt_condition_type_define_id]]</f>
        <v>0.2.5</v>
      </c>
      <c r="I103" s="5" t="s">
        <v>168</v>
      </c>
      <c r="J103" s="5"/>
      <c r="K103" s="5" t="s">
        <v>657</v>
      </c>
      <c r="L103" s="5">
        <v>5</v>
      </c>
      <c r="M103" s="5"/>
      <c r="N103" s="12" t="s">
        <v>632</v>
      </c>
      <c r="O103" s="59"/>
    </row>
    <row r="104" spans="2:15" x14ac:dyDescent="0.25">
      <c r="B104" s="5">
        <v>0</v>
      </c>
      <c r="C104" s="33" t="str">
        <f>VLOOKUP(見積条件マスタ[[#This Row],[article_type_id]],品名マスタ[],5,0)</f>
        <v>コアピン</v>
      </c>
      <c r="D104" s="9">
        <v>2</v>
      </c>
      <c r="E104" s="49" t="str">
        <f>VLOOKUP(見積条件マスタ[[#This Row],[qt_condition_type_id]],見積条件タイプマスタ[],5,0)</f>
        <v>表面処理</v>
      </c>
      <c r="F104" s="49" t="str">
        <f>VLOOKUP(見積条件マスタ[[#This Row],[qt_condition_type_id]],見積条件タイプマスタ[],2,0)</f>
        <v>SIMPLE_TEXT</v>
      </c>
      <c r="G104" s="5">
        <v>6</v>
      </c>
      <c r="H104" s="49" t="str">
        <f>見積条件マスタ[[#This Row],[article_type_id]]&amp;"."&amp;見積条件マスタ[[#This Row],[qt_condition_type_id]]&amp;"."&amp;見積条件マスタ[[#This Row],[qt_condition_type_define_id]]</f>
        <v>0.2.6</v>
      </c>
      <c r="I104" s="5" t="s">
        <v>169</v>
      </c>
      <c r="J104" s="5"/>
      <c r="K104" s="5" t="s">
        <v>658</v>
      </c>
      <c r="L104" s="5">
        <v>6</v>
      </c>
      <c r="M104" s="5"/>
      <c r="N104" s="12" t="s">
        <v>632</v>
      </c>
      <c r="O104" s="59"/>
    </row>
    <row r="105" spans="2:15" x14ac:dyDescent="0.25">
      <c r="B105" s="5">
        <v>0</v>
      </c>
      <c r="C105" s="33" t="str">
        <f>VLOOKUP(見積条件マスタ[[#This Row],[article_type_id]],品名マスタ[],5,0)</f>
        <v>コアピン</v>
      </c>
      <c r="D105" s="9">
        <v>2</v>
      </c>
      <c r="E105" s="49" t="str">
        <f>VLOOKUP(見積条件マスタ[[#This Row],[qt_condition_type_id]],見積条件タイプマスタ[],5,0)</f>
        <v>表面処理</v>
      </c>
      <c r="F105" s="49" t="str">
        <f>VLOOKUP(見積条件マスタ[[#This Row],[qt_condition_type_id]],見積条件タイプマスタ[],2,0)</f>
        <v>SIMPLE_TEXT</v>
      </c>
      <c r="G105" s="5">
        <v>7</v>
      </c>
      <c r="H105" s="49" t="str">
        <f>見積条件マスタ[[#This Row],[article_type_id]]&amp;"."&amp;見積条件マスタ[[#This Row],[qt_condition_type_id]]&amp;"."&amp;見積条件マスタ[[#This Row],[qt_condition_type_define_id]]</f>
        <v>0.2.7</v>
      </c>
      <c r="I105" s="5" t="s">
        <v>170</v>
      </c>
      <c r="J105" s="5"/>
      <c r="K105" s="5" t="s">
        <v>659</v>
      </c>
      <c r="L105" s="5">
        <v>7</v>
      </c>
      <c r="M105" s="5"/>
      <c r="N105" s="12" t="s">
        <v>632</v>
      </c>
      <c r="O105" s="59"/>
    </row>
    <row r="106" spans="2:15" x14ac:dyDescent="0.25">
      <c r="B106" s="5">
        <v>0</v>
      </c>
      <c r="C106" s="33" t="str">
        <f>VLOOKUP(見積条件マスタ[[#This Row],[article_type_id]],品名マスタ[],5,0)</f>
        <v>コアピン</v>
      </c>
      <c r="D106" s="9">
        <v>2</v>
      </c>
      <c r="E106" s="49" t="str">
        <f>VLOOKUP(見積条件マスタ[[#This Row],[qt_condition_type_id]],見積条件タイプマスタ[],5,0)</f>
        <v>表面処理</v>
      </c>
      <c r="F106" s="49" t="str">
        <f>VLOOKUP(見積条件マスタ[[#This Row],[qt_condition_type_id]],見積条件タイプマスタ[],2,0)</f>
        <v>SIMPLE_TEXT</v>
      </c>
      <c r="G106" s="5">
        <v>8</v>
      </c>
      <c r="H106" s="49" t="str">
        <f>見積条件マスタ[[#This Row],[article_type_id]]&amp;"."&amp;見積条件マスタ[[#This Row],[qt_condition_type_id]]&amp;"."&amp;見積条件マスタ[[#This Row],[qt_condition_type_define_id]]</f>
        <v>0.2.8</v>
      </c>
      <c r="I106" s="5" t="s">
        <v>171</v>
      </c>
      <c r="J106" s="5"/>
      <c r="K106" s="5" t="s">
        <v>660</v>
      </c>
      <c r="L106" s="5">
        <v>8</v>
      </c>
      <c r="M106" s="5"/>
      <c r="N106" s="12" t="s">
        <v>632</v>
      </c>
      <c r="O106" s="59"/>
    </row>
    <row r="107" spans="2:15" x14ac:dyDescent="0.25">
      <c r="B107" s="5">
        <v>0</v>
      </c>
      <c r="C107" s="33" t="str">
        <f>VLOOKUP(見積条件マスタ[[#This Row],[article_type_id]],品名マスタ[],5,0)</f>
        <v>コアピン</v>
      </c>
      <c r="D107" s="9">
        <v>2</v>
      </c>
      <c r="E107" s="49" t="str">
        <f>VLOOKUP(見積条件マスタ[[#This Row],[qt_condition_type_id]],見積条件タイプマスタ[],5,0)</f>
        <v>表面処理</v>
      </c>
      <c r="F107" s="49" t="str">
        <f>VLOOKUP(見積条件マスタ[[#This Row],[qt_condition_type_id]],見積条件タイプマスタ[],2,0)</f>
        <v>SIMPLE_TEXT</v>
      </c>
      <c r="G107" s="5">
        <v>9</v>
      </c>
      <c r="H107" s="49" t="str">
        <f>見積条件マスタ[[#This Row],[article_type_id]]&amp;"."&amp;見積条件マスタ[[#This Row],[qt_condition_type_id]]&amp;"."&amp;見積条件マスタ[[#This Row],[qt_condition_type_define_id]]</f>
        <v>0.2.9</v>
      </c>
      <c r="I107" s="5" t="s">
        <v>172</v>
      </c>
      <c r="J107" s="5"/>
      <c r="K107" s="5" t="s">
        <v>661</v>
      </c>
      <c r="L107" s="5">
        <v>9</v>
      </c>
      <c r="M107" s="5"/>
      <c r="N107" s="12" t="s">
        <v>632</v>
      </c>
      <c r="O107" s="59"/>
    </row>
    <row r="108" spans="2:15" x14ac:dyDescent="0.25">
      <c r="B108" s="5">
        <v>0</v>
      </c>
      <c r="C108" s="33" t="str">
        <f>VLOOKUP(見積条件マスタ[[#This Row],[article_type_id]],品名マスタ[],5,0)</f>
        <v>コアピン</v>
      </c>
      <c r="D108" s="9">
        <v>2</v>
      </c>
      <c r="E108" s="49" t="str">
        <f>VLOOKUP(見積条件マスタ[[#This Row],[qt_condition_type_id]],見積条件タイプマスタ[],5,0)</f>
        <v>表面処理</v>
      </c>
      <c r="F108" s="49" t="str">
        <f>VLOOKUP(見積条件マスタ[[#This Row],[qt_condition_type_id]],見積条件タイプマスタ[],2,0)</f>
        <v>SIMPLE_TEXT</v>
      </c>
      <c r="G108" s="5">
        <v>10</v>
      </c>
      <c r="H108" s="49" t="str">
        <f>見積条件マスタ[[#This Row],[article_type_id]]&amp;"."&amp;見積条件マスタ[[#This Row],[qt_condition_type_id]]&amp;"."&amp;見積条件マスタ[[#This Row],[qt_condition_type_define_id]]</f>
        <v>0.2.10</v>
      </c>
      <c r="I108" s="5" t="s">
        <v>173</v>
      </c>
      <c r="J108" s="5"/>
      <c r="K108" s="5" t="s">
        <v>662</v>
      </c>
      <c r="L108" s="5">
        <v>10</v>
      </c>
      <c r="M108" s="5"/>
      <c r="N108" s="12" t="s">
        <v>632</v>
      </c>
      <c r="O108" s="59"/>
    </row>
    <row r="109" spans="2:15" x14ac:dyDescent="0.25">
      <c r="B109" s="5">
        <v>0</v>
      </c>
      <c r="C109" s="33" t="str">
        <f>VLOOKUP(見積条件マスタ[[#This Row],[article_type_id]],品名マスタ[],5,0)</f>
        <v>コアピン</v>
      </c>
      <c r="D109" s="9">
        <v>2</v>
      </c>
      <c r="E109" s="49" t="str">
        <f>VLOOKUP(見積条件マスタ[[#This Row],[qt_condition_type_id]],見積条件タイプマスタ[],5,0)</f>
        <v>表面処理</v>
      </c>
      <c r="F109" s="49" t="str">
        <f>VLOOKUP(見積条件マスタ[[#This Row],[qt_condition_type_id]],見積条件タイプマスタ[],2,0)</f>
        <v>SIMPLE_TEXT</v>
      </c>
      <c r="G109" s="5">
        <v>11</v>
      </c>
      <c r="H109" s="49" t="str">
        <f>見積条件マスタ[[#This Row],[article_type_id]]&amp;"."&amp;見積条件マスタ[[#This Row],[qt_condition_type_id]]&amp;"."&amp;見積条件マスタ[[#This Row],[qt_condition_type_define_id]]</f>
        <v>0.2.11</v>
      </c>
      <c r="I109" s="5" t="s">
        <v>174</v>
      </c>
      <c r="J109" s="5"/>
      <c r="K109" s="5" t="s">
        <v>663</v>
      </c>
      <c r="L109" s="5">
        <v>11</v>
      </c>
      <c r="M109" s="5"/>
      <c r="N109" s="12" t="s">
        <v>632</v>
      </c>
      <c r="O109" s="59"/>
    </row>
    <row r="110" spans="2:15" x14ac:dyDescent="0.25">
      <c r="B110" s="5">
        <v>0</v>
      </c>
      <c r="C110" s="33" t="str">
        <f>VLOOKUP(見積条件マスタ[[#This Row],[article_type_id]],品名マスタ[],5,0)</f>
        <v>コアピン</v>
      </c>
      <c r="D110" s="9">
        <v>2</v>
      </c>
      <c r="E110" s="49" t="str">
        <f>VLOOKUP(見積条件マスタ[[#This Row],[qt_condition_type_id]],見積条件タイプマスタ[],5,0)</f>
        <v>表面処理</v>
      </c>
      <c r="F110" s="49" t="str">
        <f>VLOOKUP(見積条件マスタ[[#This Row],[qt_condition_type_id]],見積条件タイプマスタ[],2,0)</f>
        <v>SIMPLE_TEXT</v>
      </c>
      <c r="G110" s="5">
        <v>12</v>
      </c>
      <c r="H110" s="49" t="str">
        <f>見積条件マスタ[[#This Row],[article_type_id]]&amp;"."&amp;見積条件マスタ[[#This Row],[qt_condition_type_id]]&amp;"."&amp;見積条件マスタ[[#This Row],[qt_condition_type_define_id]]</f>
        <v>0.2.12</v>
      </c>
      <c r="I110" s="5" t="s">
        <v>175</v>
      </c>
      <c r="J110" s="5"/>
      <c r="K110" s="5" t="s">
        <v>664</v>
      </c>
      <c r="L110" s="5">
        <v>12</v>
      </c>
      <c r="M110" s="5"/>
      <c r="N110" s="12" t="s">
        <v>632</v>
      </c>
      <c r="O110" s="59"/>
    </row>
    <row r="111" spans="2:15" x14ac:dyDescent="0.25">
      <c r="B111" s="5">
        <v>0</v>
      </c>
      <c r="C111" s="33" t="str">
        <f>VLOOKUP(見積条件マスタ[[#This Row],[article_type_id]],品名マスタ[],5,0)</f>
        <v>コアピン</v>
      </c>
      <c r="D111" s="9">
        <v>2</v>
      </c>
      <c r="E111" s="49" t="str">
        <f>VLOOKUP(見積条件マスタ[[#This Row],[qt_condition_type_id]],見積条件タイプマスタ[],5,0)</f>
        <v>表面処理</v>
      </c>
      <c r="F111" s="49" t="str">
        <f>VLOOKUP(見積条件マスタ[[#This Row],[qt_condition_type_id]],見積条件タイプマスタ[],2,0)</f>
        <v>SIMPLE_TEXT</v>
      </c>
      <c r="G111" s="5">
        <v>13</v>
      </c>
      <c r="H111" s="49" t="str">
        <f>見積条件マスタ[[#This Row],[article_type_id]]&amp;"."&amp;見積条件マスタ[[#This Row],[qt_condition_type_id]]&amp;"."&amp;見積条件マスタ[[#This Row],[qt_condition_type_define_id]]</f>
        <v>0.2.13</v>
      </c>
      <c r="I111" s="5" t="s">
        <v>176</v>
      </c>
      <c r="J111" s="5"/>
      <c r="K111" s="5" t="s">
        <v>665</v>
      </c>
      <c r="L111" s="5">
        <v>13</v>
      </c>
      <c r="M111" s="5"/>
      <c r="N111" s="12" t="s">
        <v>632</v>
      </c>
      <c r="O111" s="59"/>
    </row>
    <row r="112" spans="2:15" x14ac:dyDescent="0.25">
      <c r="B112" s="5">
        <v>0</v>
      </c>
      <c r="C112" s="33" t="str">
        <f>VLOOKUP(見積条件マスタ[[#This Row],[article_type_id]],品名マスタ[],5,0)</f>
        <v>コアピン</v>
      </c>
      <c r="D112" s="9">
        <v>3</v>
      </c>
      <c r="E112" s="49" t="str">
        <f>VLOOKUP(見積条件マスタ[[#This Row],[qt_condition_type_id]],見積条件タイプマスタ[],5,0)</f>
        <v>硬度</v>
      </c>
      <c r="F112" s="49" t="str">
        <f>VLOOKUP(見積条件マスタ[[#This Row],[qt_condition_type_id]],見積条件タイプマスタ[],2,0)</f>
        <v>SIMPLE_TEXT</v>
      </c>
      <c r="G112" s="5">
        <v>1</v>
      </c>
      <c r="H112" s="49" t="str">
        <f>見積条件マスタ[[#This Row],[article_type_id]]&amp;"."&amp;見積条件マスタ[[#This Row],[qt_condition_type_id]]&amp;"."&amp;見積条件マスタ[[#This Row],[qt_condition_type_define_id]]</f>
        <v>0.3.1</v>
      </c>
      <c r="I112" s="5" t="s">
        <v>177</v>
      </c>
      <c r="J112" s="5"/>
      <c r="K112" s="5" t="s">
        <v>178</v>
      </c>
      <c r="L112" s="5">
        <v>1</v>
      </c>
      <c r="M112" s="5"/>
      <c r="N112" s="12"/>
      <c r="O112" s="59"/>
    </row>
    <row r="113" spans="2:15" x14ac:dyDescent="0.25">
      <c r="B113" s="5">
        <v>0</v>
      </c>
      <c r="C113" s="33" t="str">
        <f>VLOOKUP(見積条件マスタ[[#This Row],[article_type_id]],品名マスタ[],5,0)</f>
        <v>コアピン</v>
      </c>
      <c r="D113" s="9">
        <v>3</v>
      </c>
      <c r="E113" s="49" t="str">
        <f>VLOOKUP(見積条件マスタ[[#This Row],[qt_condition_type_id]],見積条件タイプマスタ[],5,0)</f>
        <v>硬度</v>
      </c>
      <c r="F113" s="49" t="str">
        <f>VLOOKUP(見積条件マスタ[[#This Row],[qt_condition_type_id]],見積条件タイプマスタ[],2,0)</f>
        <v>SIMPLE_TEXT</v>
      </c>
      <c r="G113" s="5">
        <v>2</v>
      </c>
      <c r="H113" s="49" t="str">
        <f>見積条件マスタ[[#This Row],[article_type_id]]&amp;"."&amp;見積条件マスタ[[#This Row],[qt_condition_type_id]]&amp;"."&amp;見積条件マスタ[[#This Row],[qt_condition_type_define_id]]</f>
        <v>0.3.2</v>
      </c>
      <c r="I113" s="5" t="s">
        <v>14</v>
      </c>
      <c r="J113" s="5"/>
      <c r="K113" s="5" t="s">
        <v>179</v>
      </c>
      <c r="L113" s="5">
        <v>2</v>
      </c>
      <c r="M113" s="5"/>
      <c r="N113" s="12"/>
      <c r="O113" s="59"/>
    </row>
    <row r="114" spans="2:15" x14ac:dyDescent="0.25">
      <c r="B114" s="5">
        <v>0</v>
      </c>
      <c r="C114" s="33" t="str">
        <f>VLOOKUP(見積条件マスタ[[#This Row],[article_type_id]],品名マスタ[],5,0)</f>
        <v>コアピン</v>
      </c>
      <c r="D114" s="9">
        <v>3</v>
      </c>
      <c r="E114" s="49" t="str">
        <f>VLOOKUP(見積条件マスタ[[#This Row],[qt_condition_type_id]],見積条件タイプマスタ[],5,0)</f>
        <v>硬度</v>
      </c>
      <c r="F114" s="49" t="str">
        <f>VLOOKUP(見積条件マスタ[[#This Row],[qt_condition_type_id]],見積条件タイプマスタ[],2,0)</f>
        <v>SIMPLE_TEXT</v>
      </c>
      <c r="G114" s="5">
        <v>3</v>
      </c>
      <c r="H114" s="49" t="str">
        <f>見積条件マスタ[[#This Row],[article_type_id]]&amp;"."&amp;見積条件マスタ[[#This Row],[qt_condition_type_id]]&amp;"."&amp;見積条件マスタ[[#This Row],[qt_condition_type_define_id]]</f>
        <v>0.3.3</v>
      </c>
      <c r="I114" s="5" t="s">
        <v>17</v>
      </c>
      <c r="J114" s="5"/>
      <c r="K114" s="5" t="s">
        <v>180</v>
      </c>
      <c r="L114" s="5">
        <v>3</v>
      </c>
      <c r="M114" s="5"/>
      <c r="N114" s="12"/>
      <c r="O114" s="59"/>
    </row>
    <row r="115" spans="2:15" x14ac:dyDescent="0.25">
      <c r="B115" s="5">
        <v>0</v>
      </c>
      <c r="C115" s="33" t="str">
        <f>VLOOKUP(見積条件マスタ[[#This Row],[article_type_id]],品名マスタ[],5,0)</f>
        <v>コアピン</v>
      </c>
      <c r="D115" s="9">
        <v>3</v>
      </c>
      <c r="E115" s="49" t="str">
        <f>VLOOKUP(見積条件マスタ[[#This Row],[qt_condition_type_id]],見積条件タイプマスタ[],5,0)</f>
        <v>硬度</v>
      </c>
      <c r="F115" s="49" t="str">
        <f>VLOOKUP(見積条件マスタ[[#This Row],[qt_condition_type_id]],見積条件タイプマスタ[],2,0)</f>
        <v>SIMPLE_TEXT</v>
      </c>
      <c r="G115" s="5">
        <v>4</v>
      </c>
      <c r="H115" s="49" t="str">
        <f>見積条件マスタ[[#This Row],[article_type_id]]&amp;"."&amp;見積条件マスタ[[#This Row],[qt_condition_type_id]]&amp;"."&amp;見積条件マスタ[[#This Row],[qt_condition_type_define_id]]</f>
        <v>0.3.4</v>
      </c>
      <c r="I115" s="5" t="s">
        <v>21</v>
      </c>
      <c r="J115" s="5"/>
      <c r="K115" s="5" t="s">
        <v>181</v>
      </c>
      <c r="L115" s="5">
        <v>4</v>
      </c>
      <c r="M115" s="5"/>
      <c r="N115" s="12"/>
      <c r="O115" s="59"/>
    </row>
    <row r="116" spans="2:15" x14ac:dyDescent="0.25">
      <c r="B116" s="5">
        <v>0</v>
      </c>
      <c r="C116" s="33" t="str">
        <f>VLOOKUP(見積条件マスタ[[#This Row],[article_type_id]],品名マスタ[],5,0)</f>
        <v>コアピン</v>
      </c>
      <c r="D116" s="9">
        <v>3</v>
      </c>
      <c r="E116" s="49" t="str">
        <f>VLOOKUP(見積条件マスタ[[#This Row],[qt_condition_type_id]],見積条件タイプマスタ[],5,0)</f>
        <v>硬度</v>
      </c>
      <c r="F116" s="49" t="str">
        <f>VLOOKUP(見積条件マスタ[[#This Row],[qt_condition_type_id]],見積条件タイプマスタ[],2,0)</f>
        <v>SIMPLE_TEXT</v>
      </c>
      <c r="G116" s="5">
        <v>5</v>
      </c>
      <c r="H116" s="49" t="str">
        <f>見積条件マスタ[[#This Row],[article_type_id]]&amp;"."&amp;見積条件マスタ[[#This Row],[qt_condition_type_id]]&amp;"."&amp;見積条件マスタ[[#This Row],[qt_condition_type_define_id]]</f>
        <v>0.3.5</v>
      </c>
      <c r="I116" s="5" t="s">
        <v>11</v>
      </c>
      <c r="J116" s="5"/>
      <c r="K116" s="5" t="s">
        <v>182</v>
      </c>
      <c r="L116" s="5">
        <v>6</v>
      </c>
      <c r="M116" s="5"/>
      <c r="N116" s="12"/>
      <c r="O116" s="59"/>
    </row>
    <row r="117" spans="2:15" x14ac:dyDescent="0.25">
      <c r="B117" s="5">
        <v>0</v>
      </c>
      <c r="C117" s="33" t="str">
        <f>VLOOKUP(見積条件マスタ[[#This Row],[article_type_id]],品名マスタ[],5,0)</f>
        <v>コアピン</v>
      </c>
      <c r="D117" s="9">
        <v>3</v>
      </c>
      <c r="E117" s="49" t="str">
        <f>VLOOKUP(見積条件マスタ[[#This Row],[qt_condition_type_id]],見積条件タイプマスタ[],5,0)</f>
        <v>硬度</v>
      </c>
      <c r="F117" s="49" t="str">
        <f>VLOOKUP(見積条件マスタ[[#This Row],[qt_condition_type_id]],見積条件タイプマスタ[],2,0)</f>
        <v>SIMPLE_TEXT</v>
      </c>
      <c r="G117" s="5">
        <v>6</v>
      </c>
      <c r="H117" s="49" t="str">
        <f>見積条件マスタ[[#This Row],[article_type_id]]&amp;"."&amp;見積条件マスタ[[#This Row],[qt_condition_type_id]]&amp;"."&amp;見積条件マスタ[[#This Row],[qt_condition_type_define_id]]</f>
        <v>0.3.6</v>
      </c>
      <c r="I117" s="5" t="s">
        <v>19</v>
      </c>
      <c r="J117" s="5"/>
      <c r="K117" s="5" t="s">
        <v>183</v>
      </c>
      <c r="L117" s="5">
        <v>7</v>
      </c>
      <c r="M117" s="5"/>
      <c r="N117" s="12"/>
      <c r="O117" s="59"/>
    </row>
    <row r="118" spans="2:15" x14ac:dyDescent="0.25">
      <c r="B118" s="5">
        <v>0</v>
      </c>
      <c r="C118" s="33" t="str">
        <f>VLOOKUP(見積条件マスタ[[#This Row],[article_type_id]],品名マスタ[],5,0)</f>
        <v>コアピン</v>
      </c>
      <c r="D118" s="9">
        <v>3</v>
      </c>
      <c r="E118" s="49" t="str">
        <f>VLOOKUP(見積条件マスタ[[#This Row],[qt_condition_type_id]],見積条件タイプマスタ[],5,0)</f>
        <v>硬度</v>
      </c>
      <c r="F118" s="49" t="str">
        <f>VLOOKUP(見積条件マスタ[[#This Row],[qt_condition_type_id]],見積条件タイプマスタ[],2,0)</f>
        <v>SIMPLE_TEXT</v>
      </c>
      <c r="G118" s="5">
        <v>7</v>
      </c>
      <c r="H118" s="49" t="str">
        <f>見積条件マスタ[[#This Row],[article_type_id]]&amp;"."&amp;見積条件マスタ[[#This Row],[qt_condition_type_id]]&amp;"."&amp;見積条件マスタ[[#This Row],[qt_condition_type_define_id]]</f>
        <v>0.3.7</v>
      </c>
      <c r="I118" s="5" t="s">
        <v>184</v>
      </c>
      <c r="J118" s="5"/>
      <c r="K118" s="5" t="s">
        <v>185</v>
      </c>
      <c r="L118" s="5">
        <v>9</v>
      </c>
      <c r="M118" s="5"/>
      <c r="N118" s="12"/>
      <c r="O118" s="59"/>
    </row>
    <row r="119" spans="2:15" x14ac:dyDescent="0.25">
      <c r="B119" s="5">
        <v>0</v>
      </c>
      <c r="C119" s="33" t="str">
        <f>VLOOKUP(見積条件マスタ[[#This Row],[article_type_id]],品名マスタ[],5,0)</f>
        <v>コアピン</v>
      </c>
      <c r="D119" s="9">
        <v>3</v>
      </c>
      <c r="E119" s="49" t="str">
        <f>VLOOKUP(見積条件マスタ[[#This Row],[qt_condition_type_id]],見積条件タイプマスタ[],5,0)</f>
        <v>硬度</v>
      </c>
      <c r="F119" s="49" t="str">
        <f>VLOOKUP(見積条件マスタ[[#This Row],[qt_condition_type_id]],見積条件タイプマスタ[],2,0)</f>
        <v>SIMPLE_TEXT</v>
      </c>
      <c r="G119" s="5">
        <v>8</v>
      </c>
      <c r="H119" s="49" t="str">
        <f>見積条件マスタ[[#This Row],[article_type_id]]&amp;"."&amp;見積条件マスタ[[#This Row],[qt_condition_type_id]]&amp;"."&amp;見積条件マスタ[[#This Row],[qt_condition_type_define_id]]</f>
        <v>0.3.8</v>
      </c>
      <c r="I119" s="5" t="s">
        <v>186</v>
      </c>
      <c r="J119" s="5"/>
      <c r="K119" s="5" t="s">
        <v>187</v>
      </c>
      <c r="L119" s="5">
        <v>10</v>
      </c>
      <c r="M119" s="5"/>
      <c r="N119" s="12"/>
      <c r="O119" s="59"/>
    </row>
    <row r="120" spans="2:15" x14ac:dyDescent="0.25">
      <c r="B120" s="5">
        <v>0</v>
      </c>
      <c r="C120" s="33" t="str">
        <f>VLOOKUP(見積条件マスタ[[#This Row],[article_type_id]],品名マスタ[],5,0)</f>
        <v>コアピン</v>
      </c>
      <c r="D120" s="9">
        <v>3</v>
      </c>
      <c r="E120" s="49" t="str">
        <f>VLOOKUP(見積条件マスタ[[#This Row],[qt_condition_type_id]],見積条件タイプマスタ[],5,0)</f>
        <v>硬度</v>
      </c>
      <c r="F120" s="49" t="str">
        <f>VLOOKUP(見積条件マスタ[[#This Row],[qt_condition_type_id]],見積条件タイプマスタ[],2,0)</f>
        <v>SIMPLE_TEXT</v>
      </c>
      <c r="G120" s="5">
        <v>9</v>
      </c>
      <c r="H120" s="49" t="str">
        <f>見積条件マスタ[[#This Row],[article_type_id]]&amp;"."&amp;見積条件マスタ[[#This Row],[qt_condition_type_id]]&amp;"."&amp;見積条件マスタ[[#This Row],[qt_condition_type_define_id]]</f>
        <v>0.3.9</v>
      </c>
      <c r="I120" s="5" t="s">
        <v>188</v>
      </c>
      <c r="J120" s="5"/>
      <c r="K120" s="5" t="s">
        <v>189</v>
      </c>
      <c r="L120" s="5">
        <v>11</v>
      </c>
      <c r="M120" s="5"/>
      <c r="N120" s="12"/>
      <c r="O120" s="59"/>
    </row>
    <row r="121" spans="2:15" x14ac:dyDescent="0.25">
      <c r="B121" s="5">
        <v>0</v>
      </c>
      <c r="C121" s="33" t="str">
        <f>VLOOKUP(見積条件マスタ[[#This Row],[article_type_id]],品名マスタ[],5,0)</f>
        <v>コアピン</v>
      </c>
      <c r="D121" s="9">
        <v>3</v>
      </c>
      <c r="E121" s="49" t="str">
        <f>VLOOKUP(見積条件マスタ[[#This Row],[qt_condition_type_id]],見積条件タイプマスタ[],5,0)</f>
        <v>硬度</v>
      </c>
      <c r="F121" s="49" t="str">
        <f>VLOOKUP(見積条件マスタ[[#This Row],[qt_condition_type_id]],見積条件タイプマスタ[],2,0)</f>
        <v>SIMPLE_TEXT</v>
      </c>
      <c r="G121" s="5">
        <v>10</v>
      </c>
      <c r="H121" s="49" t="str">
        <f>見積条件マスタ[[#This Row],[article_type_id]]&amp;"."&amp;見積条件マスタ[[#This Row],[qt_condition_type_id]]&amp;"."&amp;見積条件マスタ[[#This Row],[qt_condition_type_define_id]]</f>
        <v>0.3.10</v>
      </c>
      <c r="I121" s="5" t="s">
        <v>8</v>
      </c>
      <c r="J121" s="5"/>
      <c r="K121" s="5" t="s">
        <v>190</v>
      </c>
      <c r="L121" s="5">
        <v>12</v>
      </c>
      <c r="M121" s="5"/>
      <c r="N121" s="12"/>
      <c r="O121" s="59"/>
    </row>
    <row r="122" spans="2:15" x14ac:dyDescent="0.25">
      <c r="B122" s="5">
        <v>0</v>
      </c>
      <c r="C122" s="33" t="str">
        <f>VLOOKUP(見積条件マスタ[[#This Row],[article_type_id]],品名マスタ[],5,0)</f>
        <v>コアピン</v>
      </c>
      <c r="D122" s="9">
        <v>3</v>
      </c>
      <c r="E122" s="49" t="str">
        <f>VLOOKUP(見積条件マスタ[[#This Row],[qt_condition_type_id]],見積条件タイプマスタ[],5,0)</f>
        <v>硬度</v>
      </c>
      <c r="F122" s="49" t="str">
        <f>VLOOKUP(見積条件マスタ[[#This Row],[qt_condition_type_id]],見積条件タイプマスタ[],2,0)</f>
        <v>SIMPLE_TEXT</v>
      </c>
      <c r="G122" s="5">
        <v>11</v>
      </c>
      <c r="H122" s="49" t="str">
        <f>見積条件マスタ[[#This Row],[article_type_id]]&amp;"."&amp;見積条件マスタ[[#This Row],[qt_condition_type_id]]&amp;"."&amp;見積条件マスタ[[#This Row],[qt_condition_type_define_id]]</f>
        <v>0.3.11</v>
      </c>
      <c r="I122" s="5" t="s">
        <v>23</v>
      </c>
      <c r="J122" s="5"/>
      <c r="K122" s="5" t="s">
        <v>191</v>
      </c>
      <c r="L122" s="5">
        <v>5</v>
      </c>
      <c r="M122" s="5"/>
      <c r="N122" s="12"/>
      <c r="O122" s="59"/>
    </row>
    <row r="123" spans="2:15" x14ac:dyDescent="0.25">
      <c r="B123" s="5">
        <v>0</v>
      </c>
      <c r="C123" s="33" t="str">
        <f>VLOOKUP(見積条件マスタ[[#This Row],[article_type_id]],品名マスタ[],5,0)</f>
        <v>コアピン</v>
      </c>
      <c r="D123" s="9">
        <v>3</v>
      </c>
      <c r="E123" s="49" t="str">
        <f>VLOOKUP(見積条件マスタ[[#This Row],[qt_condition_type_id]],見積条件タイプマスタ[],5,0)</f>
        <v>硬度</v>
      </c>
      <c r="F123" s="49" t="str">
        <f>VLOOKUP(見積条件マスタ[[#This Row],[qt_condition_type_id]],見積条件タイプマスタ[],2,0)</f>
        <v>SIMPLE_TEXT</v>
      </c>
      <c r="G123" s="5">
        <v>12</v>
      </c>
      <c r="H123" s="49" t="str">
        <f>見積条件マスタ[[#This Row],[article_type_id]]&amp;"."&amp;見積条件マスタ[[#This Row],[qt_condition_type_id]]&amp;"."&amp;見積条件マスタ[[#This Row],[qt_condition_type_define_id]]</f>
        <v>0.3.12</v>
      </c>
      <c r="I123" s="5" t="s">
        <v>26</v>
      </c>
      <c r="J123" s="5"/>
      <c r="K123" s="5" t="s">
        <v>192</v>
      </c>
      <c r="L123" s="5">
        <v>8</v>
      </c>
      <c r="M123" s="5"/>
      <c r="N123" s="12"/>
      <c r="O123" s="59"/>
    </row>
    <row r="124" spans="2:15" x14ac:dyDescent="0.25">
      <c r="B124" s="5">
        <v>0</v>
      </c>
      <c r="C124" s="33" t="str">
        <f>VLOOKUP(見積条件マスタ[[#This Row],[article_type_id]],品名マスタ[],5,0)</f>
        <v>コアピン</v>
      </c>
      <c r="D124" s="9">
        <v>3</v>
      </c>
      <c r="E124" s="49" t="str">
        <f>VLOOKUP(見積条件マスタ[[#This Row],[qt_condition_type_id]],見積条件タイプマスタ[],5,0)</f>
        <v>硬度</v>
      </c>
      <c r="F124" s="49" t="str">
        <f>VLOOKUP(見積条件マスタ[[#This Row],[qt_condition_type_id]],見積条件タイプマスタ[],2,0)</f>
        <v>SIMPLE_TEXT</v>
      </c>
      <c r="G124" s="5">
        <v>13</v>
      </c>
      <c r="H124" s="49" t="str">
        <f>見積条件マスタ[[#This Row],[article_type_id]]&amp;"."&amp;見積条件マスタ[[#This Row],[qt_condition_type_id]]&amp;"."&amp;見積条件マスタ[[#This Row],[qt_condition_type_define_id]]</f>
        <v>0.3.13</v>
      </c>
      <c r="I124" s="5" t="s">
        <v>29</v>
      </c>
      <c r="J124" s="5"/>
      <c r="K124" s="5" t="s">
        <v>193</v>
      </c>
      <c r="L124" s="5">
        <v>13</v>
      </c>
      <c r="M124" s="5"/>
      <c r="N124" s="12"/>
      <c r="O124" s="59"/>
    </row>
    <row r="125" spans="2:15" x14ac:dyDescent="0.25">
      <c r="B125" s="5">
        <v>0</v>
      </c>
      <c r="C125" s="33" t="str">
        <f>VLOOKUP(見積条件マスタ[[#This Row],[article_type_id]],品名マスタ[],5,0)</f>
        <v>コアピン</v>
      </c>
      <c r="D125" s="9">
        <v>3</v>
      </c>
      <c r="E125" s="49" t="str">
        <f>VLOOKUP(見積条件マスタ[[#This Row],[qt_condition_type_id]],見積条件タイプマスタ[],5,0)</f>
        <v>硬度</v>
      </c>
      <c r="F125" s="49" t="str">
        <f>VLOOKUP(見積条件マスタ[[#This Row],[qt_condition_type_id]],見積条件タイプマスタ[],2,0)</f>
        <v>SIMPLE_TEXT</v>
      </c>
      <c r="G125" s="5">
        <v>14</v>
      </c>
      <c r="H125" s="49" t="str">
        <f>見積条件マスタ[[#This Row],[article_type_id]]&amp;"."&amp;見積条件マスタ[[#This Row],[qt_condition_type_id]]&amp;"."&amp;見積条件マスタ[[#This Row],[qt_condition_type_define_id]]</f>
        <v>0.3.14</v>
      </c>
      <c r="I125" s="5" t="s">
        <v>31</v>
      </c>
      <c r="J125" s="5"/>
      <c r="K125" s="5" t="s">
        <v>194</v>
      </c>
      <c r="L125" s="5">
        <v>14</v>
      </c>
      <c r="M125" s="5"/>
      <c r="N125" s="12"/>
      <c r="O125" s="59"/>
    </row>
    <row r="126" spans="2:15" x14ac:dyDescent="0.25">
      <c r="B126" s="5">
        <v>0</v>
      </c>
      <c r="C126" s="33" t="str">
        <f>VLOOKUP(見積条件マスタ[[#This Row],[article_type_id]],品名マスタ[],5,0)</f>
        <v>コアピン</v>
      </c>
      <c r="D126" s="9">
        <v>3</v>
      </c>
      <c r="E126" s="49" t="str">
        <f>VLOOKUP(見積条件マスタ[[#This Row],[qt_condition_type_id]],見積条件タイプマスタ[],5,0)</f>
        <v>硬度</v>
      </c>
      <c r="F126" s="49" t="str">
        <f>VLOOKUP(見積条件マスタ[[#This Row],[qt_condition_type_id]],見積条件タイプマスタ[],2,0)</f>
        <v>SIMPLE_TEXT</v>
      </c>
      <c r="G126" s="5">
        <v>15</v>
      </c>
      <c r="H126" s="49" t="str">
        <f>見積条件マスタ[[#This Row],[article_type_id]]&amp;"."&amp;見積条件マスタ[[#This Row],[qt_condition_type_id]]&amp;"."&amp;見積条件マスタ[[#This Row],[qt_condition_type_define_id]]</f>
        <v>0.3.15</v>
      </c>
      <c r="I126" s="5" t="s">
        <v>33</v>
      </c>
      <c r="J126" s="5"/>
      <c r="K126" s="5" t="s">
        <v>195</v>
      </c>
      <c r="L126" s="5">
        <v>15</v>
      </c>
      <c r="M126" s="5"/>
      <c r="N126" s="12"/>
      <c r="O126" s="59"/>
    </row>
    <row r="127" spans="2:15" x14ac:dyDescent="0.25">
      <c r="B127" s="5">
        <v>0</v>
      </c>
      <c r="C127" s="33" t="str">
        <f>VLOOKUP(見積条件マスタ[[#This Row],[article_type_id]],品名マスタ[],5,0)</f>
        <v>コアピン</v>
      </c>
      <c r="D127" s="9">
        <v>10001</v>
      </c>
      <c r="E127" s="49" t="str">
        <f>VLOOKUP(見積条件マスタ[[#This Row],[qt_condition_type_id]],見積条件タイプマスタ[],5,0)</f>
        <v>ツバ径公差</v>
      </c>
      <c r="F127" s="49" t="str">
        <f>VLOOKUP(見積条件マスタ[[#This Row],[qt_condition_type_id]],見積条件タイプマスタ[],2,0)</f>
        <v>TOLERANCE</v>
      </c>
      <c r="G127" s="5">
        <v>1</v>
      </c>
      <c r="H127" s="49" t="str">
        <f>見積条件マスタ[[#This Row],[article_type_id]]&amp;"."&amp;見積条件マスタ[[#This Row],[qt_condition_type_id]]&amp;"."&amp;見積条件マスタ[[#This Row],[qt_condition_type_define_id]]</f>
        <v>0.10001.1</v>
      </c>
      <c r="I127" s="5" t="s">
        <v>196</v>
      </c>
      <c r="J127" s="5"/>
      <c r="K127" s="5" t="s">
        <v>196</v>
      </c>
      <c r="L127" s="5">
        <v>2</v>
      </c>
      <c r="M127" s="5">
        <v>2</v>
      </c>
      <c r="N127" s="12" t="s">
        <v>633</v>
      </c>
      <c r="O127" s="59"/>
    </row>
    <row r="128" spans="2:15" x14ac:dyDescent="0.25">
      <c r="B128" s="5">
        <v>0</v>
      </c>
      <c r="C128" s="33" t="str">
        <f>VLOOKUP(見積条件マスタ[[#This Row],[article_type_id]],品名マスタ[],5,0)</f>
        <v>コアピン</v>
      </c>
      <c r="D128" s="9">
        <v>10001</v>
      </c>
      <c r="E128" s="49" t="str">
        <f>VLOOKUP(見積条件マスタ[[#This Row],[qt_condition_type_id]],見積条件タイプマスタ[],5,0)</f>
        <v>ツバ径公差</v>
      </c>
      <c r="F128" s="49" t="str">
        <f>VLOOKUP(見積条件マスタ[[#This Row],[qt_condition_type_id]],見積条件タイプマスタ[],2,0)</f>
        <v>TOLERANCE</v>
      </c>
      <c r="G128" s="5">
        <v>2</v>
      </c>
      <c r="H128" s="49" t="str">
        <f>見積条件マスタ[[#This Row],[article_type_id]]&amp;"."&amp;見積条件マスタ[[#This Row],[qt_condition_type_id]]&amp;"."&amp;見積条件マスタ[[#This Row],[qt_condition_type_define_id]]</f>
        <v>0.10001.2</v>
      </c>
      <c r="I128" s="5" t="s">
        <v>197</v>
      </c>
      <c r="J128" s="5"/>
      <c r="K128" s="5" t="s">
        <v>197</v>
      </c>
      <c r="L128" s="5">
        <v>1</v>
      </c>
      <c r="M128" s="5">
        <v>1</v>
      </c>
      <c r="N128" s="12" t="s">
        <v>633</v>
      </c>
      <c r="O128" s="59"/>
    </row>
    <row r="129" spans="2:15" x14ac:dyDescent="0.25">
      <c r="B129" s="5">
        <v>0</v>
      </c>
      <c r="C129" s="33" t="str">
        <f>VLOOKUP(見積条件マスタ[[#This Row],[article_type_id]],品名マスタ[],5,0)</f>
        <v>コアピン</v>
      </c>
      <c r="D129" s="9">
        <v>10002</v>
      </c>
      <c r="E129" s="49" t="str">
        <f>VLOOKUP(見積条件マスタ[[#This Row],[qt_condition_type_id]],見積条件タイプマスタ[],5,0)</f>
        <v>ツバ厚公差</v>
      </c>
      <c r="F129" s="49" t="str">
        <f>VLOOKUP(見積条件マスタ[[#This Row],[qt_condition_type_id]],見積条件タイプマスタ[],2,0)</f>
        <v>TOLERANCE</v>
      </c>
      <c r="G129" s="5">
        <v>1</v>
      </c>
      <c r="H129" s="49" t="str">
        <f>見積条件マスタ[[#This Row],[article_type_id]]&amp;"."&amp;見積条件マスタ[[#This Row],[qt_condition_type_id]]&amp;"."&amp;見積条件マスタ[[#This Row],[qt_condition_type_define_id]]</f>
        <v>0.10002.1</v>
      </c>
      <c r="I129" s="5" t="s">
        <v>196</v>
      </c>
      <c r="J129" s="5"/>
      <c r="K129" s="5" t="s">
        <v>196</v>
      </c>
      <c r="L129" s="5">
        <v>1</v>
      </c>
      <c r="M129" s="5">
        <v>2</v>
      </c>
      <c r="N129" s="12" t="s">
        <v>633</v>
      </c>
      <c r="O129" s="59"/>
    </row>
    <row r="130" spans="2:15" x14ac:dyDescent="0.25">
      <c r="B130" s="5">
        <v>0</v>
      </c>
      <c r="C130" s="33" t="str">
        <f>VLOOKUP(見積条件マスタ[[#This Row],[article_type_id]],品名マスタ[],5,0)</f>
        <v>コアピン</v>
      </c>
      <c r="D130" s="9">
        <v>10003</v>
      </c>
      <c r="E130" s="49" t="str">
        <f>VLOOKUP(見積条件マスタ[[#This Row],[qt_condition_type_id]],見積条件タイプマスタ[],5,0)</f>
        <v>全長公差</v>
      </c>
      <c r="F130" s="49" t="str">
        <f>VLOOKUP(見積条件マスタ[[#This Row],[qt_condition_type_id]],見積条件タイプマスタ[],2,0)</f>
        <v>TOLERANCE</v>
      </c>
      <c r="G130" s="5">
        <v>1</v>
      </c>
      <c r="H130" s="49" t="str">
        <f>見積条件マスタ[[#This Row],[article_type_id]]&amp;"."&amp;見積条件マスタ[[#This Row],[qt_condition_type_id]]&amp;"."&amp;見積条件マスタ[[#This Row],[qt_condition_type_define_id]]</f>
        <v>0.10003.1</v>
      </c>
      <c r="I130" s="5" t="s">
        <v>216</v>
      </c>
      <c r="J130" s="5"/>
      <c r="K130" s="5" t="s">
        <v>200</v>
      </c>
      <c r="L130" s="5">
        <v>2</v>
      </c>
      <c r="M130" s="5">
        <v>2</v>
      </c>
      <c r="N130" s="12" t="s">
        <v>397</v>
      </c>
      <c r="O130" s="59"/>
    </row>
    <row r="131" spans="2:15" x14ac:dyDescent="0.25">
      <c r="B131" s="5">
        <v>0</v>
      </c>
      <c r="C131" s="33" t="str">
        <f>VLOOKUP(見積条件マスタ[[#This Row],[article_type_id]],品名マスタ[],5,0)</f>
        <v>コアピン</v>
      </c>
      <c r="D131" s="9">
        <v>10003</v>
      </c>
      <c r="E131" s="49" t="str">
        <f>VLOOKUP(見積条件マスタ[[#This Row],[qt_condition_type_id]],見積条件タイプマスタ[],5,0)</f>
        <v>全長公差</v>
      </c>
      <c r="F131" s="49" t="str">
        <f>VLOOKUP(見積条件マスタ[[#This Row],[qt_condition_type_id]],見積条件タイプマスタ[],2,0)</f>
        <v>TOLERANCE</v>
      </c>
      <c r="G131" s="5">
        <v>2</v>
      </c>
      <c r="H131" s="49" t="str">
        <f>見積条件マスタ[[#This Row],[article_type_id]]&amp;"."&amp;見積条件マスタ[[#This Row],[qt_condition_type_id]]&amp;"."&amp;見積条件マスタ[[#This Row],[qt_condition_type_define_id]]</f>
        <v>0.10003.2</v>
      </c>
      <c r="I131" s="5" t="s">
        <v>205</v>
      </c>
      <c r="J131" s="5"/>
      <c r="K131" s="5" t="s">
        <v>199</v>
      </c>
      <c r="L131" s="5">
        <v>1</v>
      </c>
      <c r="M131" s="5">
        <v>2</v>
      </c>
      <c r="N131" s="12" t="s">
        <v>397</v>
      </c>
      <c r="O131" s="59"/>
    </row>
    <row r="132" spans="2:15" x14ac:dyDescent="0.25">
      <c r="B132" s="5">
        <v>0</v>
      </c>
      <c r="C132" s="33" t="str">
        <f>VLOOKUP(見積条件マスタ[[#This Row],[article_type_id]],品名マスタ[],5,0)</f>
        <v>コアピン</v>
      </c>
      <c r="D132" s="9">
        <v>10003</v>
      </c>
      <c r="E132" s="49" t="str">
        <f>VLOOKUP(見積条件マスタ[[#This Row],[qt_condition_type_id]],見積条件タイプマスタ[],5,0)</f>
        <v>全長公差</v>
      </c>
      <c r="F132" s="49" t="str">
        <f>VLOOKUP(見積条件マスタ[[#This Row],[qt_condition_type_id]],見積条件タイプマスタ[],2,0)</f>
        <v>TOLERANCE</v>
      </c>
      <c r="G132" s="5">
        <v>3</v>
      </c>
      <c r="H132" s="49" t="str">
        <f>見積条件マスタ[[#This Row],[article_type_id]]&amp;"."&amp;見積条件マスタ[[#This Row],[qt_condition_type_id]]&amp;"."&amp;見積条件マスタ[[#This Row],[qt_condition_type_define_id]]</f>
        <v>0.10003.3</v>
      </c>
      <c r="I132" s="5" t="s">
        <v>237</v>
      </c>
      <c r="J132" s="5"/>
      <c r="K132" s="5" t="s">
        <v>201</v>
      </c>
      <c r="L132" s="5">
        <v>3</v>
      </c>
      <c r="M132" s="5">
        <v>2</v>
      </c>
      <c r="N132" s="12" t="s">
        <v>397</v>
      </c>
      <c r="O132" s="59"/>
    </row>
    <row r="133" spans="2:15" x14ac:dyDescent="0.25">
      <c r="B133" s="5">
        <v>0</v>
      </c>
      <c r="C133" s="33" t="str">
        <f>VLOOKUP(見積条件マスタ[[#This Row],[article_type_id]],品名マスタ[],5,0)</f>
        <v>コアピン</v>
      </c>
      <c r="D133" s="9">
        <v>10004</v>
      </c>
      <c r="E133" s="49" t="str">
        <f>VLOOKUP(見積条件マスタ[[#This Row],[qt_condition_type_id]],見積条件タイプマスタ[],5,0)</f>
        <v>先端径公差</v>
      </c>
      <c r="F133" s="49" t="str">
        <f>VLOOKUP(見積条件マスタ[[#This Row],[qt_condition_type_id]],見積条件タイプマスタ[],2,0)</f>
        <v>TOLERANCE</v>
      </c>
      <c r="G133" s="5">
        <v>1</v>
      </c>
      <c r="H133" s="49" t="str">
        <f>見積条件マスタ[[#This Row],[article_type_id]]&amp;"."&amp;見積条件マスタ[[#This Row],[qt_condition_type_id]]&amp;"."&amp;見積条件マスタ[[#This Row],[qt_condition_type_define_id]]</f>
        <v>0.10004.1</v>
      </c>
      <c r="I133" s="5" t="s">
        <v>362</v>
      </c>
      <c r="J133" s="5"/>
      <c r="K133" s="5" t="s">
        <v>363</v>
      </c>
      <c r="L133" s="5">
        <v>3</v>
      </c>
      <c r="M133" s="5">
        <v>3</v>
      </c>
      <c r="N133" s="12" t="s">
        <v>633</v>
      </c>
      <c r="O133" s="59"/>
    </row>
    <row r="134" spans="2:15" x14ac:dyDescent="0.25">
      <c r="B134" s="5">
        <v>0</v>
      </c>
      <c r="C134" s="33" t="str">
        <f>VLOOKUP(見積条件マスタ[[#This Row],[article_type_id]],品名マスタ[],5,0)</f>
        <v>コアピン</v>
      </c>
      <c r="D134" s="9">
        <v>10004</v>
      </c>
      <c r="E134" s="49" t="str">
        <f>VLOOKUP(見積条件マスタ[[#This Row],[qt_condition_type_id]],見積条件タイプマスタ[],5,0)</f>
        <v>先端径公差</v>
      </c>
      <c r="F134" s="49" t="str">
        <f>VLOOKUP(見積条件マスタ[[#This Row],[qt_condition_type_id]],見積条件タイプマスタ[],2,0)</f>
        <v>TOLERANCE</v>
      </c>
      <c r="G134" s="5">
        <v>2</v>
      </c>
      <c r="H134" s="49" t="str">
        <f>見積条件マスタ[[#This Row],[article_type_id]]&amp;"."&amp;見積条件マスタ[[#This Row],[qt_condition_type_id]]&amp;"."&amp;見積条件マスタ[[#This Row],[qt_condition_type_define_id]]</f>
        <v>0.10004.2</v>
      </c>
      <c r="I134" s="5" t="s">
        <v>364</v>
      </c>
      <c r="J134" s="5"/>
      <c r="K134" s="5" t="s">
        <v>365</v>
      </c>
      <c r="L134" s="5">
        <v>2</v>
      </c>
      <c r="M134" s="5">
        <v>2</v>
      </c>
      <c r="N134" s="12" t="s">
        <v>633</v>
      </c>
      <c r="O134" s="59"/>
    </row>
    <row r="135" spans="2:15" x14ac:dyDescent="0.25">
      <c r="B135" s="5">
        <v>0</v>
      </c>
      <c r="C135" s="33" t="str">
        <f>VLOOKUP(見積条件マスタ[[#This Row],[article_type_id]],品名マスタ[],5,0)</f>
        <v>コアピン</v>
      </c>
      <c r="D135" s="9">
        <v>10004</v>
      </c>
      <c r="E135" s="49" t="str">
        <f>VLOOKUP(見積条件マスタ[[#This Row],[qt_condition_type_id]],見積条件タイプマスタ[],5,0)</f>
        <v>先端径公差</v>
      </c>
      <c r="F135" s="49" t="str">
        <f>VLOOKUP(見積条件マスタ[[#This Row],[qt_condition_type_id]],見積条件タイプマスタ[],2,0)</f>
        <v>TOLERANCE</v>
      </c>
      <c r="G135" s="5">
        <v>3</v>
      </c>
      <c r="H135" s="49" t="str">
        <f>見積条件マスタ[[#This Row],[article_type_id]]&amp;"."&amp;見積条件マスタ[[#This Row],[qt_condition_type_id]]&amp;"."&amp;見積条件マスタ[[#This Row],[qt_condition_type_define_id]]</f>
        <v>0.10004.3</v>
      </c>
      <c r="I135" s="5" t="s">
        <v>366</v>
      </c>
      <c r="J135" s="5"/>
      <c r="K135" s="5" t="s">
        <v>367</v>
      </c>
      <c r="L135" s="5">
        <v>1</v>
      </c>
      <c r="M135" s="5">
        <v>3</v>
      </c>
      <c r="N135" s="12" t="s">
        <v>633</v>
      </c>
      <c r="O135" s="59"/>
    </row>
    <row r="136" spans="2:15" x14ac:dyDescent="0.25">
      <c r="B136" s="5">
        <v>0</v>
      </c>
      <c r="C136" s="33" t="str">
        <f>VLOOKUP(見積条件マスタ[[#This Row],[article_type_id]],品名マスタ[],5,0)</f>
        <v>コアピン</v>
      </c>
      <c r="D136" s="9">
        <v>10005</v>
      </c>
      <c r="E136" s="49" t="str">
        <f>VLOOKUP(見積条件マスタ[[#This Row],[qt_condition_type_id]],見積条件タイプマスタ[],5,0)</f>
        <v>シャンク径公差</v>
      </c>
      <c r="F136" s="49" t="str">
        <f>VLOOKUP(見積条件マスタ[[#This Row],[qt_condition_type_id]],見積条件タイプマスタ[],2,0)</f>
        <v>TOLERANCE</v>
      </c>
      <c r="G136" s="5">
        <v>1</v>
      </c>
      <c r="H136" s="49" t="str">
        <f>見積条件マスタ[[#This Row],[article_type_id]]&amp;"."&amp;見積条件マスタ[[#This Row],[qt_condition_type_id]]&amp;"."&amp;見積条件マスタ[[#This Row],[qt_condition_type_define_id]]</f>
        <v>0.10005.1</v>
      </c>
      <c r="I136" s="5" t="s">
        <v>451</v>
      </c>
      <c r="J136" s="5"/>
      <c r="K136" s="5" t="s">
        <v>451</v>
      </c>
      <c r="L136" s="5">
        <v>3</v>
      </c>
      <c r="M136" s="5">
        <v>3</v>
      </c>
      <c r="N136" s="12" t="s">
        <v>633</v>
      </c>
      <c r="O136" s="59"/>
    </row>
    <row r="137" spans="2:15" x14ac:dyDescent="0.25">
      <c r="B137" s="5">
        <v>0</v>
      </c>
      <c r="C137" s="33" t="str">
        <f>VLOOKUP(見積条件マスタ[[#This Row],[article_type_id]],品名マスタ[],5,0)</f>
        <v>コアピン</v>
      </c>
      <c r="D137" s="9">
        <v>10005</v>
      </c>
      <c r="E137" s="49" t="str">
        <f>VLOOKUP(見積条件マスタ[[#This Row],[qt_condition_type_id]],見積条件タイプマスタ[],5,0)</f>
        <v>シャンク径公差</v>
      </c>
      <c r="F137" s="49" t="str">
        <f>VLOOKUP(見積条件マスタ[[#This Row],[qt_condition_type_id]],見積条件タイプマスタ[],2,0)</f>
        <v>TOLERANCE</v>
      </c>
      <c r="G137" s="5">
        <v>2</v>
      </c>
      <c r="H137" s="49" t="str">
        <f>見積条件マスタ[[#This Row],[article_type_id]]&amp;"."&amp;見積条件マスタ[[#This Row],[qt_condition_type_id]]&amp;"."&amp;見積条件マスタ[[#This Row],[qt_condition_type_define_id]]</f>
        <v>0.10005.2</v>
      </c>
      <c r="I137" s="5" t="s">
        <v>244</v>
      </c>
      <c r="J137" s="5"/>
      <c r="K137" s="5" t="s">
        <v>244</v>
      </c>
      <c r="L137" s="5">
        <v>2</v>
      </c>
      <c r="M137" s="5">
        <v>3</v>
      </c>
      <c r="N137" s="12" t="s">
        <v>633</v>
      </c>
      <c r="O137" s="59"/>
    </row>
    <row r="138" spans="2:15" x14ac:dyDescent="0.25">
      <c r="B138" s="5">
        <v>0</v>
      </c>
      <c r="C138" s="33" t="str">
        <f>VLOOKUP(見積条件マスタ[[#This Row],[article_type_id]],品名マスタ[],5,0)</f>
        <v>コアピン</v>
      </c>
      <c r="D138" s="9">
        <v>10005</v>
      </c>
      <c r="E138" s="49" t="str">
        <f>VLOOKUP(見積条件マスタ[[#This Row],[qt_condition_type_id]],見積条件タイプマスタ[],5,0)</f>
        <v>シャンク径公差</v>
      </c>
      <c r="F138" s="49" t="str">
        <f>VLOOKUP(見積条件マスタ[[#This Row],[qt_condition_type_id]],見積条件タイプマスタ[],2,0)</f>
        <v>TOLERANCE</v>
      </c>
      <c r="G138" s="5">
        <v>3</v>
      </c>
      <c r="H138" s="49" t="str">
        <f>見積条件マスタ[[#This Row],[article_type_id]]&amp;"."&amp;見積条件マスタ[[#This Row],[qt_condition_type_id]]&amp;"."&amp;見積条件マスタ[[#This Row],[qt_condition_type_define_id]]</f>
        <v>0.10005.3</v>
      </c>
      <c r="I138" s="5" t="s">
        <v>369</v>
      </c>
      <c r="J138" s="5"/>
      <c r="K138" s="5" t="s">
        <v>369</v>
      </c>
      <c r="L138" s="5">
        <v>1</v>
      </c>
      <c r="M138" s="5">
        <v>2</v>
      </c>
      <c r="N138" s="12" t="s">
        <v>633</v>
      </c>
      <c r="O138" s="60"/>
    </row>
    <row r="139" spans="2:15" x14ac:dyDescent="0.25">
      <c r="B139" s="5">
        <v>0</v>
      </c>
      <c r="C139" s="33" t="str">
        <f>VLOOKUP(見積条件マスタ[[#This Row],[article_type_id]],品名マスタ[],5,0)</f>
        <v>コアピン</v>
      </c>
      <c r="D139" s="9">
        <v>10006</v>
      </c>
      <c r="E139" s="49" t="str">
        <f>VLOOKUP(見積条件マスタ[[#This Row],[qt_condition_type_id]],見積条件タイプマスタ[],5,0)</f>
        <v>シャンク長公差</v>
      </c>
      <c r="F139" s="49" t="str">
        <f>VLOOKUP(見積条件マスタ[[#This Row],[qt_condition_type_id]],見積条件タイプマスタ[],2,0)</f>
        <v>TOLERANCE</v>
      </c>
      <c r="G139" s="5">
        <v>1</v>
      </c>
      <c r="H139" s="49" t="str">
        <f>見積条件マスタ[[#This Row],[article_type_id]]&amp;"."&amp;見積条件マスタ[[#This Row],[qt_condition_type_id]]&amp;"."&amp;見積条件マスタ[[#This Row],[qt_condition_type_define_id]]</f>
        <v>0.10006.1</v>
      </c>
      <c r="I139" s="5" t="s">
        <v>237</v>
      </c>
      <c r="J139" s="5"/>
      <c r="K139" s="5" t="s">
        <v>201</v>
      </c>
      <c r="L139" s="5">
        <v>2</v>
      </c>
      <c r="M139" s="5">
        <v>2</v>
      </c>
      <c r="N139" s="12" t="s">
        <v>633</v>
      </c>
      <c r="O139" s="60"/>
    </row>
    <row r="140" spans="2:15" x14ac:dyDescent="0.25">
      <c r="B140" s="5">
        <v>0</v>
      </c>
      <c r="C140" s="33" t="str">
        <f>VLOOKUP(見積条件マスタ[[#This Row],[article_type_id]],品名マスタ[],5,0)</f>
        <v>コアピン</v>
      </c>
      <c r="D140" s="9">
        <v>10006</v>
      </c>
      <c r="E140" s="49" t="str">
        <f>VLOOKUP(見積条件マスタ[[#This Row],[qt_condition_type_id]],見積条件タイプマスタ[],5,0)</f>
        <v>シャンク長公差</v>
      </c>
      <c r="F140" s="49" t="str">
        <f>VLOOKUP(見積条件マスタ[[#This Row],[qt_condition_type_id]],見積条件タイプマスタ[],2,0)</f>
        <v>TOLERANCE</v>
      </c>
      <c r="G140" s="5">
        <v>2</v>
      </c>
      <c r="H140" s="49" t="str">
        <f>見積条件マスタ[[#This Row],[article_type_id]]&amp;"."&amp;見積条件マスタ[[#This Row],[qt_condition_type_id]]&amp;"."&amp;見積条件マスタ[[#This Row],[qt_condition_type_define_id]]</f>
        <v>0.10006.2</v>
      </c>
      <c r="I140" s="5" t="s">
        <v>216</v>
      </c>
      <c r="J140" s="5"/>
      <c r="K140" s="5" t="s">
        <v>200</v>
      </c>
      <c r="L140" s="5">
        <v>1</v>
      </c>
      <c r="M140" s="5">
        <v>2</v>
      </c>
      <c r="N140" s="12" t="s">
        <v>633</v>
      </c>
      <c r="O140" s="60"/>
    </row>
    <row r="141" spans="2:15" x14ac:dyDescent="0.25">
      <c r="B141" s="5">
        <v>0</v>
      </c>
      <c r="C141" s="33" t="str">
        <f>VLOOKUP(見積条件マスタ[[#This Row],[article_type_id]],品名マスタ[],5,0)</f>
        <v>コアピン</v>
      </c>
      <c r="D141" s="9">
        <v>10006</v>
      </c>
      <c r="E141" s="49" t="str">
        <f>VLOOKUP(見積条件マスタ[[#This Row],[qt_condition_type_id]],見積条件タイプマスタ[],5,0)</f>
        <v>シャンク長公差</v>
      </c>
      <c r="F141" s="49" t="str">
        <f>VLOOKUP(見積条件マスタ[[#This Row],[qt_condition_type_id]],見積条件タイプマスタ[],2,0)</f>
        <v>TOLERANCE</v>
      </c>
      <c r="G141" s="5">
        <v>3</v>
      </c>
      <c r="H141" s="49" t="str">
        <f>見積条件マスタ[[#This Row],[article_type_id]]&amp;"."&amp;見積条件マスタ[[#This Row],[qt_condition_type_id]]&amp;"."&amp;見積条件マスタ[[#This Row],[qt_condition_type_define_id]]</f>
        <v>0.10006.3</v>
      </c>
      <c r="I141" s="5" t="s">
        <v>205</v>
      </c>
      <c r="J141" s="5"/>
      <c r="K141" s="5" t="s">
        <v>199</v>
      </c>
      <c r="L141" s="5">
        <v>3</v>
      </c>
      <c r="M141" s="5">
        <v>2</v>
      </c>
      <c r="N141" s="12" t="s">
        <v>633</v>
      </c>
      <c r="O141" s="60"/>
    </row>
    <row r="142" spans="2:15" x14ac:dyDescent="0.25">
      <c r="B142" s="5">
        <v>0</v>
      </c>
      <c r="C142" s="33" t="str">
        <f>VLOOKUP(見積条件マスタ[[#This Row],[article_type_id]],品名マスタ[],5,0)</f>
        <v>コアピン</v>
      </c>
      <c r="D142" s="9">
        <v>10007</v>
      </c>
      <c r="E142" s="49" t="str">
        <f>VLOOKUP(見積条件マスタ[[#This Row],[qt_condition_type_id]],見積条件タイプマスタ[],5,0)</f>
        <v>ツバカット位置公差</v>
      </c>
      <c r="F142" s="49" t="str">
        <f>VLOOKUP(見積条件マスタ[[#This Row],[qt_condition_type_id]],見積条件タイプマスタ[],2,0)</f>
        <v>TOLERANCE</v>
      </c>
      <c r="G142" s="5">
        <v>1</v>
      </c>
      <c r="H142" s="49" t="str">
        <f>見積条件マスタ[[#This Row],[article_type_id]]&amp;"."&amp;見積条件マスタ[[#This Row],[qt_condition_type_id]]&amp;"."&amp;見積条件マスタ[[#This Row],[qt_condition_type_define_id]]</f>
        <v>0.10007.1</v>
      </c>
      <c r="I142" s="5" t="s">
        <v>452</v>
      </c>
      <c r="J142" s="5"/>
      <c r="K142" s="5" t="s">
        <v>452</v>
      </c>
      <c r="L142" s="5">
        <v>2</v>
      </c>
      <c r="M142" s="5">
        <v>3</v>
      </c>
      <c r="N142" s="12" t="s">
        <v>633</v>
      </c>
      <c r="O142" s="60"/>
    </row>
    <row r="143" spans="2:15" x14ac:dyDescent="0.25">
      <c r="B143" s="5">
        <v>0</v>
      </c>
      <c r="C143" s="33" t="str">
        <f>VLOOKUP(見積条件マスタ[[#This Row],[article_type_id]],品名マスタ[],5,0)</f>
        <v>コアピン</v>
      </c>
      <c r="D143" s="9">
        <v>10007</v>
      </c>
      <c r="E143" s="49" t="str">
        <f>VLOOKUP(見積条件マスタ[[#This Row],[qt_condition_type_id]],見積条件タイプマスタ[],5,0)</f>
        <v>ツバカット位置公差</v>
      </c>
      <c r="F143" s="49" t="str">
        <f>VLOOKUP(見積条件マスタ[[#This Row],[qt_condition_type_id]],見積条件タイプマスタ[],2,0)</f>
        <v>TOLERANCE</v>
      </c>
      <c r="G143" s="5">
        <v>2</v>
      </c>
      <c r="H143" s="49" t="str">
        <f>見積条件マスタ[[#This Row],[article_type_id]]&amp;"."&amp;見積条件マスタ[[#This Row],[qt_condition_type_id]]&amp;"."&amp;見積条件マスタ[[#This Row],[qt_condition_type_define_id]]</f>
        <v>0.10007.2</v>
      </c>
      <c r="I143" s="5" t="s">
        <v>204</v>
      </c>
      <c r="J143" s="5"/>
      <c r="K143" s="5" t="s">
        <v>204</v>
      </c>
      <c r="L143" s="5">
        <v>1</v>
      </c>
      <c r="M143" s="5">
        <v>3</v>
      </c>
      <c r="N143" s="12" t="s">
        <v>633</v>
      </c>
      <c r="O143" s="59"/>
    </row>
    <row r="144" spans="2:15" x14ac:dyDescent="0.25">
      <c r="B144" s="5">
        <v>0</v>
      </c>
      <c r="C144" s="33" t="str">
        <f>VLOOKUP(見積条件マスタ[[#This Row],[article_type_id]],品名マスタ[],5,0)</f>
        <v>コアピン</v>
      </c>
      <c r="D144" s="9">
        <v>10007</v>
      </c>
      <c r="E144" s="49" t="str">
        <f>VLOOKUP(見積条件マスタ[[#This Row],[qt_condition_type_id]],見積条件タイプマスタ[],5,0)</f>
        <v>ツバカット位置公差</v>
      </c>
      <c r="F144" s="49" t="str">
        <f>VLOOKUP(見積条件マスタ[[#This Row],[qt_condition_type_id]],見積条件タイプマスタ[],2,0)</f>
        <v>TOLERANCE</v>
      </c>
      <c r="G144" s="5">
        <v>3</v>
      </c>
      <c r="H144" s="49" t="str">
        <f>見積条件マスタ[[#This Row],[article_type_id]]&amp;"."&amp;見積条件マスタ[[#This Row],[qt_condition_type_id]]&amp;"."&amp;見積条件マスタ[[#This Row],[qt_condition_type_define_id]]</f>
        <v>0.10007.3</v>
      </c>
      <c r="I144" s="5" t="s">
        <v>196</v>
      </c>
      <c r="J144" s="5"/>
      <c r="K144" s="5" t="s">
        <v>196</v>
      </c>
      <c r="L144" s="5">
        <v>3</v>
      </c>
      <c r="M144" s="5">
        <v>3</v>
      </c>
      <c r="N144" s="12" t="s">
        <v>632</v>
      </c>
      <c r="O144" s="59"/>
    </row>
    <row r="145" spans="2:15" x14ac:dyDescent="0.25">
      <c r="B145" s="5">
        <v>0</v>
      </c>
      <c r="C145" s="33" t="str">
        <f>VLOOKUP(見積条件マスタ[[#This Row],[article_type_id]],品名マスタ[],5,0)</f>
        <v>コアピン</v>
      </c>
      <c r="D145" s="9">
        <v>10008</v>
      </c>
      <c r="E145" s="49" t="str">
        <f>VLOOKUP(見積条件マスタ[[#This Row],[qt_condition_type_id]],見積条件タイプマスタ[],5,0)</f>
        <v>ツバ裏溝 溝幅A公差</v>
      </c>
      <c r="F145" s="49" t="str">
        <f>VLOOKUP(見積条件マスタ[[#This Row],[qt_condition_type_id]],見積条件タイプマスタ[],2,0)</f>
        <v>TOLERANCE</v>
      </c>
      <c r="G145" s="5">
        <v>1</v>
      </c>
      <c r="H145" s="49" t="str">
        <f>見積条件マスタ[[#This Row],[article_type_id]]&amp;"."&amp;見積条件マスタ[[#This Row],[qt_condition_type_id]]&amp;"."&amp;見積条件マスタ[[#This Row],[qt_condition_type_define_id]]</f>
        <v>0.10008.1</v>
      </c>
      <c r="I145" s="5" t="s">
        <v>452</v>
      </c>
      <c r="J145" s="5"/>
      <c r="K145" s="5" t="s">
        <v>452</v>
      </c>
      <c r="L145" s="5">
        <v>2</v>
      </c>
      <c r="M145" s="5">
        <v>2</v>
      </c>
      <c r="N145" s="12" t="s">
        <v>808</v>
      </c>
      <c r="O145" s="59"/>
    </row>
    <row r="146" spans="2:15" x14ac:dyDescent="0.25">
      <c r="B146" s="5">
        <v>0</v>
      </c>
      <c r="C146" s="33" t="str">
        <f>VLOOKUP(見積条件マスタ[[#This Row],[article_type_id]],品名マスタ[],5,0)</f>
        <v>コアピン</v>
      </c>
      <c r="D146" s="9">
        <v>10008</v>
      </c>
      <c r="E146" s="49" t="str">
        <f>VLOOKUP(見積条件マスタ[[#This Row],[qt_condition_type_id]],見積条件タイプマスタ[],5,0)</f>
        <v>ツバ裏溝 溝幅A公差</v>
      </c>
      <c r="F146" s="49" t="str">
        <f>VLOOKUP(見積条件マスタ[[#This Row],[qt_condition_type_id]],見積条件タイプマスタ[],2,0)</f>
        <v>TOLERANCE</v>
      </c>
      <c r="G146" s="5">
        <v>2</v>
      </c>
      <c r="H146" s="49" t="str">
        <f>見積条件マスタ[[#This Row],[article_type_id]]&amp;"."&amp;見積条件マスタ[[#This Row],[qt_condition_type_id]]&amp;"."&amp;見積条件マスタ[[#This Row],[qt_condition_type_define_id]]</f>
        <v>0.10008.2</v>
      </c>
      <c r="I146" s="5" t="s">
        <v>204</v>
      </c>
      <c r="J146" s="5"/>
      <c r="K146" s="5" t="s">
        <v>204</v>
      </c>
      <c r="L146" s="5">
        <v>1</v>
      </c>
      <c r="M146" s="5">
        <v>1</v>
      </c>
      <c r="N146" s="12" t="s">
        <v>633</v>
      </c>
      <c r="O146" s="59"/>
    </row>
    <row r="147" spans="2:15" x14ac:dyDescent="0.25">
      <c r="B147" s="5">
        <v>0</v>
      </c>
      <c r="C147" s="33" t="str">
        <f>VLOOKUP(見積条件マスタ[[#This Row],[article_type_id]],品名マスタ[],5,0)</f>
        <v>コアピン</v>
      </c>
      <c r="D147" s="9">
        <v>10009</v>
      </c>
      <c r="E147" s="49" t="str">
        <f>VLOOKUP(見積条件マスタ[[#This Row],[qt_condition_type_id]],見積条件タイプマスタ[],5,0)</f>
        <v>ツバ裏溝 溝幅B公差</v>
      </c>
      <c r="F147" s="49" t="str">
        <f>VLOOKUP(見積条件マスタ[[#This Row],[qt_condition_type_id]],見積条件タイプマスタ[],2,0)</f>
        <v>TOLERANCE</v>
      </c>
      <c r="G147" s="5">
        <v>1</v>
      </c>
      <c r="H147" s="49" t="str">
        <f>見積条件マスタ[[#This Row],[article_type_id]]&amp;"."&amp;見積条件マスタ[[#This Row],[qt_condition_type_id]]&amp;"."&amp;見積条件マスタ[[#This Row],[qt_condition_type_define_id]]</f>
        <v>0.10009.1</v>
      </c>
      <c r="I147" s="5" t="s">
        <v>452</v>
      </c>
      <c r="J147" s="5"/>
      <c r="K147" s="5" t="s">
        <v>452</v>
      </c>
      <c r="L147" s="5">
        <v>2</v>
      </c>
      <c r="M147" s="5">
        <v>2</v>
      </c>
      <c r="N147" s="12" t="s">
        <v>808</v>
      </c>
      <c r="O147" s="59"/>
    </row>
    <row r="148" spans="2:15" x14ac:dyDescent="0.25">
      <c r="B148" s="5">
        <v>0</v>
      </c>
      <c r="C148" s="33" t="str">
        <f>VLOOKUP(見積条件マスタ[[#This Row],[article_type_id]],品名マスタ[],5,0)</f>
        <v>コアピン</v>
      </c>
      <c r="D148" s="9">
        <v>10009</v>
      </c>
      <c r="E148" s="49" t="str">
        <f>VLOOKUP(見積条件マスタ[[#This Row],[qt_condition_type_id]],見積条件タイプマスタ[],5,0)</f>
        <v>ツバ裏溝 溝幅B公差</v>
      </c>
      <c r="F148" s="49" t="str">
        <f>VLOOKUP(見積条件マスタ[[#This Row],[qt_condition_type_id]],見積条件タイプマスタ[],2,0)</f>
        <v>TOLERANCE</v>
      </c>
      <c r="G148" s="5">
        <v>2</v>
      </c>
      <c r="H148" s="49" t="str">
        <f>見積条件マスタ[[#This Row],[article_type_id]]&amp;"."&amp;見積条件マスタ[[#This Row],[qt_condition_type_id]]&amp;"."&amp;見積条件マスタ[[#This Row],[qt_condition_type_define_id]]</f>
        <v>0.10009.2</v>
      </c>
      <c r="I148" s="5" t="s">
        <v>204</v>
      </c>
      <c r="J148" s="5"/>
      <c r="K148" s="5" t="s">
        <v>204</v>
      </c>
      <c r="L148" s="5">
        <v>1</v>
      </c>
      <c r="M148" s="5">
        <v>1</v>
      </c>
      <c r="N148" s="12" t="s">
        <v>633</v>
      </c>
      <c r="O148" s="59"/>
    </row>
    <row r="149" spans="2:15" x14ac:dyDescent="0.25">
      <c r="B149" s="5">
        <v>0</v>
      </c>
      <c r="C149" s="33" t="str">
        <f>VLOOKUP(見積条件マスタ[[#This Row],[article_type_id]],品名マスタ[],5,0)</f>
        <v>コアピン</v>
      </c>
      <c r="D149" s="9">
        <v>10010</v>
      </c>
      <c r="E149" s="49" t="str">
        <f>VLOOKUP(見積条件マスタ[[#This Row],[qt_condition_type_id]],見積条件タイプマスタ[],5,0)</f>
        <v>ザグリ穴径公差</v>
      </c>
      <c r="F149" s="49" t="str">
        <f>VLOOKUP(見積条件マスタ[[#This Row],[qt_condition_type_id]],見積条件タイプマスタ[],2,0)</f>
        <v>TOLERANCE</v>
      </c>
      <c r="G149" s="5">
        <v>1</v>
      </c>
      <c r="H149" s="49" t="str">
        <f>見積条件マスタ[[#This Row],[article_type_id]]&amp;"."&amp;見積条件マスタ[[#This Row],[qt_condition_type_id]]&amp;"."&amp;見積条件マスタ[[#This Row],[qt_condition_type_define_id]]</f>
        <v>0.10010.1</v>
      </c>
      <c r="I149" s="5" t="s">
        <v>205</v>
      </c>
      <c r="J149" s="5"/>
      <c r="K149" s="5" t="s">
        <v>206</v>
      </c>
      <c r="L149" s="5">
        <v>1</v>
      </c>
      <c r="M149" s="5">
        <v>2</v>
      </c>
      <c r="N149" s="12" t="s">
        <v>633</v>
      </c>
      <c r="O149" s="59"/>
    </row>
    <row r="150" spans="2:15" x14ac:dyDescent="0.25">
      <c r="B150" s="5">
        <v>0</v>
      </c>
      <c r="C150" s="33" t="str">
        <f>VLOOKUP(見積条件マスタ[[#This Row],[article_type_id]],品名マスタ[],5,0)</f>
        <v>コアピン</v>
      </c>
      <c r="D150" s="9">
        <v>10010</v>
      </c>
      <c r="E150" s="49" t="str">
        <f>VLOOKUP(見積条件マスタ[[#This Row],[qt_condition_type_id]],見積条件タイプマスタ[],5,0)</f>
        <v>ザグリ穴径公差</v>
      </c>
      <c r="F150" s="49" t="str">
        <f>VLOOKUP(見積条件マスタ[[#This Row],[qt_condition_type_id]],見積条件タイプマスタ[],2,0)</f>
        <v>TOLERANCE</v>
      </c>
      <c r="G150" s="5">
        <v>2</v>
      </c>
      <c r="H150" s="49" t="str">
        <f>見積条件マスタ[[#This Row],[article_type_id]]&amp;"."&amp;見積条件マスタ[[#This Row],[qt_condition_type_id]]&amp;"."&amp;見積条件マスタ[[#This Row],[qt_condition_type_define_id]]</f>
        <v>0.10010.2</v>
      </c>
      <c r="I150" s="5" t="s">
        <v>207</v>
      </c>
      <c r="J150" s="5"/>
      <c r="K150" s="5" t="s">
        <v>208</v>
      </c>
      <c r="L150" s="5">
        <v>2</v>
      </c>
      <c r="M150" s="5">
        <v>2</v>
      </c>
      <c r="N150" s="12" t="s">
        <v>633</v>
      </c>
      <c r="O150" s="59"/>
    </row>
    <row r="151" spans="2:15" x14ac:dyDescent="0.25">
      <c r="B151" s="5">
        <v>0</v>
      </c>
      <c r="C151" s="33" t="str">
        <f>VLOOKUP(見積条件マスタ[[#This Row],[article_type_id]],品名マスタ[],5,0)</f>
        <v>コアピン</v>
      </c>
      <c r="D151" s="9">
        <v>10010</v>
      </c>
      <c r="E151" s="49" t="str">
        <f>VLOOKUP(見積条件マスタ[[#This Row],[qt_condition_type_id]],見積条件タイプマスタ[],5,0)</f>
        <v>ザグリ穴径公差</v>
      </c>
      <c r="F151" s="49" t="str">
        <f>VLOOKUP(見積条件マスタ[[#This Row],[qt_condition_type_id]],見積条件タイプマスタ[],2,0)</f>
        <v>TOLERANCE</v>
      </c>
      <c r="G151" s="5">
        <v>3</v>
      </c>
      <c r="H151" s="49" t="str">
        <f>見積条件マスタ[[#This Row],[article_type_id]]&amp;"."&amp;見積条件マスタ[[#This Row],[qt_condition_type_id]]&amp;"."&amp;見積条件マスタ[[#This Row],[qt_condition_type_define_id]]</f>
        <v>0.10010.3</v>
      </c>
      <c r="I151" s="5" t="s">
        <v>209</v>
      </c>
      <c r="J151" s="5"/>
      <c r="K151" s="5" t="s">
        <v>210</v>
      </c>
      <c r="L151" s="5">
        <v>3</v>
      </c>
      <c r="M151" s="5">
        <v>1</v>
      </c>
      <c r="N151" s="12" t="s">
        <v>633</v>
      </c>
      <c r="O151" s="59"/>
    </row>
    <row r="152" spans="2:15" x14ac:dyDescent="0.25">
      <c r="B152" s="5">
        <v>0</v>
      </c>
      <c r="C152" s="33" t="str">
        <f>VLOOKUP(見積条件マスタ[[#This Row],[article_type_id]],品名マスタ[],5,0)</f>
        <v>コアピン</v>
      </c>
      <c r="D152" s="9">
        <v>10010</v>
      </c>
      <c r="E152" s="49" t="str">
        <f>VLOOKUP(見積条件マスタ[[#This Row],[qt_condition_type_id]],見積条件タイプマスタ[],5,0)</f>
        <v>ザグリ穴径公差</v>
      </c>
      <c r="F152" s="49" t="str">
        <f>VLOOKUP(見積条件マスタ[[#This Row],[qt_condition_type_id]],見積条件タイプマスタ[],2,0)</f>
        <v>TOLERANCE</v>
      </c>
      <c r="G152" s="5">
        <v>4</v>
      </c>
      <c r="H152" s="49" t="str">
        <f>見積条件マスタ[[#This Row],[article_type_id]]&amp;"."&amp;見積条件マスタ[[#This Row],[qt_condition_type_id]]&amp;"."&amp;見積条件マスタ[[#This Row],[qt_condition_type_define_id]]</f>
        <v>0.10010.4</v>
      </c>
      <c r="I152" s="5" t="s">
        <v>211</v>
      </c>
      <c r="J152" s="5"/>
      <c r="K152" s="5" t="s">
        <v>212</v>
      </c>
      <c r="L152" s="5">
        <v>4</v>
      </c>
      <c r="M152" s="5">
        <v>1</v>
      </c>
      <c r="N152" s="12" t="s">
        <v>633</v>
      </c>
      <c r="O152" s="59"/>
    </row>
    <row r="153" spans="2:15" x14ac:dyDescent="0.25">
      <c r="B153" s="5">
        <v>0</v>
      </c>
      <c r="C153" s="33" t="str">
        <f>VLOOKUP(見積条件マスタ[[#This Row],[article_type_id]],品名マスタ[],5,0)</f>
        <v>コアピン</v>
      </c>
      <c r="D153" s="9">
        <v>10011</v>
      </c>
      <c r="E153" s="49" t="str">
        <f>VLOOKUP(見積条件マスタ[[#This Row],[qt_condition_type_id]],見積条件タイプマスタ[],5,0)</f>
        <v>ザグリ穴深さ公差</v>
      </c>
      <c r="F153" s="49" t="str">
        <f>VLOOKUP(見積条件マスタ[[#This Row],[qt_condition_type_id]],見積条件タイプマスタ[],2,0)</f>
        <v>TOLERANCE</v>
      </c>
      <c r="G153" s="5">
        <v>1</v>
      </c>
      <c r="H153" s="49" t="str">
        <f>見積条件マスタ[[#This Row],[article_type_id]]&amp;"."&amp;見積条件マスタ[[#This Row],[qt_condition_type_id]]&amp;"."&amp;見積条件マスタ[[#This Row],[qt_condition_type_define_id]]</f>
        <v>0.10011.1</v>
      </c>
      <c r="I153" s="5" t="s">
        <v>204</v>
      </c>
      <c r="J153" s="5"/>
      <c r="K153" s="5" t="s">
        <v>213</v>
      </c>
      <c r="L153" s="5">
        <v>2</v>
      </c>
      <c r="M153" s="5">
        <v>1</v>
      </c>
      <c r="N153" s="12" t="s">
        <v>633</v>
      </c>
      <c r="O153" s="59"/>
    </row>
    <row r="154" spans="2:15" x14ac:dyDescent="0.25">
      <c r="B154" s="5">
        <v>0</v>
      </c>
      <c r="C154" s="33" t="str">
        <f>VLOOKUP(見積条件マスタ[[#This Row],[article_type_id]],品名マスタ[],5,0)</f>
        <v>コアピン</v>
      </c>
      <c r="D154" s="9">
        <v>10011</v>
      </c>
      <c r="E154" s="49" t="str">
        <f>VLOOKUP(見積条件マスタ[[#This Row],[qt_condition_type_id]],見積条件タイプマスタ[],5,0)</f>
        <v>ザグリ穴深さ公差</v>
      </c>
      <c r="F154" s="49" t="str">
        <f>VLOOKUP(見積条件マスタ[[#This Row],[qt_condition_type_id]],見積条件タイプマスタ[],2,0)</f>
        <v>TOLERANCE</v>
      </c>
      <c r="G154" s="5">
        <v>2</v>
      </c>
      <c r="H154" s="49" t="str">
        <f>見積条件マスタ[[#This Row],[article_type_id]]&amp;"."&amp;見積条件マスタ[[#This Row],[qt_condition_type_id]]&amp;"."&amp;見積条件マスタ[[#This Row],[qt_condition_type_define_id]]</f>
        <v>0.10011.2</v>
      </c>
      <c r="I154" s="5" t="s">
        <v>214</v>
      </c>
      <c r="J154" s="5"/>
      <c r="K154" s="5" t="s">
        <v>215</v>
      </c>
      <c r="L154" s="5">
        <v>1</v>
      </c>
      <c r="M154" s="5">
        <v>2</v>
      </c>
      <c r="N154" s="12" t="s">
        <v>633</v>
      </c>
      <c r="O154" s="59"/>
    </row>
    <row r="155" spans="2:15" x14ac:dyDescent="0.25">
      <c r="B155" s="5">
        <v>0</v>
      </c>
      <c r="C155" s="33" t="str">
        <f>VLOOKUP(見積条件マスタ[[#This Row],[article_type_id]],品名マスタ[],5,0)</f>
        <v>コアピン</v>
      </c>
      <c r="D155" s="9">
        <v>10011</v>
      </c>
      <c r="E155" s="49" t="str">
        <f>VLOOKUP(見積条件マスタ[[#This Row],[qt_condition_type_id]],見積条件タイプマスタ[],5,0)</f>
        <v>ザグリ穴深さ公差</v>
      </c>
      <c r="F155" s="49" t="str">
        <f>VLOOKUP(見積条件マスタ[[#This Row],[qt_condition_type_id]],見積条件タイプマスタ[],2,0)</f>
        <v>TOLERANCE</v>
      </c>
      <c r="G155" s="5">
        <v>3</v>
      </c>
      <c r="H155" s="49" t="str">
        <f>見積条件マスタ[[#This Row],[article_type_id]]&amp;"."&amp;見積条件マスタ[[#This Row],[qt_condition_type_id]]&amp;"."&amp;見積条件マスタ[[#This Row],[qt_condition_type_define_id]]</f>
        <v>0.10011.3</v>
      </c>
      <c r="I155" s="5" t="s">
        <v>216</v>
      </c>
      <c r="J155" s="5"/>
      <c r="K155" s="5" t="s">
        <v>200</v>
      </c>
      <c r="L155" s="5">
        <v>3</v>
      </c>
      <c r="M155" s="5">
        <v>2</v>
      </c>
      <c r="N155" s="12" t="s">
        <v>633</v>
      </c>
      <c r="O155" s="59"/>
    </row>
    <row r="156" spans="2:15" x14ac:dyDescent="0.25">
      <c r="B156" s="5">
        <v>0</v>
      </c>
      <c r="C156" s="33" t="str">
        <f>VLOOKUP(見積条件マスタ[[#This Row],[article_type_id]],品名マスタ[],5,0)</f>
        <v>コアピン</v>
      </c>
      <c r="D156" s="9">
        <v>10012</v>
      </c>
      <c r="E156" s="49" t="str">
        <f>VLOOKUP(見積条件マスタ[[#This Row],[qt_condition_type_id]],見積条件タイプマスタ[],5,0)</f>
        <v>止まり穴径公差</v>
      </c>
      <c r="F156" s="49" t="str">
        <f>VLOOKUP(見積条件マスタ[[#This Row],[qt_condition_type_id]],見積条件タイプマスタ[],2,0)</f>
        <v>TOLERANCE</v>
      </c>
      <c r="G156" s="5">
        <v>1</v>
      </c>
      <c r="H156" s="49" t="str">
        <f>見積条件マスタ[[#This Row],[article_type_id]]&amp;"."&amp;見積条件マスタ[[#This Row],[qt_condition_type_id]]&amp;"."&amp;見積条件マスタ[[#This Row],[qt_condition_type_define_id]]</f>
        <v>0.10012.1</v>
      </c>
      <c r="I156" s="5" t="s">
        <v>217</v>
      </c>
      <c r="J156" s="5"/>
      <c r="K156" s="5" t="s">
        <v>218</v>
      </c>
      <c r="L156" s="5">
        <v>1</v>
      </c>
      <c r="M156" s="5">
        <v>1</v>
      </c>
      <c r="N156" s="12" t="s">
        <v>633</v>
      </c>
      <c r="O156" s="59"/>
    </row>
    <row r="157" spans="2:15" x14ac:dyDescent="0.25">
      <c r="B157" s="5">
        <v>0</v>
      </c>
      <c r="C157" s="33" t="str">
        <f>VLOOKUP(見積条件マスタ[[#This Row],[article_type_id]],品名マスタ[],5,0)</f>
        <v>コアピン</v>
      </c>
      <c r="D157" s="9">
        <v>10012</v>
      </c>
      <c r="E157" s="49" t="str">
        <f>VLOOKUP(見積条件マスタ[[#This Row],[qt_condition_type_id]],見積条件タイプマスタ[],5,0)</f>
        <v>止まり穴径公差</v>
      </c>
      <c r="F157" s="49" t="str">
        <f>VLOOKUP(見積条件マスタ[[#This Row],[qt_condition_type_id]],見積条件タイプマスタ[],2,0)</f>
        <v>TOLERANCE</v>
      </c>
      <c r="G157" s="5">
        <v>2</v>
      </c>
      <c r="H157" s="49" t="str">
        <f>見積条件マスタ[[#This Row],[article_type_id]]&amp;"."&amp;見積条件マスタ[[#This Row],[qt_condition_type_id]]&amp;"."&amp;見積条件マスタ[[#This Row],[qt_condition_type_define_id]]</f>
        <v>0.10012.2</v>
      </c>
      <c r="I157" s="5" t="s">
        <v>219</v>
      </c>
      <c r="J157" s="5"/>
      <c r="K157" s="5" t="s">
        <v>219</v>
      </c>
      <c r="L157" s="5">
        <v>2</v>
      </c>
      <c r="M157" s="5">
        <v>1</v>
      </c>
      <c r="N157" s="12" t="s">
        <v>633</v>
      </c>
      <c r="O157" s="59"/>
    </row>
    <row r="158" spans="2:15" x14ac:dyDescent="0.25">
      <c r="B158" s="5">
        <v>0</v>
      </c>
      <c r="C158" s="33" t="str">
        <f>VLOOKUP(見積条件マスタ[[#This Row],[article_type_id]],品名マスタ[],5,0)</f>
        <v>コアピン</v>
      </c>
      <c r="D158" s="9">
        <v>10013</v>
      </c>
      <c r="E158" s="49" t="str">
        <f>VLOOKUP(見積条件マスタ[[#This Row],[qt_condition_type_id]],見積条件タイプマスタ[],5,0)</f>
        <v>止まり穴深さ公差</v>
      </c>
      <c r="F158" s="49" t="str">
        <f>VLOOKUP(見積条件マスタ[[#This Row],[qt_condition_type_id]],見積条件タイプマスタ[],2,0)</f>
        <v>TOLERANCE</v>
      </c>
      <c r="G158" s="5">
        <v>1</v>
      </c>
      <c r="H158" s="49" t="str">
        <f>見積条件マスタ[[#This Row],[article_type_id]]&amp;"."&amp;見積条件マスタ[[#This Row],[qt_condition_type_id]]&amp;"."&amp;見積条件マスタ[[#This Row],[qt_condition_type_define_id]]</f>
        <v>0.10013.1</v>
      </c>
      <c r="I158" s="5" t="s">
        <v>220</v>
      </c>
      <c r="J158" s="5"/>
      <c r="K158" s="5" t="s">
        <v>221</v>
      </c>
      <c r="L158" s="5">
        <v>1</v>
      </c>
      <c r="M158" s="5">
        <v>1</v>
      </c>
      <c r="N158" s="12" t="s">
        <v>633</v>
      </c>
      <c r="O158" s="59"/>
    </row>
    <row r="159" spans="2:15" x14ac:dyDescent="0.25">
      <c r="B159" s="5">
        <v>0</v>
      </c>
      <c r="C159" s="33" t="str">
        <f>VLOOKUP(見積条件マスタ[[#This Row],[article_type_id]],品名マスタ[],5,0)</f>
        <v>コアピン</v>
      </c>
      <c r="D159" s="9">
        <v>10013</v>
      </c>
      <c r="E159" s="49" t="str">
        <f>VLOOKUP(見積条件マスタ[[#This Row],[qt_condition_type_id]],見積条件タイプマスタ[],5,0)</f>
        <v>止まり穴深さ公差</v>
      </c>
      <c r="F159" s="49" t="str">
        <f>VLOOKUP(見積条件マスタ[[#This Row],[qt_condition_type_id]],見積条件タイプマスタ[],2,0)</f>
        <v>TOLERANCE</v>
      </c>
      <c r="G159" s="5">
        <v>2</v>
      </c>
      <c r="H159" s="49" t="str">
        <f>見積条件マスタ[[#This Row],[article_type_id]]&amp;"."&amp;見積条件マスタ[[#This Row],[qt_condition_type_id]]&amp;"."&amp;見積条件マスタ[[#This Row],[qt_condition_type_define_id]]</f>
        <v>0.10013.2</v>
      </c>
      <c r="I159" s="5" t="s">
        <v>222</v>
      </c>
      <c r="J159" s="5"/>
      <c r="K159" s="5" t="s">
        <v>223</v>
      </c>
      <c r="L159" s="5">
        <v>2</v>
      </c>
      <c r="M159" s="5">
        <v>1</v>
      </c>
      <c r="N159" s="12" t="s">
        <v>633</v>
      </c>
      <c r="O159" s="59"/>
    </row>
    <row r="160" spans="2:15" x14ac:dyDescent="0.25">
      <c r="B160" s="5">
        <v>0</v>
      </c>
      <c r="C160" s="33" t="str">
        <f>VLOOKUP(見積条件マスタ[[#This Row],[article_type_id]],品名マスタ[],5,0)</f>
        <v>コアピン</v>
      </c>
      <c r="D160" s="9">
        <v>10013</v>
      </c>
      <c r="E160" s="49" t="str">
        <f>VLOOKUP(見積条件マスタ[[#This Row],[qt_condition_type_id]],見積条件タイプマスタ[],5,0)</f>
        <v>止まり穴深さ公差</v>
      </c>
      <c r="F160" s="49" t="str">
        <f>VLOOKUP(見積条件マスタ[[#This Row],[qt_condition_type_id]],見積条件タイプマスタ[],2,0)</f>
        <v>TOLERANCE</v>
      </c>
      <c r="G160" s="5">
        <v>3</v>
      </c>
      <c r="H160" s="49" t="str">
        <f>見積条件マスタ[[#This Row],[article_type_id]]&amp;"."&amp;見積条件マスタ[[#This Row],[qt_condition_type_id]]&amp;"."&amp;見積条件マスタ[[#This Row],[qt_condition_type_define_id]]</f>
        <v>0.10013.3</v>
      </c>
      <c r="I160" s="5" t="s">
        <v>224</v>
      </c>
      <c r="J160" s="5"/>
      <c r="K160" s="5" t="s">
        <v>224</v>
      </c>
      <c r="L160" s="5">
        <v>3</v>
      </c>
      <c r="M160" s="5">
        <v>1</v>
      </c>
      <c r="N160" s="12" t="s">
        <v>633</v>
      </c>
      <c r="O160" s="59"/>
    </row>
    <row r="161" spans="2:15" x14ac:dyDescent="0.25">
      <c r="B161" s="5">
        <v>0</v>
      </c>
      <c r="C161" s="33" t="str">
        <f>VLOOKUP(見積条件マスタ[[#This Row],[article_type_id]],品名マスタ[],5,0)</f>
        <v>コアピン</v>
      </c>
      <c r="D161" s="9">
        <v>10014</v>
      </c>
      <c r="E161" s="49" t="str">
        <f>VLOOKUP(見積条件マスタ[[#This Row],[qt_condition_type_id]],見積条件タイプマスタ[],5,0)</f>
        <v>先端カット 仕上げ面</v>
      </c>
      <c r="F161" s="49" t="str">
        <f>VLOOKUP(見積条件マスタ[[#This Row],[qt_condition_type_id]],見積条件タイプマスタ[],2,0)</f>
        <v>SIMPLE_TEXT</v>
      </c>
      <c r="G161" s="5">
        <v>1</v>
      </c>
      <c r="H161" s="49" t="str">
        <f>見積条件マスタ[[#This Row],[article_type_id]]&amp;"."&amp;見積条件マスタ[[#This Row],[qt_condition_type_id]]&amp;"."&amp;見積条件マスタ[[#This Row],[qt_condition_type_define_id]]</f>
        <v>0.10014.1</v>
      </c>
      <c r="I161" s="5" t="s">
        <v>225</v>
      </c>
      <c r="J161" s="5"/>
      <c r="K161" s="5" t="s">
        <v>226</v>
      </c>
      <c r="L161" s="5">
        <v>1</v>
      </c>
      <c r="M161" s="5"/>
      <c r="N161" s="12" t="s">
        <v>633</v>
      </c>
      <c r="O161" s="59"/>
    </row>
    <row r="162" spans="2:15" x14ac:dyDescent="0.25">
      <c r="B162" s="5">
        <v>0</v>
      </c>
      <c r="C162" s="33" t="str">
        <f>VLOOKUP(見積条件マスタ[[#This Row],[article_type_id]],品名マスタ[],5,0)</f>
        <v>コアピン</v>
      </c>
      <c r="D162" s="9">
        <v>10014</v>
      </c>
      <c r="E162" s="49" t="str">
        <f>VLOOKUP(見積条件マスタ[[#This Row],[qt_condition_type_id]],見積条件タイプマスタ[],5,0)</f>
        <v>先端カット 仕上げ面</v>
      </c>
      <c r="F162" s="49" t="str">
        <f>VLOOKUP(見積条件マスタ[[#This Row],[qt_condition_type_id]],見積条件タイプマスタ[],2,0)</f>
        <v>SIMPLE_TEXT</v>
      </c>
      <c r="G162" s="5">
        <v>2</v>
      </c>
      <c r="H162" s="49" t="str">
        <f>見積条件マスタ[[#This Row],[article_type_id]]&amp;"."&amp;見積条件マスタ[[#This Row],[qt_condition_type_id]]&amp;"."&amp;見積条件マスタ[[#This Row],[qt_condition_type_define_id]]</f>
        <v>0.10014.2</v>
      </c>
      <c r="I162" s="5" t="s">
        <v>227</v>
      </c>
      <c r="J162" s="5"/>
      <c r="K162" s="5" t="s">
        <v>228</v>
      </c>
      <c r="L162" s="5">
        <v>2</v>
      </c>
      <c r="M162" s="5"/>
      <c r="N162" s="12" t="s">
        <v>483</v>
      </c>
      <c r="O162" s="59"/>
    </row>
    <row r="163" spans="2:15" x14ac:dyDescent="0.25">
      <c r="B163" s="5">
        <v>0</v>
      </c>
      <c r="C163" s="33" t="str">
        <f>VLOOKUP(見積条件マスタ[[#This Row],[article_type_id]],品名マスタ[],5,0)</f>
        <v>コアピン</v>
      </c>
      <c r="D163" s="9">
        <v>10014</v>
      </c>
      <c r="E163" s="49" t="str">
        <f>VLOOKUP(見積条件マスタ[[#This Row],[qt_condition_type_id]],見積条件タイプマスタ[],5,0)</f>
        <v>先端カット 仕上げ面</v>
      </c>
      <c r="F163" s="49" t="str">
        <f>VLOOKUP(見積条件マスタ[[#This Row],[qt_condition_type_id]],見積条件タイプマスタ[],2,0)</f>
        <v>SIMPLE_TEXT</v>
      </c>
      <c r="G163" s="5">
        <v>3</v>
      </c>
      <c r="H163" s="49" t="str">
        <f>見積条件マスタ[[#This Row],[article_type_id]]&amp;"."&amp;見積条件マスタ[[#This Row],[qt_condition_type_id]]&amp;"."&amp;見積条件マスタ[[#This Row],[qt_condition_type_define_id]]</f>
        <v>0.10014.3</v>
      </c>
      <c r="I163" s="5" t="s">
        <v>229</v>
      </c>
      <c r="J163" s="5"/>
      <c r="K163" s="5" t="s">
        <v>230</v>
      </c>
      <c r="L163" s="5">
        <v>3</v>
      </c>
      <c r="M163" s="5"/>
      <c r="N163" s="12" t="s">
        <v>633</v>
      </c>
      <c r="O163" s="59"/>
    </row>
    <row r="164" spans="2:15" x14ac:dyDescent="0.25">
      <c r="B164" s="5">
        <v>0</v>
      </c>
      <c r="C164" s="33" t="str">
        <f>VLOOKUP(見積条件マスタ[[#This Row],[article_type_id]],品名マスタ[],5,0)</f>
        <v>コアピン</v>
      </c>
      <c r="D164" s="9">
        <v>10016</v>
      </c>
      <c r="E164" s="49" t="str">
        <f>VLOOKUP(見積条件マスタ[[#This Row],[qt_condition_type_id]],見積条件タイプマスタ[],5,0)</f>
        <v>先端(非軸対称) 仕上げ面</v>
      </c>
      <c r="F164" s="49" t="str">
        <f>VLOOKUP(見積条件マスタ[[#This Row],[qt_condition_type_id]],見積条件タイプマスタ[],2,0)</f>
        <v>SIMPLE_TEXT</v>
      </c>
      <c r="G164" s="5">
        <v>1</v>
      </c>
      <c r="H164" s="49" t="str">
        <f>見積条件マスタ[[#This Row],[article_type_id]]&amp;"."&amp;見積条件マスタ[[#This Row],[qt_condition_type_id]]&amp;"."&amp;見積条件マスタ[[#This Row],[qt_condition_type_define_id]]</f>
        <v>0.10016.1</v>
      </c>
      <c r="I164" s="5" t="s">
        <v>229</v>
      </c>
      <c r="J164" s="5"/>
      <c r="K164" s="5" t="s">
        <v>230</v>
      </c>
      <c r="L164" s="5">
        <v>1</v>
      </c>
      <c r="M164" s="5"/>
      <c r="N164" s="12" t="s">
        <v>633</v>
      </c>
      <c r="O164" s="59"/>
    </row>
    <row r="165" spans="2:15" x14ac:dyDescent="0.25">
      <c r="B165" s="5">
        <v>0</v>
      </c>
      <c r="C165" s="33" t="str">
        <f>VLOOKUP(見積条件マスタ[[#This Row],[article_type_id]],品名マスタ[],5,0)</f>
        <v>コアピン</v>
      </c>
      <c r="D165" s="9">
        <v>10018</v>
      </c>
      <c r="E165" s="49" t="str">
        <f>VLOOKUP(見積条件マスタ[[#This Row],[qt_condition_type_id]],見積条件タイプマスタ[],5,0)</f>
        <v>先端異形状 仕上げ面</v>
      </c>
      <c r="F165" s="49" t="str">
        <f>VLOOKUP(見積条件マスタ[[#This Row],[qt_condition_type_id]],見積条件タイプマスタ[],2,0)</f>
        <v>SIMPLE_TEXT</v>
      </c>
      <c r="G165" s="5">
        <v>1</v>
      </c>
      <c r="H165" s="49" t="str">
        <f>見積条件マスタ[[#This Row],[article_type_id]]&amp;"."&amp;見積条件マスタ[[#This Row],[qt_condition_type_id]]&amp;"."&amp;見積条件マスタ[[#This Row],[qt_condition_type_define_id]]</f>
        <v>0.10018.1</v>
      </c>
      <c r="I165" s="5" t="s">
        <v>229</v>
      </c>
      <c r="J165" s="5"/>
      <c r="K165" s="5" t="s">
        <v>230</v>
      </c>
      <c r="L165" s="5">
        <v>1</v>
      </c>
      <c r="M165" s="5"/>
      <c r="N165" s="12" t="s">
        <v>633</v>
      </c>
      <c r="O165" s="59"/>
    </row>
    <row r="166" spans="2:15" x14ac:dyDescent="0.25">
      <c r="B166" s="5">
        <v>0</v>
      </c>
      <c r="C166" s="16" t="str">
        <f>VLOOKUP(見積条件マスタ[[#This Row],[article_type_id]],品名マスタ[],5,0)</f>
        <v>コアピン</v>
      </c>
      <c r="D166" s="9">
        <v>10018</v>
      </c>
      <c r="E166" s="16" t="str">
        <f>VLOOKUP(見積条件マスタ[[#This Row],[qt_condition_type_id]],見積条件タイプマスタ[],5,0)</f>
        <v>先端異形状 仕上げ面</v>
      </c>
      <c r="F166" s="16" t="str">
        <f>VLOOKUP(見積条件マスタ[[#This Row],[qt_condition_type_id]],見積条件タイプマスタ[],2,0)</f>
        <v>SIMPLE_TEXT</v>
      </c>
      <c r="G166" s="5">
        <v>2</v>
      </c>
      <c r="H166" s="16" t="str">
        <f>見積条件マスタ[[#This Row],[article_type_id]]&amp;"."&amp;見積条件マスタ[[#This Row],[qt_condition_type_id]]&amp;"."&amp;見積条件マスタ[[#This Row],[qt_condition_type_define_id]]</f>
        <v>0.10018.2</v>
      </c>
      <c r="I166" s="5" t="s">
        <v>231</v>
      </c>
      <c r="J166" s="5"/>
      <c r="K166" s="5" t="s">
        <v>232</v>
      </c>
      <c r="L166" s="5">
        <v>2</v>
      </c>
      <c r="M166" s="5"/>
      <c r="N166" s="12" t="s">
        <v>483</v>
      </c>
      <c r="O166" s="59"/>
    </row>
    <row r="167" spans="2:15" x14ac:dyDescent="0.25">
      <c r="B167" s="5">
        <v>0</v>
      </c>
      <c r="C167" s="16" t="str">
        <f>VLOOKUP(見積条件マスタ[[#This Row],[article_type_id]],品名マスタ[],5,0)</f>
        <v>コアピン</v>
      </c>
      <c r="D167" s="9">
        <v>10018</v>
      </c>
      <c r="E167" s="16" t="str">
        <f>VLOOKUP(見積条件マスタ[[#This Row],[qt_condition_type_id]],見積条件タイプマスタ[],5,0)</f>
        <v>先端異形状 仕上げ面</v>
      </c>
      <c r="F167" s="16" t="str">
        <f>VLOOKUP(見積条件マスタ[[#This Row],[qt_condition_type_id]],見積条件タイプマスタ[],2,0)</f>
        <v>SIMPLE_TEXT</v>
      </c>
      <c r="G167" s="5">
        <v>3</v>
      </c>
      <c r="H167" s="16" t="str">
        <f>見積条件マスタ[[#This Row],[article_type_id]]&amp;"."&amp;見積条件マスタ[[#This Row],[qt_condition_type_id]]&amp;"."&amp;見積条件マスタ[[#This Row],[qt_condition_type_define_id]]</f>
        <v>0.10018.3</v>
      </c>
      <c r="I167" s="5" t="s">
        <v>233</v>
      </c>
      <c r="J167" s="5"/>
      <c r="K167" s="5" t="s">
        <v>234</v>
      </c>
      <c r="L167" s="5">
        <v>3</v>
      </c>
      <c r="M167" s="5"/>
      <c r="N167" s="12" t="s">
        <v>483</v>
      </c>
      <c r="O167" s="59"/>
    </row>
    <row r="168" spans="2:15" x14ac:dyDescent="0.25">
      <c r="B168" s="5">
        <v>0</v>
      </c>
      <c r="C168" s="16" t="str">
        <f>VLOOKUP(見積条件マスタ[[#This Row],[article_type_id]],品名マスタ[],5,0)</f>
        <v>コアピン</v>
      </c>
      <c r="D168" s="9">
        <v>10018</v>
      </c>
      <c r="E168" s="16" t="str">
        <f>VLOOKUP(見積条件マスタ[[#This Row],[qt_condition_type_id]],見積条件タイプマスタ[],5,0)</f>
        <v>先端異形状 仕上げ面</v>
      </c>
      <c r="F168" s="16" t="str">
        <f>VLOOKUP(見積条件マスタ[[#This Row],[qt_condition_type_id]],見積条件タイプマスタ[],2,0)</f>
        <v>SIMPLE_TEXT</v>
      </c>
      <c r="G168" s="5">
        <v>4</v>
      </c>
      <c r="H168" s="16" t="str">
        <f>見積条件マスタ[[#This Row],[article_type_id]]&amp;"."&amp;見積条件マスタ[[#This Row],[qt_condition_type_id]]&amp;"."&amp;見積条件マスタ[[#This Row],[qt_condition_type_define_id]]</f>
        <v>0.10018.4</v>
      </c>
      <c r="I168" s="5" t="s">
        <v>235</v>
      </c>
      <c r="J168" s="5"/>
      <c r="K168" s="5" t="s">
        <v>236</v>
      </c>
      <c r="L168" s="5">
        <v>4</v>
      </c>
      <c r="M168" s="5"/>
      <c r="N168" s="12" t="s">
        <v>483</v>
      </c>
      <c r="O168" s="59"/>
    </row>
    <row r="169" spans="2:15" x14ac:dyDescent="0.25">
      <c r="B169" s="5">
        <v>0</v>
      </c>
      <c r="C169" s="16" t="str">
        <f>VLOOKUP(見積条件マスタ[[#This Row],[article_type_id]],品名マスタ[],5,0)</f>
        <v>コアピン</v>
      </c>
      <c r="D169" s="9">
        <v>10020</v>
      </c>
      <c r="E169" s="16" t="str">
        <f>VLOOKUP(見積条件マスタ[[#This Row],[qt_condition_type_id]],見積条件タイプマスタ[],5,0)</f>
        <v>エジェクタピン穴径公差</v>
      </c>
      <c r="F169" s="16" t="str">
        <f>VLOOKUP(見積条件マスタ[[#This Row],[qt_condition_type_id]],見積条件タイプマスタ[],2,0)</f>
        <v>TOLERANCE</v>
      </c>
      <c r="G169" s="5">
        <v>1</v>
      </c>
      <c r="H169" s="16" t="str">
        <f>見積条件マスタ[[#This Row],[article_type_id]]&amp;"."&amp;見積条件マスタ[[#This Row],[qt_condition_type_id]]&amp;"."&amp;見積条件マスタ[[#This Row],[qt_condition_type_define_id]]</f>
        <v>0.10020.1</v>
      </c>
      <c r="I169" s="5" t="s">
        <v>237</v>
      </c>
      <c r="J169" s="5"/>
      <c r="K169" s="5" t="s">
        <v>201</v>
      </c>
      <c r="L169" s="5">
        <v>1</v>
      </c>
      <c r="M169" s="5">
        <v>2</v>
      </c>
      <c r="N169" s="12" t="s">
        <v>636</v>
      </c>
      <c r="O169" s="59"/>
    </row>
    <row r="170" spans="2:15" x14ac:dyDescent="0.25">
      <c r="B170" s="5">
        <v>0</v>
      </c>
      <c r="C170" s="16" t="str">
        <f>VLOOKUP(見積条件マスタ[[#This Row],[article_type_id]],品名マスタ[],5,0)</f>
        <v>コアピン</v>
      </c>
      <c r="D170" s="9">
        <v>10020</v>
      </c>
      <c r="E170" s="16" t="str">
        <f>VLOOKUP(見積条件マスタ[[#This Row],[qt_condition_type_id]],見積条件タイプマスタ[],5,0)</f>
        <v>エジェクタピン穴径公差</v>
      </c>
      <c r="F170" s="16" t="str">
        <f>VLOOKUP(見積条件マスタ[[#This Row],[qt_condition_type_id]],見積条件タイプマスタ[],2,0)</f>
        <v>TOLERANCE</v>
      </c>
      <c r="G170" s="5">
        <v>2</v>
      </c>
      <c r="H170" s="16" t="str">
        <f>見積条件マスタ[[#This Row],[article_type_id]]&amp;"."&amp;見積条件マスタ[[#This Row],[qt_condition_type_id]]&amp;"."&amp;見積条件マスタ[[#This Row],[qt_condition_type_define_id]]</f>
        <v>0.10020.2</v>
      </c>
      <c r="I170" s="5" t="s">
        <v>238</v>
      </c>
      <c r="J170" s="5"/>
      <c r="K170" s="5" t="s">
        <v>239</v>
      </c>
      <c r="L170" s="5">
        <v>2</v>
      </c>
      <c r="M170" s="5">
        <v>2</v>
      </c>
      <c r="N170" s="12" t="s">
        <v>636</v>
      </c>
      <c r="O170" s="59"/>
    </row>
    <row r="171" spans="2:15" x14ac:dyDescent="0.25">
      <c r="B171" s="5">
        <v>0</v>
      </c>
      <c r="C171" s="16" t="str">
        <f>VLOOKUP(見積条件マスタ[[#This Row],[article_type_id]],品名マスタ[],5,0)</f>
        <v>コアピン</v>
      </c>
      <c r="D171" s="9">
        <v>10020</v>
      </c>
      <c r="E171" s="16" t="str">
        <f>VLOOKUP(見積条件マスタ[[#This Row],[qt_condition_type_id]],見積条件タイプマスタ[],5,0)</f>
        <v>エジェクタピン穴径公差</v>
      </c>
      <c r="F171" s="16" t="str">
        <f>VLOOKUP(見積条件マスタ[[#This Row],[qt_condition_type_id]],見積条件タイプマスタ[],2,0)</f>
        <v>TOLERANCE</v>
      </c>
      <c r="G171" s="5">
        <v>3</v>
      </c>
      <c r="H171" s="16" t="str">
        <f>見積条件マスタ[[#This Row],[article_type_id]]&amp;"."&amp;見積条件マスタ[[#This Row],[qt_condition_type_id]]&amp;"."&amp;見積条件マスタ[[#This Row],[qt_condition_type_define_id]]</f>
        <v>0.10020.3</v>
      </c>
      <c r="I171" s="5" t="s">
        <v>240</v>
      </c>
      <c r="J171" s="5"/>
      <c r="K171" s="5" t="s">
        <v>776</v>
      </c>
      <c r="L171" s="5">
        <v>3</v>
      </c>
      <c r="M171" s="5">
        <v>2</v>
      </c>
      <c r="N171" s="12" t="s">
        <v>397</v>
      </c>
      <c r="O171" s="59"/>
    </row>
    <row r="172" spans="2:15" x14ac:dyDescent="0.25">
      <c r="B172" s="5">
        <v>0</v>
      </c>
      <c r="C172" s="16" t="str">
        <f>VLOOKUP(見積条件マスタ[[#This Row],[article_type_id]],品名マスタ[],5,0)</f>
        <v>コアピン</v>
      </c>
      <c r="D172" s="9">
        <v>10020</v>
      </c>
      <c r="E172" s="16" t="str">
        <f>VLOOKUP(見積条件マスタ[[#This Row],[qt_condition_type_id]],見積条件タイプマスタ[],5,0)</f>
        <v>エジェクタピン穴径公差</v>
      </c>
      <c r="F172" s="16" t="str">
        <f>VLOOKUP(見積条件マスタ[[#This Row],[qt_condition_type_id]],見積条件タイプマスタ[],2,0)</f>
        <v>TOLERANCE</v>
      </c>
      <c r="G172" s="5">
        <v>4</v>
      </c>
      <c r="H172" s="16" t="str">
        <f>見積条件マスタ[[#This Row],[article_type_id]]&amp;"."&amp;見積条件マスタ[[#This Row],[qt_condition_type_id]]&amp;"."&amp;見積条件マスタ[[#This Row],[qt_condition_type_define_id]]</f>
        <v>0.10020.4</v>
      </c>
      <c r="I172" s="5" t="s">
        <v>241</v>
      </c>
      <c r="J172" s="5"/>
      <c r="K172" s="5" t="s">
        <v>773</v>
      </c>
      <c r="L172" s="5">
        <v>4</v>
      </c>
      <c r="M172" s="5">
        <v>2</v>
      </c>
      <c r="N172" s="12" t="s">
        <v>397</v>
      </c>
      <c r="O172" s="59"/>
    </row>
    <row r="173" spans="2:15" x14ac:dyDescent="0.25">
      <c r="B173" s="5">
        <v>0</v>
      </c>
      <c r="C173" s="16" t="str">
        <f>VLOOKUP(見積条件マスタ[[#This Row],[article_type_id]],品名マスタ[],5,0)</f>
        <v>コアピン</v>
      </c>
      <c r="D173" s="9">
        <v>10020</v>
      </c>
      <c r="E173" s="16" t="str">
        <f>VLOOKUP(見積条件マスタ[[#This Row],[qt_condition_type_id]],見積条件タイプマスタ[],5,0)</f>
        <v>エジェクタピン穴径公差</v>
      </c>
      <c r="F173" s="16" t="str">
        <f>VLOOKUP(見積条件マスタ[[#This Row],[qt_condition_type_id]],見積条件タイプマスタ[],2,0)</f>
        <v>TOLERANCE</v>
      </c>
      <c r="G173" s="5">
        <v>5</v>
      </c>
      <c r="H173" s="16" t="str">
        <f>見積条件マスタ[[#This Row],[article_type_id]]&amp;"."&amp;見積条件マスタ[[#This Row],[qt_condition_type_id]]&amp;"."&amp;見積条件マスタ[[#This Row],[qt_condition_type_define_id]]</f>
        <v>0.10020.5</v>
      </c>
      <c r="I173" s="5" t="s">
        <v>242</v>
      </c>
      <c r="J173" s="5"/>
      <c r="K173" s="5" t="s">
        <v>774</v>
      </c>
      <c r="L173" s="5">
        <v>5</v>
      </c>
      <c r="M173" s="5">
        <v>2</v>
      </c>
      <c r="N173" s="12" t="s">
        <v>397</v>
      </c>
      <c r="O173" s="59"/>
    </row>
    <row r="174" spans="2:15" x14ac:dyDescent="0.25">
      <c r="B174" s="5">
        <v>0</v>
      </c>
      <c r="C174" s="16" t="str">
        <f>VLOOKUP(見積条件マスタ[[#This Row],[article_type_id]],品名マスタ[],5,0)</f>
        <v>コアピン</v>
      </c>
      <c r="D174" s="9">
        <v>10020</v>
      </c>
      <c r="E174" s="16" t="str">
        <f>VLOOKUP(見積条件マスタ[[#This Row],[qt_condition_type_id]],見積条件タイプマスタ[],5,0)</f>
        <v>エジェクタピン穴径公差</v>
      </c>
      <c r="F174" s="16" t="str">
        <f>VLOOKUP(見積条件マスタ[[#This Row],[qt_condition_type_id]],見積条件タイプマスタ[],2,0)</f>
        <v>TOLERANCE</v>
      </c>
      <c r="G174" s="5">
        <v>6</v>
      </c>
      <c r="H174" s="16" t="str">
        <f>見積条件マスタ[[#This Row],[article_type_id]]&amp;"."&amp;見積条件マスタ[[#This Row],[qt_condition_type_id]]&amp;"."&amp;見積条件マスタ[[#This Row],[qt_condition_type_define_id]]</f>
        <v>0.10020.6</v>
      </c>
      <c r="I174" s="5" t="s">
        <v>243</v>
      </c>
      <c r="J174" s="5"/>
      <c r="K174" s="5" t="s">
        <v>775</v>
      </c>
      <c r="L174" s="5">
        <v>6</v>
      </c>
      <c r="M174" s="5">
        <v>2</v>
      </c>
      <c r="N174" s="12" t="s">
        <v>397</v>
      </c>
      <c r="O174" s="59"/>
    </row>
    <row r="175" spans="2:15" x14ac:dyDescent="0.25">
      <c r="B175" s="5">
        <v>0</v>
      </c>
      <c r="C175" s="16" t="str">
        <f>VLOOKUP(見積条件マスタ[[#This Row],[article_type_id]],品名マスタ[],5,0)</f>
        <v>コアピン</v>
      </c>
      <c r="D175" s="9">
        <v>10023</v>
      </c>
      <c r="E175" s="16" t="str">
        <f>VLOOKUP(見積条件マスタ[[#This Row],[qt_condition_type_id]],見積条件タイプマスタ[],5,0)</f>
        <v>エジェクタピン穴径同軸度</v>
      </c>
      <c r="F175" s="16" t="str">
        <f>VLOOKUP(見積条件マスタ[[#This Row],[qt_condition_type_id]],見積条件タイプマスタ[],2,0)</f>
        <v>SIMPLE_TEXT</v>
      </c>
      <c r="G175" s="5">
        <v>1</v>
      </c>
      <c r="H175" s="16" t="str">
        <f>見積条件マスタ[[#This Row],[article_type_id]]&amp;"."&amp;見積条件マスタ[[#This Row],[qt_condition_type_id]]&amp;"."&amp;見積条件マスタ[[#This Row],[qt_condition_type_define_id]]</f>
        <v>0.10023.1</v>
      </c>
      <c r="I175" t="s">
        <v>245</v>
      </c>
      <c r="J175" s="5"/>
      <c r="K175" t="s">
        <v>246</v>
      </c>
      <c r="L175">
        <v>1</v>
      </c>
      <c r="M175" s="5"/>
      <c r="N175" s="12" t="s">
        <v>636</v>
      </c>
      <c r="O175" s="59"/>
    </row>
    <row r="176" spans="2:15" x14ac:dyDescent="0.25">
      <c r="B176" s="5">
        <v>0</v>
      </c>
      <c r="C176" s="49" t="str">
        <f>VLOOKUP(見積条件マスタ[[#This Row],[article_type_id]],品名マスタ[],5,0)</f>
        <v>コアピン</v>
      </c>
      <c r="D176" s="9">
        <v>10023</v>
      </c>
      <c r="E176" s="49" t="str">
        <f>VLOOKUP(見積条件マスタ[[#This Row],[qt_condition_type_id]],見積条件タイプマスタ[],5,0)</f>
        <v>エジェクタピン穴径同軸度</v>
      </c>
      <c r="F176" s="49" t="str">
        <f>VLOOKUP(見積条件マスタ[[#This Row],[qt_condition_type_id]],見積条件タイプマスタ[],2,0)</f>
        <v>SIMPLE_TEXT</v>
      </c>
      <c r="G176" s="5">
        <v>2</v>
      </c>
      <c r="H176" s="49" t="str">
        <f>見積条件マスタ[[#This Row],[article_type_id]]&amp;"."&amp;見積条件マスタ[[#This Row],[qt_condition_type_id]]&amp;"."&amp;見積条件マスタ[[#This Row],[qt_condition_type_define_id]]</f>
        <v>0.10023.2</v>
      </c>
      <c r="I176" t="s">
        <v>371</v>
      </c>
      <c r="J176" s="5"/>
      <c r="K176" t="s">
        <v>372</v>
      </c>
      <c r="L176">
        <v>2</v>
      </c>
      <c r="M176" s="5"/>
      <c r="N176" s="12" t="s">
        <v>636</v>
      </c>
      <c r="O176" s="35"/>
    </row>
    <row r="177" spans="2:15" x14ac:dyDescent="0.25">
      <c r="B177" s="5">
        <v>0</v>
      </c>
      <c r="C177" s="16" t="str">
        <f>VLOOKUP(見積条件マスタ[[#This Row],[article_type_id]],品名マスタ[],5,0)</f>
        <v>コアピン</v>
      </c>
      <c r="D177" s="9">
        <v>10023</v>
      </c>
      <c r="E177" s="16" t="str">
        <f>VLOOKUP(見積条件マスタ[[#This Row],[qt_condition_type_id]],見積条件タイプマスタ[],5,0)</f>
        <v>エジェクタピン穴径同軸度</v>
      </c>
      <c r="F177" s="16" t="str">
        <f>VLOOKUP(見積条件マスタ[[#This Row],[qt_condition_type_id]],見積条件タイプマスタ[],2,0)</f>
        <v>SIMPLE_TEXT</v>
      </c>
      <c r="G177" s="5">
        <v>3</v>
      </c>
      <c r="H177" s="16" t="str">
        <f>見積条件マスタ[[#This Row],[article_type_id]]&amp;"."&amp;見積条件マスタ[[#This Row],[qt_condition_type_id]]&amp;"."&amp;見積条件マスタ[[#This Row],[qt_condition_type_define_id]]</f>
        <v>0.10023.3</v>
      </c>
      <c r="I177" t="s">
        <v>247</v>
      </c>
      <c r="J177" s="5"/>
      <c r="K177" t="s">
        <v>248</v>
      </c>
      <c r="L177">
        <v>3</v>
      </c>
      <c r="M177" s="5"/>
      <c r="N177" s="12" t="s">
        <v>636</v>
      </c>
      <c r="O177" s="59"/>
    </row>
    <row r="178" spans="2:15" x14ac:dyDescent="0.25">
      <c r="B178" s="5">
        <v>0</v>
      </c>
      <c r="C178" s="49" t="str">
        <f>VLOOKUP(見積条件マスタ[[#This Row],[article_type_id]],品名マスタ[],5,0)</f>
        <v>コアピン</v>
      </c>
      <c r="D178" s="9">
        <v>10023</v>
      </c>
      <c r="E178" s="49" t="str">
        <f>VLOOKUP(見積条件マスタ[[#This Row],[qt_condition_type_id]],見積条件タイプマスタ[],5,0)</f>
        <v>エジェクタピン穴径同軸度</v>
      </c>
      <c r="F178" s="49" t="str">
        <f>VLOOKUP(見積条件マスタ[[#This Row],[qt_condition_type_id]],見積条件タイプマスタ[],2,0)</f>
        <v>SIMPLE_TEXT</v>
      </c>
      <c r="G178" s="5">
        <v>4</v>
      </c>
      <c r="H178" s="49" t="str">
        <f>見積条件マスタ[[#This Row],[article_type_id]]&amp;"."&amp;見積条件マスタ[[#This Row],[qt_condition_type_id]]&amp;"."&amp;見積条件マスタ[[#This Row],[qt_condition_type_define_id]]</f>
        <v>0.10023.4</v>
      </c>
      <c r="I178" t="s">
        <v>373</v>
      </c>
      <c r="J178" s="5"/>
      <c r="K178" t="s">
        <v>374</v>
      </c>
      <c r="L178">
        <v>4</v>
      </c>
      <c r="M178" s="5"/>
      <c r="N178" s="12" t="s">
        <v>636</v>
      </c>
      <c r="O178" s="35"/>
    </row>
    <row r="179" spans="2:15" x14ac:dyDescent="0.25">
      <c r="B179" s="5">
        <v>0</v>
      </c>
      <c r="C179" s="16" t="str">
        <f>VLOOKUP(見積条件マスタ[[#This Row],[article_type_id]],品名マスタ[],5,0)</f>
        <v>コアピン</v>
      </c>
      <c r="D179" s="11">
        <v>10025</v>
      </c>
      <c r="E179" s="16" t="str">
        <f>VLOOKUP(見積条件マスタ[[#This Row],[qt_condition_type_id]],見積条件タイプマスタ[],5,0)</f>
        <v>エジェクタピン穴有効長さ</v>
      </c>
      <c r="F179" s="16" t="str">
        <f>VLOOKUP(見積条件マスタ[[#This Row],[qt_condition_type_id]],見積条件タイプマスタ[],2,0)</f>
        <v>SIMPLE_TEXT</v>
      </c>
      <c r="G179" s="10">
        <v>1</v>
      </c>
      <c r="H179" s="43" t="str">
        <f>見積条件マスタ[[#This Row],[article_type_id]]&amp;"."&amp;見積条件マスタ[[#This Row],[qt_condition_type_id]]&amp;"."&amp;見積条件マスタ[[#This Row],[qt_condition_type_define_id]]</f>
        <v>0.10025.1</v>
      </c>
      <c r="I179" t="s">
        <v>249</v>
      </c>
      <c r="K179" t="s">
        <v>250</v>
      </c>
      <c r="L179">
        <v>2</v>
      </c>
      <c r="N179" s="12" t="s">
        <v>636</v>
      </c>
      <c r="O179" s="59"/>
    </row>
    <row r="180" spans="2:15" x14ac:dyDescent="0.25">
      <c r="B180" s="5">
        <v>0</v>
      </c>
      <c r="C180" s="16" t="str">
        <f>VLOOKUP(見積条件マスタ[[#This Row],[article_type_id]],品名マスタ[],5,0)</f>
        <v>コアピン</v>
      </c>
      <c r="D180" s="11">
        <v>10025</v>
      </c>
      <c r="E180" s="16" t="str">
        <f>VLOOKUP(見積条件マスタ[[#This Row],[qt_condition_type_id]],見積条件タイプマスタ[],5,0)</f>
        <v>エジェクタピン穴有効長さ</v>
      </c>
      <c r="F180" s="16" t="str">
        <f>VLOOKUP(見積条件マスタ[[#This Row],[qt_condition_type_id]],見積条件タイプマスタ[],2,0)</f>
        <v>SIMPLE_TEXT</v>
      </c>
      <c r="G180" s="10">
        <v>2</v>
      </c>
      <c r="H180" s="43" t="str">
        <f>見積条件マスタ[[#This Row],[article_type_id]]&amp;"."&amp;見積条件マスタ[[#This Row],[qt_condition_type_id]]&amp;"."&amp;見積条件マスタ[[#This Row],[qt_condition_type_define_id]]</f>
        <v>0.10025.2</v>
      </c>
      <c r="I180" t="s">
        <v>251</v>
      </c>
      <c r="K180" t="s">
        <v>252</v>
      </c>
      <c r="L180">
        <v>3</v>
      </c>
      <c r="N180" s="12" t="s">
        <v>636</v>
      </c>
      <c r="O180" s="59"/>
    </row>
    <row r="181" spans="2:15" x14ac:dyDescent="0.25">
      <c r="B181" s="5">
        <v>0</v>
      </c>
      <c r="C181" s="16" t="str">
        <f>VLOOKUP(見積条件マスタ[[#This Row],[article_type_id]],品名マスタ[],5,0)</f>
        <v>コアピン</v>
      </c>
      <c r="D181" s="11">
        <v>10025</v>
      </c>
      <c r="E181" s="16" t="str">
        <f>VLOOKUP(見積条件マスタ[[#This Row],[qt_condition_type_id]],見積条件タイプマスタ[],5,0)</f>
        <v>エジェクタピン穴有効長さ</v>
      </c>
      <c r="F181" s="16" t="str">
        <f>VLOOKUP(見積条件マスタ[[#This Row],[qt_condition_type_id]],見積条件タイプマスタ[],2,0)</f>
        <v>SIMPLE_TEXT</v>
      </c>
      <c r="G181" s="10">
        <v>3</v>
      </c>
      <c r="H181" s="43" t="str">
        <f>見積条件マスタ[[#This Row],[article_type_id]]&amp;"."&amp;見積条件マスタ[[#This Row],[qt_condition_type_id]]&amp;"."&amp;見積条件マスタ[[#This Row],[qt_condition_type_define_id]]</f>
        <v>0.10025.3</v>
      </c>
      <c r="I181" t="s">
        <v>253</v>
      </c>
      <c r="K181" t="s">
        <v>254</v>
      </c>
      <c r="L181">
        <v>4</v>
      </c>
      <c r="N181" s="12" t="s">
        <v>636</v>
      </c>
      <c r="O181" s="59"/>
    </row>
    <row r="182" spans="2:15" x14ac:dyDescent="0.25">
      <c r="B182" s="5">
        <v>0</v>
      </c>
      <c r="C182" s="16" t="str">
        <f>VLOOKUP(見積条件マスタ[[#This Row],[article_type_id]],品名マスタ[],5,0)</f>
        <v>コアピン</v>
      </c>
      <c r="D182" s="11">
        <v>10025</v>
      </c>
      <c r="E182" s="49" t="str">
        <f>VLOOKUP(見積条件マスタ[[#This Row],[qt_condition_type_id]],見積条件タイプマスタ[],5,0)</f>
        <v>エジェクタピン穴有効長さ</v>
      </c>
      <c r="F182" s="49" t="str">
        <f>VLOOKUP(見積条件マスタ[[#This Row],[qt_condition_type_id]],見積条件タイプマスタ[],2,0)</f>
        <v>SIMPLE_TEXT</v>
      </c>
      <c r="G182" s="10">
        <v>4</v>
      </c>
      <c r="H182" s="42" t="str">
        <f>見積条件マスタ[[#This Row],[article_type_id]]&amp;"."&amp;見積条件マスタ[[#This Row],[qt_condition_type_id]]&amp;"."&amp;見積条件マスタ[[#This Row],[qt_condition_type_define_id]]</f>
        <v>0.10025.4</v>
      </c>
      <c r="I182" t="s">
        <v>786</v>
      </c>
      <c r="K182" t="s">
        <v>784</v>
      </c>
      <c r="L182">
        <v>1</v>
      </c>
      <c r="N182" s="12" t="s">
        <v>636</v>
      </c>
      <c r="O182" s="59"/>
    </row>
    <row r="183" spans="2:15" x14ac:dyDescent="0.25">
      <c r="B183" s="5">
        <v>0</v>
      </c>
      <c r="C183" s="16" t="str">
        <f>VLOOKUP(見積条件マスタ[[#This Row],[article_type_id]],品名マスタ[],5,0)</f>
        <v>コアピン</v>
      </c>
      <c r="D183" s="11">
        <v>10025</v>
      </c>
      <c r="E183" s="49" t="str">
        <f>VLOOKUP(見積条件マスタ[[#This Row],[qt_condition_type_id]],見積条件タイプマスタ[],5,0)</f>
        <v>エジェクタピン穴有効長さ</v>
      </c>
      <c r="F183" s="49" t="str">
        <f>VLOOKUP(見積条件マスタ[[#This Row],[qt_condition_type_id]],見積条件タイプマスタ[],2,0)</f>
        <v>SIMPLE_TEXT</v>
      </c>
      <c r="G183" s="10">
        <v>5</v>
      </c>
      <c r="H183" s="42" t="str">
        <f>見積条件マスタ[[#This Row],[article_type_id]]&amp;"."&amp;見積条件マスタ[[#This Row],[qt_condition_type_id]]&amp;"."&amp;見積条件マスタ[[#This Row],[qt_condition_type_define_id]]</f>
        <v>0.10025.5</v>
      </c>
      <c r="I183" t="s">
        <v>787</v>
      </c>
      <c r="K183" t="s">
        <v>785</v>
      </c>
      <c r="L183">
        <v>5</v>
      </c>
      <c r="N183" s="12" t="s">
        <v>636</v>
      </c>
      <c r="O183" s="59"/>
    </row>
    <row r="184" spans="2:15" x14ac:dyDescent="0.25">
      <c r="B184" s="5">
        <v>0</v>
      </c>
      <c r="C184" s="16" t="str">
        <f>VLOOKUP(見積条件マスタ[[#This Row],[article_type_id]],品名マスタ[],5,0)</f>
        <v>コアピン</v>
      </c>
      <c r="D184" s="9">
        <v>10026</v>
      </c>
      <c r="E184" s="16" t="str">
        <f>VLOOKUP(見積条件マスタ[[#This Row],[qt_condition_type_id]],見積条件タイプマスタ[],5,0)</f>
        <v>エジェクタピン逃し穴径</v>
      </c>
      <c r="F184" s="16" t="str">
        <f>VLOOKUP(見積条件マスタ[[#This Row],[qt_condition_type_id]],見積条件タイプマスタ[],2,0)</f>
        <v>SIMPLE_TEXT</v>
      </c>
      <c r="G184" s="5">
        <v>1</v>
      </c>
      <c r="H184" s="16" t="str">
        <f>見積条件マスタ[[#This Row],[article_type_id]]&amp;"."&amp;見積条件マスタ[[#This Row],[qt_condition_type_id]]&amp;"."&amp;見積条件マスタ[[#This Row],[qt_condition_type_define_id]]</f>
        <v>0.10026.1</v>
      </c>
      <c r="I184" s="5" t="s">
        <v>453</v>
      </c>
      <c r="J184" s="5"/>
      <c r="K184" s="5" t="s">
        <v>454</v>
      </c>
      <c r="L184" s="5">
        <v>1</v>
      </c>
      <c r="M184" s="5"/>
      <c r="N184" s="12" t="s">
        <v>634</v>
      </c>
      <c r="O184" s="59"/>
    </row>
    <row r="185" spans="2:15" x14ac:dyDescent="0.25">
      <c r="B185" s="5">
        <v>0</v>
      </c>
      <c r="C185" s="16" t="str">
        <f>VLOOKUP(見積条件マスタ[[#This Row],[article_type_id]],品名マスタ[],5,0)</f>
        <v>コアピン</v>
      </c>
      <c r="D185" s="9">
        <v>10026</v>
      </c>
      <c r="E185" s="16" t="str">
        <f>VLOOKUP(見積条件マスタ[[#This Row],[qt_condition_type_id]],見積条件タイプマスタ[],5,0)</f>
        <v>エジェクタピン逃し穴径</v>
      </c>
      <c r="F185" s="16" t="str">
        <f>VLOOKUP(見積条件マスタ[[#This Row],[qt_condition_type_id]],見積条件タイプマスタ[],2,0)</f>
        <v>SIMPLE_TEXT</v>
      </c>
      <c r="G185" s="5">
        <v>2</v>
      </c>
      <c r="H185" s="16" t="str">
        <f>見積条件マスタ[[#This Row],[article_type_id]]&amp;"."&amp;見積条件マスタ[[#This Row],[qt_condition_type_id]]&amp;"."&amp;見積条件マスタ[[#This Row],[qt_condition_type_define_id]]</f>
        <v>0.10026.2</v>
      </c>
      <c r="I185" s="5" t="s">
        <v>455</v>
      </c>
      <c r="J185" s="5"/>
      <c r="K185" s="5" t="s">
        <v>456</v>
      </c>
      <c r="L185" s="5">
        <v>2</v>
      </c>
      <c r="M185" s="5"/>
      <c r="N185" s="12" t="s">
        <v>634</v>
      </c>
      <c r="O185" s="59"/>
    </row>
    <row r="186" spans="2:15" x14ac:dyDescent="0.25">
      <c r="B186" s="5">
        <v>0</v>
      </c>
      <c r="C186" s="16" t="str">
        <f>VLOOKUP(見積条件マスタ[[#This Row],[article_type_id]],品名マスタ[],5,0)</f>
        <v>コアピン</v>
      </c>
      <c r="D186" s="9">
        <v>10026</v>
      </c>
      <c r="E186" s="16" t="str">
        <f>VLOOKUP(見積条件マスタ[[#This Row],[qt_condition_type_id]],見積条件タイプマスタ[],5,0)</f>
        <v>エジェクタピン逃し穴径</v>
      </c>
      <c r="F186" s="16" t="str">
        <f>VLOOKUP(見積条件マスタ[[#This Row],[qt_condition_type_id]],見積条件タイプマスタ[],2,0)</f>
        <v>SIMPLE_TEXT</v>
      </c>
      <c r="G186" s="5">
        <v>3</v>
      </c>
      <c r="H186" s="16" t="str">
        <f>見積条件マスタ[[#This Row],[article_type_id]]&amp;"."&amp;見積条件マスタ[[#This Row],[qt_condition_type_id]]&amp;"."&amp;見積条件マスタ[[#This Row],[qt_condition_type_define_id]]</f>
        <v>0.10026.3</v>
      </c>
      <c r="I186" s="5" t="s">
        <v>457</v>
      </c>
      <c r="J186" s="5"/>
      <c r="K186" s="5" t="s">
        <v>458</v>
      </c>
      <c r="L186" s="5">
        <v>3</v>
      </c>
      <c r="M186" s="5"/>
      <c r="N186" s="12" t="s">
        <v>634</v>
      </c>
      <c r="O186" s="59"/>
    </row>
    <row r="187" spans="2:15" x14ac:dyDescent="0.25">
      <c r="B187" s="5">
        <v>0</v>
      </c>
      <c r="C187" s="49" t="str">
        <f>VLOOKUP(見積条件マスタ[[#This Row],[article_type_id]],品名マスタ[],5,0)</f>
        <v>コアピン</v>
      </c>
      <c r="D187" s="9">
        <v>10026</v>
      </c>
      <c r="E187" s="49" t="str">
        <f>VLOOKUP(見積条件マスタ[[#This Row],[qt_condition_type_id]],見積条件タイプマスタ[],5,0)</f>
        <v>エジェクタピン逃し穴径</v>
      </c>
      <c r="F187" s="49" t="str">
        <f>VLOOKUP(見積条件マスタ[[#This Row],[qt_condition_type_id]],見積条件タイプマスタ[],2,0)</f>
        <v>SIMPLE_TEXT</v>
      </c>
      <c r="G187" s="5">
        <v>4</v>
      </c>
      <c r="H187" s="49" t="str">
        <f>見積条件マスタ[[#This Row],[article_type_id]]&amp;"."&amp;見積条件マスタ[[#This Row],[qt_condition_type_id]]&amp;"."&amp;見積条件マスタ[[#This Row],[qt_condition_type_define_id]]</f>
        <v>0.10026.4</v>
      </c>
      <c r="I187" s="5" t="s">
        <v>792</v>
      </c>
      <c r="J187" s="5"/>
      <c r="K187" s="5" t="s">
        <v>793</v>
      </c>
      <c r="L187" s="5">
        <v>4</v>
      </c>
      <c r="M187" s="5"/>
      <c r="N187" s="12" t="s">
        <v>634</v>
      </c>
      <c r="O187" s="35" t="s">
        <v>802</v>
      </c>
    </row>
    <row r="188" spans="2:15" x14ac:dyDescent="0.25">
      <c r="B188" s="5">
        <v>0</v>
      </c>
      <c r="C188" s="49" t="str">
        <f>VLOOKUP(見積条件マスタ[[#This Row],[article_type_id]],品名マスタ[],5,0)</f>
        <v>コアピン</v>
      </c>
      <c r="D188" s="9">
        <v>10026</v>
      </c>
      <c r="E188" s="49" t="str">
        <f>VLOOKUP(見積条件マスタ[[#This Row],[qt_condition_type_id]],見積条件タイプマスタ[],5,0)</f>
        <v>エジェクタピン逃し穴径</v>
      </c>
      <c r="F188" s="49" t="str">
        <f>VLOOKUP(見積条件マスタ[[#This Row],[qt_condition_type_id]],見積条件タイプマスタ[],2,0)</f>
        <v>SIMPLE_TEXT</v>
      </c>
      <c r="G188" s="5">
        <v>5</v>
      </c>
      <c r="H188" s="49" t="str">
        <f>見積条件マスタ[[#This Row],[article_type_id]]&amp;"."&amp;見積条件マスタ[[#This Row],[qt_condition_type_id]]&amp;"."&amp;見積条件マスタ[[#This Row],[qt_condition_type_define_id]]</f>
        <v>0.10026.5</v>
      </c>
      <c r="I188" s="5" t="s">
        <v>789</v>
      </c>
      <c r="J188" s="5"/>
      <c r="K188" s="5" t="s">
        <v>790</v>
      </c>
      <c r="L188" s="5">
        <v>5</v>
      </c>
      <c r="M188" s="5"/>
      <c r="N188" s="12" t="s">
        <v>634</v>
      </c>
      <c r="O188" s="35" t="s">
        <v>802</v>
      </c>
    </row>
    <row r="189" spans="2:15" x14ac:dyDescent="0.25">
      <c r="B189" s="5">
        <v>0</v>
      </c>
      <c r="C189" s="49" t="str">
        <f>VLOOKUP(見積条件マスタ[[#This Row],[article_type_id]],品名マスタ[],5,0)</f>
        <v>コアピン</v>
      </c>
      <c r="D189">
        <v>10027</v>
      </c>
      <c r="E189" s="49" t="str">
        <f>VLOOKUP(見積条件マスタ[[#This Row],[qt_condition_type_id]],見積条件タイプマスタ[],5,0)</f>
        <v>エジェクタピン逃し穴形状</v>
      </c>
      <c r="F189" s="49" t="str">
        <f>VLOOKUP(見積条件マスタ[[#This Row],[qt_condition_type_id]],見積条件タイプマスタ[],2,0)</f>
        <v>SIMPLE_TEXT</v>
      </c>
      <c r="G189" s="5">
        <v>1</v>
      </c>
      <c r="H189" s="49" t="str">
        <f>見積条件マスタ[[#This Row],[article_type_id]]&amp;"."&amp;見積条件マスタ[[#This Row],[qt_condition_type_id]]&amp;"."&amp;見積条件マスタ[[#This Row],[qt_condition_type_define_id]]</f>
        <v>0.10027.1</v>
      </c>
      <c r="I189" s="30" t="s">
        <v>255</v>
      </c>
      <c r="J189" s="5"/>
      <c r="K189" s="30" t="s">
        <v>256</v>
      </c>
      <c r="L189" s="30">
        <v>2</v>
      </c>
      <c r="M189" s="5"/>
      <c r="N189" s="12" t="s">
        <v>634</v>
      </c>
      <c r="O189" s="35"/>
    </row>
    <row r="190" spans="2:15" x14ac:dyDescent="0.25">
      <c r="B190" s="5">
        <v>0</v>
      </c>
      <c r="C190" s="16" t="str">
        <f>VLOOKUP(見積条件マスタ[[#This Row],[article_type_id]],品名マスタ[],5,0)</f>
        <v>コアピン</v>
      </c>
      <c r="D190" s="9">
        <v>10027</v>
      </c>
      <c r="E190" s="16" t="str">
        <f>VLOOKUP(見積条件マスタ[[#This Row],[qt_condition_type_id]],見積条件タイプマスタ[],5,0)</f>
        <v>エジェクタピン逃し穴形状</v>
      </c>
      <c r="F190" s="16" t="str">
        <f>VLOOKUP(見積条件マスタ[[#This Row],[qt_condition_type_id]],見積条件タイプマスタ[],2,0)</f>
        <v>SIMPLE_TEXT</v>
      </c>
      <c r="G190" s="5">
        <v>2</v>
      </c>
      <c r="H190" s="16" t="str">
        <f>見積条件マスタ[[#This Row],[article_type_id]]&amp;"."&amp;見積条件マスタ[[#This Row],[qt_condition_type_id]]&amp;"."&amp;見積条件マスタ[[#This Row],[qt_condition_type_define_id]]</f>
        <v>0.10027.2</v>
      </c>
      <c r="I190" s="30" t="s">
        <v>803</v>
      </c>
      <c r="J190" s="5"/>
      <c r="K190" s="30" t="s">
        <v>804</v>
      </c>
      <c r="L190" s="30">
        <v>1</v>
      </c>
      <c r="M190" s="5"/>
      <c r="N190" s="12" t="s">
        <v>634</v>
      </c>
      <c r="O190" s="59"/>
    </row>
    <row r="191" spans="2:15" x14ac:dyDescent="0.25">
      <c r="B191" s="5">
        <v>0</v>
      </c>
      <c r="C191" s="16" t="str">
        <f>VLOOKUP(見積条件マスタ[[#This Row],[article_type_id]],品名マスタ[],5,0)</f>
        <v>コアピン</v>
      </c>
      <c r="D191" s="9">
        <v>10031</v>
      </c>
      <c r="E191" s="16" t="str">
        <f>VLOOKUP(見積条件マスタ[[#This Row],[qt_condition_type_id]],見積条件タイプマスタ[],5,0)</f>
        <v>エジェクタピン穴有効長さ公差</v>
      </c>
      <c r="F191" s="16" t="str">
        <f>VLOOKUP(見積条件マスタ[[#This Row],[qt_condition_type_id]],見積条件タイプマスタ[],2,0)</f>
        <v>TOLERANCE</v>
      </c>
      <c r="G191" s="5">
        <v>1</v>
      </c>
      <c r="H191" s="16" t="str">
        <f>見積条件マスタ[[#This Row],[article_type_id]]&amp;"."&amp;見積条件マスタ[[#This Row],[qt_condition_type_id]]&amp;"."&amp;見積条件マスタ[[#This Row],[qt_condition_type_define_id]]</f>
        <v>0.10031.1</v>
      </c>
      <c r="I191" s="5" t="s">
        <v>258</v>
      </c>
      <c r="J191" s="5"/>
      <c r="K191" s="5" t="s">
        <v>259</v>
      </c>
      <c r="L191" s="5">
        <v>1</v>
      </c>
      <c r="M191" s="5">
        <v>1</v>
      </c>
      <c r="N191" s="12" t="s">
        <v>634</v>
      </c>
      <c r="O191" s="59"/>
    </row>
    <row r="192" spans="2:15" x14ac:dyDescent="0.25">
      <c r="B192" s="5">
        <v>0</v>
      </c>
      <c r="C192" s="16" t="str">
        <f>VLOOKUP(見積条件マスタ[[#This Row],[article_type_id]],品名マスタ[],5,0)</f>
        <v>コアピン</v>
      </c>
      <c r="D192" s="9">
        <v>10031</v>
      </c>
      <c r="E192" s="16" t="str">
        <f>VLOOKUP(見積条件マスタ[[#This Row],[qt_condition_type_id]],見積条件タイプマスタ[],5,0)</f>
        <v>エジェクタピン穴有効長さ公差</v>
      </c>
      <c r="F192" s="16" t="str">
        <f>VLOOKUP(見積条件マスタ[[#This Row],[qt_condition_type_id]],見積条件タイプマスタ[],2,0)</f>
        <v>TOLERANCE</v>
      </c>
      <c r="G192" s="5">
        <v>2</v>
      </c>
      <c r="H192" s="16" t="str">
        <f>見積条件マスタ[[#This Row],[article_type_id]]&amp;"."&amp;見積条件マスタ[[#This Row],[qt_condition_type_id]]&amp;"."&amp;見積条件マスタ[[#This Row],[qt_condition_type_define_id]]</f>
        <v>0.10031.2</v>
      </c>
      <c r="I192" s="5" t="s">
        <v>260</v>
      </c>
      <c r="J192" s="5"/>
      <c r="K192" s="5" t="s">
        <v>261</v>
      </c>
      <c r="L192" s="5">
        <v>2</v>
      </c>
      <c r="M192" s="5">
        <v>1</v>
      </c>
      <c r="N192" s="12" t="s">
        <v>634</v>
      </c>
      <c r="O192" s="59"/>
    </row>
    <row r="193" spans="2:15" x14ac:dyDescent="0.25">
      <c r="B193" s="5">
        <v>0</v>
      </c>
      <c r="C193" s="16" t="str">
        <f>VLOOKUP(見積条件マスタ[[#This Row],[article_type_id]],品名マスタ[],5,0)</f>
        <v>コアピン</v>
      </c>
      <c r="D193" s="9">
        <v>10032</v>
      </c>
      <c r="E193" s="16" t="str">
        <f>VLOOKUP(見積条件マスタ[[#This Row],[qt_condition_type_id]],見積条件タイプマスタ[],5,0)</f>
        <v>ノックピン種類</v>
      </c>
      <c r="F193" s="16" t="str">
        <f>VLOOKUP(見積条件マスタ[[#This Row],[qt_condition_type_id]],見積条件タイプマスタ[],2,0)</f>
        <v>SIMPLE_TEXT</v>
      </c>
      <c r="G193" s="5">
        <v>1</v>
      </c>
      <c r="H193" s="16" t="str">
        <f>見積条件マスタ[[#This Row],[article_type_id]]&amp;"."&amp;見積条件マスタ[[#This Row],[qt_condition_type_id]]&amp;"."&amp;見積条件マスタ[[#This Row],[qt_condition_type_define_id]]</f>
        <v>0.10032.1</v>
      </c>
      <c r="I193" s="5" t="s">
        <v>262</v>
      </c>
      <c r="J193" s="5"/>
      <c r="K193" s="5" t="s">
        <v>263</v>
      </c>
      <c r="L193" s="5">
        <v>1</v>
      </c>
      <c r="M193" s="5"/>
      <c r="N193" s="12" t="s">
        <v>633</v>
      </c>
      <c r="O193" s="59" t="s">
        <v>806</v>
      </c>
    </row>
    <row r="194" spans="2:15" x14ac:dyDescent="0.25">
      <c r="B194" s="5">
        <v>0</v>
      </c>
      <c r="C194" s="16" t="str">
        <f>VLOOKUP(見積条件マスタ[[#This Row],[article_type_id]],品名マスタ[],5,0)</f>
        <v>コアピン</v>
      </c>
      <c r="D194" s="9">
        <v>10032</v>
      </c>
      <c r="E194" s="16" t="str">
        <f>VLOOKUP(見積条件マスタ[[#This Row],[qt_condition_type_id]],見積条件タイプマスタ[],5,0)</f>
        <v>ノックピン種類</v>
      </c>
      <c r="F194" s="16" t="str">
        <f>VLOOKUP(見積条件マスタ[[#This Row],[qt_condition_type_id]],見積条件タイプマスタ[],2,0)</f>
        <v>SIMPLE_TEXT</v>
      </c>
      <c r="G194" s="5">
        <v>2</v>
      </c>
      <c r="H194" s="16" t="str">
        <f>見積条件マスタ[[#This Row],[article_type_id]]&amp;"."&amp;見積条件マスタ[[#This Row],[qt_condition_type_id]]&amp;"."&amp;見積条件マスタ[[#This Row],[qt_condition_type_define_id]]</f>
        <v>0.10032.2</v>
      </c>
      <c r="I194" s="5" t="s">
        <v>264</v>
      </c>
      <c r="J194" s="5"/>
      <c r="K194" s="5" t="s">
        <v>265</v>
      </c>
      <c r="L194" s="5">
        <v>2</v>
      </c>
      <c r="M194" s="5"/>
      <c r="N194" s="12" t="s">
        <v>633</v>
      </c>
      <c r="O194" s="59" t="s">
        <v>806</v>
      </c>
    </row>
    <row r="195" spans="2:15" x14ac:dyDescent="0.25">
      <c r="B195" s="5">
        <v>0</v>
      </c>
      <c r="C195" s="16" t="str">
        <f>VLOOKUP(見積条件マスタ[[#This Row],[article_type_id]],品名マスタ[],5,0)</f>
        <v>コアピン</v>
      </c>
      <c r="D195" s="9">
        <v>10033</v>
      </c>
      <c r="E195" s="16" t="str">
        <f>VLOOKUP(見積条件マスタ[[#This Row],[qt_condition_type_id]],見積条件タイプマスタ[],5,0)</f>
        <v>エジェクタピン段付穴有効長さ</v>
      </c>
      <c r="F195" s="16" t="str">
        <f>VLOOKUP(見積条件マスタ[[#This Row],[qt_condition_type_id]],見積条件タイプマスタ[],2,0)</f>
        <v>SIMPLE_TEXT</v>
      </c>
      <c r="G195" s="5">
        <v>1</v>
      </c>
      <c r="H195" s="16" t="str">
        <f>見積条件マスタ[[#This Row],[article_type_id]]&amp;"."&amp;見積条件マスタ[[#This Row],[qt_condition_type_id]]&amp;"."&amp;見積条件マスタ[[#This Row],[qt_condition_type_define_id]]</f>
        <v>0.10033.1</v>
      </c>
      <c r="I195" s="5" t="s">
        <v>249</v>
      </c>
      <c r="J195" s="5"/>
      <c r="K195" s="5" t="s">
        <v>250</v>
      </c>
      <c r="L195" s="5">
        <v>1</v>
      </c>
      <c r="M195" s="5"/>
      <c r="N195" s="30" t="s">
        <v>693</v>
      </c>
      <c r="O195" s="59"/>
    </row>
    <row r="196" spans="2:15" x14ac:dyDescent="0.25">
      <c r="B196" s="5">
        <v>0</v>
      </c>
      <c r="C196" s="16" t="str">
        <f>VLOOKUP(見積条件マスタ[[#This Row],[article_type_id]],品名マスタ[],5,0)</f>
        <v>コアピン</v>
      </c>
      <c r="D196" s="9">
        <v>10033</v>
      </c>
      <c r="E196" s="16" t="str">
        <f>VLOOKUP(見積条件マスタ[[#This Row],[qt_condition_type_id]],見積条件タイプマスタ[],5,0)</f>
        <v>エジェクタピン段付穴有効長さ</v>
      </c>
      <c r="F196" s="16" t="str">
        <f>VLOOKUP(見積条件マスタ[[#This Row],[qt_condition_type_id]],見積条件タイプマスタ[],2,0)</f>
        <v>SIMPLE_TEXT</v>
      </c>
      <c r="G196" s="5">
        <v>2</v>
      </c>
      <c r="H196" s="16" t="str">
        <f>見積条件マスタ[[#This Row],[article_type_id]]&amp;"."&amp;見積条件マスタ[[#This Row],[qt_condition_type_id]]&amp;"."&amp;見積条件マスタ[[#This Row],[qt_condition_type_define_id]]</f>
        <v>0.10033.2</v>
      </c>
      <c r="I196" s="5" t="s">
        <v>251</v>
      </c>
      <c r="J196" s="5"/>
      <c r="K196" s="5" t="s">
        <v>252</v>
      </c>
      <c r="L196" s="5">
        <v>2</v>
      </c>
      <c r="M196" s="5"/>
      <c r="N196" s="30" t="s">
        <v>693</v>
      </c>
      <c r="O196" s="59"/>
    </row>
    <row r="197" spans="2:15" x14ac:dyDescent="0.25">
      <c r="B197" s="5">
        <v>0</v>
      </c>
      <c r="C197" s="16" t="str">
        <f>VLOOKUP(見積条件マスタ[[#This Row],[article_type_id]],品名マスタ[],5,0)</f>
        <v>コアピン</v>
      </c>
      <c r="D197" s="9">
        <v>10033</v>
      </c>
      <c r="E197" s="16" t="str">
        <f>VLOOKUP(見積条件マスタ[[#This Row],[qt_condition_type_id]],見積条件タイプマスタ[],5,0)</f>
        <v>エジェクタピン段付穴有効長さ</v>
      </c>
      <c r="F197" s="16" t="str">
        <f>VLOOKUP(見積条件マスタ[[#This Row],[qt_condition_type_id]],見積条件タイプマスタ[],2,0)</f>
        <v>SIMPLE_TEXT</v>
      </c>
      <c r="G197" s="5">
        <v>3</v>
      </c>
      <c r="H197" s="16" t="str">
        <f>見積条件マスタ[[#This Row],[article_type_id]]&amp;"."&amp;見積条件マスタ[[#This Row],[qt_condition_type_id]]&amp;"."&amp;見積条件マスタ[[#This Row],[qt_condition_type_define_id]]</f>
        <v>0.10033.3</v>
      </c>
      <c r="I197" s="5" t="s">
        <v>253</v>
      </c>
      <c r="J197" s="5"/>
      <c r="K197" s="5" t="s">
        <v>254</v>
      </c>
      <c r="L197" s="5">
        <v>3</v>
      </c>
      <c r="M197" s="5"/>
      <c r="N197" s="30" t="s">
        <v>693</v>
      </c>
      <c r="O197" s="59"/>
    </row>
    <row r="198" spans="2:15" x14ac:dyDescent="0.25">
      <c r="B198" s="5">
        <v>0</v>
      </c>
      <c r="C198" s="16" t="str">
        <f>VLOOKUP(見積条件マスタ[[#This Row],[article_type_id]],品名マスタ[],5,0)</f>
        <v>コアピン</v>
      </c>
      <c r="D198" s="9">
        <v>10033</v>
      </c>
      <c r="E198" s="16" t="str">
        <f>VLOOKUP(見積条件マスタ[[#This Row],[qt_condition_type_id]],見積条件タイプマスタ[],5,0)</f>
        <v>エジェクタピン段付穴有効長さ</v>
      </c>
      <c r="F198" s="16" t="str">
        <f>VLOOKUP(見積条件マスタ[[#This Row],[qt_condition_type_id]],見積条件タイプマスタ[],2,0)</f>
        <v>SIMPLE_TEXT</v>
      </c>
      <c r="G198" s="5">
        <v>4</v>
      </c>
      <c r="H198" s="16" t="str">
        <f>見積条件マスタ[[#This Row],[article_type_id]]&amp;"."&amp;見積条件マスタ[[#This Row],[qt_condition_type_id]]&amp;"."&amp;見積条件マスタ[[#This Row],[qt_condition_type_define_id]]</f>
        <v>0.10033.4</v>
      </c>
      <c r="I198" s="5" t="s">
        <v>377</v>
      </c>
      <c r="J198" s="5"/>
      <c r="K198" s="5" t="s">
        <v>378</v>
      </c>
      <c r="L198" s="5">
        <v>4</v>
      </c>
      <c r="M198" s="5"/>
      <c r="N198" s="30" t="s">
        <v>692</v>
      </c>
      <c r="O198" s="59"/>
    </row>
    <row r="199" spans="2:15" x14ac:dyDescent="0.25">
      <c r="B199" s="5">
        <v>0</v>
      </c>
      <c r="C199" s="16" t="str">
        <f>VLOOKUP(見積条件マスタ[[#This Row],[article_type_id]],品名マスタ[],5,0)</f>
        <v>コアピン</v>
      </c>
      <c r="D199" s="9">
        <v>10034</v>
      </c>
      <c r="E199" s="16" t="str">
        <f>VLOOKUP(見積条件マスタ[[#This Row],[qt_condition_type_id]],見積条件タイプマスタ[],5,0)</f>
        <v>エジェクタピン段付穴有効長さ公差</v>
      </c>
      <c r="F199" s="16" t="str">
        <f>VLOOKUP(見積条件マスタ[[#This Row],[qt_condition_type_id]],見積条件タイプマスタ[],2,0)</f>
        <v>SIMPLE_TEXT</v>
      </c>
      <c r="G199" s="5">
        <v>1</v>
      </c>
      <c r="H199" s="16" t="str">
        <f>見積条件マスタ[[#This Row],[article_type_id]]&amp;"."&amp;見積条件マスタ[[#This Row],[qt_condition_type_id]]&amp;"."&amp;見積条件マスタ[[#This Row],[qt_condition_type_define_id]]</f>
        <v>0.10034.1</v>
      </c>
      <c r="I199" s="5" t="s">
        <v>258</v>
      </c>
      <c r="J199" s="5"/>
      <c r="K199" s="5" t="s">
        <v>259</v>
      </c>
      <c r="L199" s="5">
        <v>1</v>
      </c>
      <c r="M199" s="5">
        <v>1</v>
      </c>
      <c r="N199" s="12" t="s">
        <v>634</v>
      </c>
      <c r="O199" s="59"/>
    </row>
    <row r="200" spans="2:15" x14ac:dyDescent="0.25">
      <c r="B200" s="5">
        <v>0</v>
      </c>
      <c r="C200" s="16" t="str">
        <f>VLOOKUP(見積条件マスタ[[#This Row],[article_type_id]],品名マスタ[],5,0)</f>
        <v>コアピン</v>
      </c>
      <c r="D200" s="9">
        <v>10034</v>
      </c>
      <c r="E200" s="16" t="str">
        <f>VLOOKUP(見積条件マスタ[[#This Row],[qt_condition_type_id]],見積条件タイプマスタ[],5,0)</f>
        <v>エジェクタピン段付穴有効長さ公差</v>
      </c>
      <c r="F200" s="16" t="str">
        <f>VLOOKUP(見積条件マスタ[[#This Row],[qt_condition_type_id]],見積条件タイプマスタ[],2,0)</f>
        <v>SIMPLE_TEXT</v>
      </c>
      <c r="G200" s="5">
        <v>2</v>
      </c>
      <c r="H200" s="16" t="str">
        <f>見積条件マスタ[[#This Row],[article_type_id]]&amp;"."&amp;見積条件マスタ[[#This Row],[qt_condition_type_id]]&amp;"."&amp;見積条件マスタ[[#This Row],[qt_condition_type_define_id]]</f>
        <v>0.10034.2</v>
      </c>
      <c r="I200" s="5" t="s">
        <v>260</v>
      </c>
      <c r="J200" s="5"/>
      <c r="K200" s="5" t="s">
        <v>261</v>
      </c>
      <c r="L200" s="5">
        <v>2</v>
      </c>
      <c r="M200" s="5">
        <v>1</v>
      </c>
      <c r="N200" s="12" t="s">
        <v>634</v>
      </c>
      <c r="O200" s="59"/>
    </row>
    <row r="201" spans="2:15" x14ac:dyDescent="0.25">
      <c r="B201" s="5">
        <v>0</v>
      </c>
      <c r="C201" s="16" t="str">
        <f>VLOOKUP(見積条件マスタ[[#This Row],[article_type_id]],品名マスタ[],5,0)</f>
        <v>コアピン</v>
      </c>
      <c r="D201" s="9">
        <v>10035</v>
      </c>
      <c r="E201" s="16" t="str">
        <f>VLOOKUP(見積条件マスタ[[#This Row],[qt_condition_type_id]],見積条件タイプマスタ[],5,0)</f>
        <v>軸対称部仕上面</v>
      </c>
      <c r="F201" s="16" t="str">
        <f>VLOOKUP(見積条件マスタ[[#This Row],[qt_condition_type_id]],見積条件タイプマスタ[],2,0)</f>
        <v>SIMPLE_TEXT</v>
      </c>
      <c r="G201" s="5">
        <v>1</v>
      </c>
      <c r="H201" s="16" t="str">
        <f>見積条件マスタ[[#This Row],[article_type_id]]&amp;"."&amp;見積条件マスタ[[#This Row],[qt_condition_type_id]]&amp;"."&amp;見積条件マスタ[[#This Row],[qt_condition_type_define_id]]</f>
        <v>0.10035.1</v>
      </c>
      <c r="I201" s="5" t="s">
        <v>227</v>
      </c>
      <c r="J201" s="5"/>
      <c r="K201" s="5" t="s">
        <v>459</v>
      </c>
      <c r="L201" s="5">
        <v>1</v>
      </c>
      <c r="M201" s="5"/>
      <c r="N201" s="12" t="s">
        <v>633</v>
      </c>
      <c r="O201" s="59"/>
    </row>
    <row r="202" spans="2:15" x14ac:dyDescent="0.25">
      <c r="B202" s="5">
        <v>0</v>
      </c>
      <c r="C202" s="16" t="str">
        <f>VLOOKUP(見積条件マスタ[[#This Row],[article_type_id]],品名マスタ[],5,0)</f>
        <v>コアピン</v>
      </c>
      <c r="D202" s="9">
        <v>10035</v>
      </c>
      <c r="E202" s="16" t="str">
        <f>VLOOKUP(見積条件マスタ[[#This Row],[qt_condition_type_id]],見積条件タイプマスタ[],5,0)</f>
        <v>軸対称部仕上面</v>
      </c>
      <c r="F202" s="16" t="str">
        <f>VLOOKUP(見積条件マスタ[[#This Row],[qt_condition_type_id]],見積条件タイプマスタ[],2,0)</f>
        <v>SIMPLE_TEXT</v>
      </c>
      <c r="G202" s="5">
        <v>2</v>
      </c>
      <c r="H202" s="16" t="str">
        <f>見積条件マスタ[[#This Row],[article_type_id]]&amp;"."&amp;見積条件マスタ[[#This Row],[qt_condition_type_id]]&amp;"."&amp;見積条件マスタ[[#This Row],[qt_condition_type_define_id]]</f>
        <v>0.10035.2</v>
      </c>
      <c r="I202" s="5" t="s">
        <v>338</v>
      </c>
      <c r="J202" s="5"/>
      <c r="K202" s="5" t="s">
        <v>460</v>
      </c>
      <c r="L202" s="5">
        <v>2</v>
      </c>
      <c r="M202" s="5"/>
      <c r="N202" s="12" t="s">
        <v>634</v>
      </c>
      <c r="O202" s="59"/>
    </row>
    <row r="203" spans="2:15" x14ac:dyDescent="0.25">
      <c r="B203" s="5">
        <v>0</v>
      </c>
      <c r="C203" s="16" t="str">
        <f>VLOOKUP(見積条件マスタ[[#This Row],[article_type_id]],品名マスタ[],5,0)</f>
        <v>コアピン</v>
      </c>
      <c r="D203" s="9">
        <v>10036</v>
      </c>
      <c r="E203" s="16" t="str">
        <f>VLOOKUP(見積条件マスタ[[#This Row],[qt_condition_type_id]],見積条件タイプマスタ[],5,0)</f>
        <v>ザグリ穴タップ加工</v>
      </c>
      <c r="F203" s="16" t="str">
        <f>VLOOKUP(見積条件マスタ[[#This Row],[qt_condition_type_id]],見積条件タイプマスタ[],2,0)</f>
        <v>SIMPLE_TEXT</v>
      </c>
      <c r="G203" s="5">
        <v>1</v>
      </c>
      <c r="H203" s="16" t="str">
        <f>見積条件マスタ[[#This Row],[article_type_id]]&amp;"."&amp;見積条件マスタ[[#This Row],[qt_condition_type_id]]&amp;"."&amp;見積条件マスタ[[#This Row],[qt_condition_type_define_id]]</f>
        <v>0.10036.1</v>
      </c>
      <c r="I203" s="5" t="s">
        <v>266</v>
      </c>
      <c r="J203" s="5"/>
      <c r="K203" s="5" t="s">
        <v>164</v>
      </c>
      <c r="L203" s="5">
        <v>1</v>
      </c>
      <c r="M203" s="5"/>
      <c r="N203" s="12" t="s">
        <v>807</v>
      </c>
      <c r="O203" s="59"/>
    </row>
    <row r="204" spans="2:15" x14ac:dyDescent="0.25">
      <c r="B204" s="5">
        <v>0</v>
      </c>
      <c r="C204" s="16" t="str">
        <f>VLOOKUP(見積条件マスタ[[#This Row],[article_type_id]],品名マスタ[],5,0)</f>
        <v>コアピン</v>
      </c>
      <c r="D204" s="9">
        <v>20001</v>
      </c>
      <c r="E204" s="16" t="str">
        <f>VLOOKUP(見積条件マスタ[[#This Row],[qt_condition_type_id]],見積条件タイプマスタ[],5,0)</f>
        <v>ツバ部逃げ加工を設定する事</v>
      </c>
      <c r="F204" s="16" t="str">
        <f>VLOOKUP(見積条件マスタ[[#This Row],[qt_condition_type_id]],見積条件タイプマスタ[],2,0)</f>
        <v>BOOLEAN</v>
      </c>
      <c r="G204" s="5">
        <v>1</v>
      </c>
      <c r="H204" s="16" t="str">
        <f>見積条件マスタ[[#This Row],[article_type_id]]&amp;"."&amp;見積条件マスタ[[#This Row],[qt_condition_type_id]]&amp;"."&amp;見積条件マスタ[[#This Row],[qt_condition_type_define_id]]</f>
        <v>0.20001.1</v>
      </c>
      <c r="I204" s="5" t="s">
        <v>267</v>
      </c>
      <c r="J204" s="5"/>
      <c r="K204" s="5" t="s">
        <v>268</v>
      </c>
      <c r="L204" s="5">
        <v>1</v>
      </c>
      <c r="M204" s="5"/>
      <c r="N204" s="12" t="s">
        <v>633</v>
      </c>
      <c r="O204" s="59"/>
    </row>
    <row r="205" spans="2:15" x14ac:dyDescent="0.25">
      <c r="B205" s="5">
        <v>0</v>
      </c>
      <c r="C205" s="16" t="str">
        <f>VLOOKUP(見積条件マスタ[[#This Row],[article_type_id]],品名マスタ[],5,0)</f>
        <v>コアピン</v>
      </c>
      <c r="D205" s="9">
        <v>20001</v>
      </c>
      <c r="E205" s="16" t="str">
        <f>VLOOKUP(見積条件マスタ[[#This Row],[qt_condition_type_id]],見積条件タイプマスタ[],5,0)</f>
        <v>ツバ部逃げ加工を設定する事</v>
      </c>
      <c r="F205" s="16" t="str">
        <f>VLOOKUP(見積条件マスタ[[#This Row],[qt_condition_type_id]],見積条件タイプマスタ[],2,0)</f>
        <v>BOOLEAN</v>
      </c>
      <c r="G205" s="5">
        <v>2</v>
      </c>
      <c r="H205" s="16" t="str">
        <f>見積条件マスタ[[#This Row],[article_type_id]]&amp;"."&amp;見積条件マスタ[[#This Row],[qt_condition_type_id]]&amp;"."&amp;見積条件マスタ[[#This Row],[qt_condition_type_define_id]]</f>
        <v>0.20001.2</v>
      </c>
      <c r="I205" s="5"/>
      <c r="J205" s="5"/>
      <c r="K205" s="5" t="s">
        <v>269</v>
      </c>
      <c r="L205" s="5">
        <v>2</v>
      </c>
      <c r="M205" s="5"/>
      <c r="N205" s="12" t="s">
        <v>633</v>
      </c>
      <c r="O205" s="59"/>
    </row>
    <row r="206" spans="2:15" x14ac:dyDescent="0.25">
      <c r="B206" s="5">
        <v>0</v>
      </c>
      <c r="C206" s="16" t="str">
        <f>VLOOKUP(見積条件マスタ[[#This Row],[article_type_id]],品名マスタ[],5,0)</f>
        <v>コアピン</v>
      </c>
      <c r="D206" s="9">
        <v>20002</v>
      </c>
      <c r="E206" s="16" t="str">
        <f>VLOOKUP(見積条件マスタ[[#This Row],[qt_condition_type_id]],見積条件タイプマスタ[],5,0)</f>
        <v>ツバ裏ナンバリング加工を設定する事</v>
      </c>
      <c r="F206" s="16" t="str">
        <f>VLOOKUP(見積条件マスタ[[#This Row],[qt_condition_type_id]],見積条件タイプマスタ[],2,0)</f>
        <v>TEXT_LENGTH</v>
      </c>
      <c r="G206" s="5">
        <v>1</v>
      </c>
      <c r="H206" s="16" t="str">
        <f>見積条件マスタ[[#This Row],[article_type_id]]&amp;"."&amp;見積条件マスタ[[#This Row],[qt_condition_type_id]]&amp;"."&amp;見積条件マスタ[[#This Row],[qt_condition_type_define_id]]</f>
        <v>0.20002.1</v>
      </c>
      <c r="I206" s="5" t="s">
        <v>270</v>
      </c>
      <c r="J206" s="5"/>
      <c r="K206" s="5" t="s">
        <v>268</v>
      </c>
      <c r="L206" s="5">
        <v>1</v>
      </c>
      <c r="M206" s="5"/>
      <c r="N206" s="12" t="s">
        <v>633</v>
      </c>
      <c r="O206" s="59"/>
    </row>
    <row r="207" spans="2:15" x14ac:dyDescent="0.25">
      <c r="B207" s="5">
        <v>0</v>
      </c>
      <c r="C207" s="16" t="str">
        <f>VLOOKUP(見積条件マスタ[[#This Row],[article_type_id]],品名マスタ[],5,0)</f>
        <v>コアピン</v>
      </c>
      <c r="D207" s="9">
        <v>20002</v>
      </c>
      <c r="E207" s="16" t="str">
        <f>VLOOKUP(見積条件マスタ[[#This Row],[qt_condition_type_id]],見積条件タイプマスタ[],5,0)</f>
        <v>ツバ裏ナンバリング加工を設定する事</v>
      </c>
      <c r="F207" s="16" t="str">
        <f>VLOOKUP(見積条件マスタ[[#This Row],[qt_condition_type_id]],見積条件タイプマスタ[],2,0)</f>
        <v>TEXT_LENGTH</v>
      </c>
      <c r="G207" s="5">
        <v>2</v>
      </c>
      <c r="H207" s="16" t="str">
        <f>見積条件マスタ[[#This Row],[article_type_id]]&amp;"."&amp;見積条件マスタ[[#This Row],[qt_condition_type_id]]&amp;"."&amp;見積条件マスタ[[#This Row],[qt_condition_type_define_id]]</f>
        <v>0.20002.2</v>
      </c>
      <c r="I207" s="5"/>
      <c r="J207" s="5"/>
      <c r="K207" s="5" t="s">
        <v>269</v>
      </c>
      <c r="L207" s="5">
        <v>2</v>
      </c>
      <c r="M207" s="5"/>
      <c r="N207" s="12" t="s">
        <v>633</v>
      </c>
      <c r="O207" s="59"/>
    </row>
    <row r="208" spans="2:15" x14ac:dyDescent="0.25">
      <c r="B208" s="5">
        <v>0</v>
      </c>
      <c r="C208" s="16" t="str">
        <f>VLOOKUP(見積条件マスタ[[#This Row],[article_type_id]],品名マスタ[],5,0)</f>
        <v>コアピン</v>
      </c>
      <c r="D208" s="9">
        <v>20003</v>
      </c>
      <c r="E208" s="16" t="str">
        <f>VLOOKUP(見積条件マスタ[[#This Row],[qt_condition_type_id]],見積条件タイプマスタ[],5,0)</f>
        <v>ツバ部面取り不可</v>
      </c>
      <c r="F208" s="16" t="str">
        <f>VLOOKUP(見積条件マスタ[[#This Row],[qt_condition_type_id]],見積条件タイプマスタ[],2,0)</f>
        <v>BOOLEAN</v>
      </c>
      <c r="G208" s="5">
        <v>1</v>
      </c>
      <c r="H208" s="16" t="str">
        <f>見積条件マスタ[[#This Row],[article_type_id]]&amp;"."&amp;見積条件マスタ[[#This Row],[qt_condition_type_id]]&amp;"."&amp;見積条件マスタ[[#This Row],[qt_condition_type_define_id]]</f>
        <v>0.20003.1</v>
      </c>
      <c r="I208" s="5" t="s">
        <v>271</v>
      </c>
      <c r="J208" s="5"/>
      <c r="K208" s="5" t="s">
        <v>268</v>
      </c>
      <c r="L208" s="5">
        <v>1</v>
      </c>
      <c r="M208" s="5"/>
      <c r="N208" s="12" t="s">
        <v>633</v>
      </c>
      <c r="O208" s="59"/>
    </row>
    <row r="209" spans="2:15" x14ac:dyDescent="0.25">
      <c r="B209" s="5">
        <v>0</v>
      </c>
      <c r="C209" s="16" t="str">
        <f>VLOOKUP(見積条件マスタ[[#This Row],[article_type_id]],品名マスタ[],5,0)</f>
        <v>コアピン</v>
      </c>
      <c r="D209" s="9">
        <v>20003</v>
      </c>
      <c r="E209" s="16" t="str">
        <f>VLOOKUP(見積条件マスタ[[#This Row],[qt_condition_type_id]],見積条件タイプマスタ[],5,0)</f>
        <v>ツバ部面取り不可</v>
      </c>
      <c r="F209" s="16" t="str">
        <f>VLOOKUP(見積条件マスタ[[#This Row],[qt_condition_type_id]],見積条件タイプマスタ[],2,0)</f>
        <v>BOOLEAN</v>
      </c>
      <c r="G209" s="5">
        <v>2</v>
      </c>
      <c r="H209" s="16" t="str">
        <f>見積条件マスタ[[#This Row],[article_type_id]]&amp;"."&amp;見積条件マスタ[[#This Row],[qt_condition_type_id]]&amp;"."&amp;見積条件マスタ[[#This Row],[qt_condition_type_define_id]]</f>
        <v>0.20003.2</v>
      </c>
      <c r="I209" s="5"/>
      <c r="J209" s="5"/>
      <c r="K209" s="5" t="s">
        <v>269</v>
      </c>
      <c r="L209" s="5">
        <v>2</v>
      </c>
      <c r="M209" s="5"/>
      <c r="N209" s="12" t="s">
        <v>633</v>
      </c>
      <c r="O209" s="59"/>
    </row>
    <row r="210" spans="2:15" x14ac:dyDescent="0.25">
      <c r="B210" s="5">
        <v>0</v>
      </c>
      <c r="C210" s="16" t="str">
        <f>VLOOKUP(見積条件マスタ[[#This Row],[article_type_id]],品名マスタ[],5,0)</f>
        <v>コアピン</v>
      </c>
      <c r="D210" s="9">
        <v>20004</v>
      </c>
      <c r="E210" s="16" t="str">
        <f>VLOOKUP(見積条件マスタ[[#This Row],[qt_condition_type_id]],見積条件タイプマスタ[],5,0)</f>
        <v>先端カットおよび先端異形状は加工不要</v>
      </c>
      <c r="F210" s="16" t="str">
        <f>VLOOKUP(見積条件マスタ[[#This Row],[qt_condition_type_id]],見積条件タイプマスタ[],2,0)</f>
        <v>BOOLEAN</v>
      </c>
      <c r="G210" s="5">
        <v>1</v>
      </c>
      <c r="H210" s="16" t="str">
        <f>見積条件マスタ[[#This Row],[article_type_id]]&amp;"."&amp;見積条件マスタ[[#This Row],[qt_condition_type_id]]&amp;"."&amp;見積条件マスタ[[#This Row],[qt_condition_type_define_id]]</f>
        <v>0.20004.1</v>
      </c>
      <c r="I210" s="5" t="s">
        <v>272</v>
      </c>
      <c r="J210" s="5"/>
      <c r="K210" s="5" t="s">
        <v>268</v>
      </c>
      <c r="L210" s="5">
        <v>1</v>
      </c>
      <c r="M210" s="5"/>
      <c r="N210" s="12" t="s">
        <v>633</v>
      </c>
      <c r="O210" s="59"/>
    </row>
    <row r="211" spans="2:15" x14ac:dyDescent="0.25">
      <c r="B211" s="5">
        <v>0</v>
      </c>
      <c r="C211" s="16" t="str">
        <f>VLOOKUP(見積条件マスタ[[#This Row],[article_type_id]],品名マスタ[],5,0)</f>
        <v>コアピン</v>
      </c>
      <c r="D211" s="9">
        <v>20004</v>
      </c>
      <c r="E211" s="16" t="str">
        <f>VLOOKUP(見積条件マスタ[[#This Row],[qt_condition_type_id]],見積条件タイプマスタ[],5,0)</f>
        <v>先端カットおよび先端異形状は加工不要</v>
      </c>
      <c r="F211" s="16" t="str">
        <f>VLOOKUP(見積条件マスタ[[#This Row],[qt_condition_type_id]],見積条件タイプマスタ[],2,0)</f>
        <v>BOOLEAN</v>
      </c>
      <c r="G211" s="5">
        <v>2</v>
      </c>
      <c r="H211" s="16" t="str">
        <f>見積条件マスタ[[#This Row],[article_type_id]]&amp;"."&amp;見積条件マスタ[[#This Row],[qt_condition_type_id]]&amp;"."&amp;見積条件マスタ[[#This Row],[qt_condition_type_define_id]]</f>
        <v>0.20004.2</v>
      </c>
      <c r="I211" s="5" t="s">
        <v>273</v>
      </c>
      <c r="J211" s="5"/>
      <c r="K211" s="5" t="s">
        <v>269</v>
      </c>
      <c r="L211" s="5">
        <v>2</v>
      </c>
      <c r="M211" s="5"/>
      <c r="N211" s="12" t="s">
        <v>633</v>
      </c>
      <c r="O211" s="59"/>
    </row>
    <row r="212" spans="2:15" x14ac:dyDescent="0.25">
      <c r="B212" s="5">
        <v>0</v>
      </c>
      <c r="C212" s="16" t="str">
        <f>VLOOKUP(見積条件マスタ[[#This Row],[article_type_id]],品名マスタ[],5,0)</f>
        <v>コアピン</v>
      </c>
      <c r="D212" s="9">
        <v>20006</v>
      </c>
      <c r="E212" s="16" t="str">
        <f>VLOOKUP(見積条件マスタ[[#This Row],[qt_condition_type_id]],見積条件タイプマスタ[],5,0)</f>
        <v>3Dモデル上のツバ裏ナンバリングは加工不要</v>
      </c>
      <c r="F212" s="16" t="str">
        <f>VLOOKUP(見積条件マスタ[[#This Row],[qt_condition_type_id]],見積条件タイプマスタ[],2,0)</f>
        <v>BOOLEAN</v>
      </c>
      <c r="G212" s="5">
        <v>1</v>
      </c>
      <c r="H212" s="16" t="str">
        <f>見積条件マスタ[[#This Row],[article_type_id]]&amp;"."&amp;見積条件マスタ[[#This Row],[qt_condition_type_id]]&amp;"."&amp;見積条件マスタ[[#This Row],[qt_condition_type_define_id]]</f>
        <v>0.20006.1</v>
      </c>
      <c r="I212" s="5" t="s">
        <v>272</v>
      </c>
      <c r="J212" s="5"/>
      <c r="K212" s="5" t="s">
        <v>268</v>
      </c>
      <c r="L212" s="5">
        <v>1</v>
      </c>
      <c r="M212" s="5"/>
      <c r="N212" s="12" t="s">
        <v>633</v>
      </c>
      <c r="O212" s="59"/>
    </row>
    <row r="213" spans="2:15" x14ac:dyDescent="0.25">
      <c r="B213" s="5">
        <v>0</v>
      </c>
      <c r="C213" s="16" t="str">
        <f>VLOOKUP(見積条件マスタ[[#This Row],[article_type_id]],品名マスタ[],5,0)</f>
        <v>コアピン</v>
      </c>
      <c r="D213" s="9">
        <v>20006</v>
      </c>
      <c r="E213" s="16" t="str">
        <f>VLOOKUP(見積条件マスタ[[#This Row],[qt_condition_type_id]],見積条件タイプマスタ[],5,0)</f>
        <v>3Dモデル上のツバ裏ナンバリングは加工不要</v>
      </c>
      <c r="F213" s="16" t="str">
        <f>VLOOKUP(見積条件マスタ[[#This Row],[qt_condition_type_id]],見積条件タイプマスタ[],2,0)</f>
        <v>BOOLEAN</v>
      </c>
      <c r="G213" s="5">
        <v>2</v>
      </c>
      <c r="H213" s="16" t="str">
        <f>見積条件マスタ[[#This Row],[article_type_id]]&amp;"."&amp;見積条件マスタ[[#This Row],[qt_condition_type_id]]&amp;"."&amp;見積条件マスタ[[#This Row],[qt_condition_type_define_id]]</f>
        <v>0.20006.2</v>
      </c>
      <c r="I213" s="5" t="s">
        <v>273</v>
      </c>
      <c r="J213" s="5"/>
      <c r="K213" s="5" t="s">
        <v>269</v>
      </c>
      <c r="L213" s="5">
        <v>2</v>
      </c>
      <c r="M213" s="5"/>
      <c r="N213" s="12" t="s">
        <v>633</v>
      </c>
      <c r="O213" s="59"/>
    </row>
    <row r="214" spans="2:15" x14ac:dyDescent="0.25">
      <c r="B214" s="5">
        <v>0</v>
      </c>
      <c r="C214" s="33" t="str">
        <f>VLOOKUP(見積条件マスタ[[#This Row],[article_type_id]],品名マスタ[],5,0)</f>
        <v>コアピン</v>
      </c>
      <c r="D214" s="9">
        <v>29999</v>
      </c>
      <c r="E214" s="49" t="str">
        <f>VLOOKUP(見積条件マスタ[[#This Row],[qt_condition_type_id]],見積条件タイプマスタ[],5,0)</f>
        <v>その他指示</v>
      </c>
      <c r="F214" s="49" t="str">
        <f>VLOOKUP(見積条件マスタ[[#This Row],[qt_condition_type_id]],見積条件タイプマスタ[],2,0)</f>
        <v>SIMPLE_TEXT</v>
      </c>
      <c r="G214" s="5">
        <v>1</v>
      </c>
      <c r="H214" s="49" t="str">
        <f>見積条件マスタ[[#This Row],[article_type_id]]&amp;"."&amp;見積条件マスタ[[#This Row],[qt_condition_type_id]]&amp;"."&amp;見積条件マスタ[[#This Row],[qt_condition_type_define_id]]</f>
        <v>0.29999.1</v>
      </c>
      <c r="I214" s="5" t="s">
        <v>161</v>
      </c>
      <c r="J214" s="5"/>
      <c r="K214" s="5"/>
      <c r="L214" s="5">
        <v>1</v>
      </c>
      <c r="M214" s="5"/>
      <c r="N214" s="12" t="s">
        <v>633</v>
      </c>
      <c r="O214" s="59"/>
    </row>
    <row r="215" spans="2:15" x14ac:dyDescent="0.25">
      <c r="B215" s="5">
        <v>1</v>
      </c>
      <c r="C215" s="33" t="str">
        <f>VLOOKUP(見積条件マスタ[[#This Row],[article_type_id]],品名マスタ[],5,0)</f>
        <v>エジェクタピン</v>
      </c>
      <c r="D215" s="9">
        <v>1</v>
      </c>
      <c r="E215" s="49" t="str">
        <f>VLOOKUP(見積条件マスタ[[#This Row],[qt_condition_type_id]],見積条件タイプマスタ[],5,0)</f>
        <v>材質</v>
      </c>
      <c r="F215" s="49" t="str">
        <f>VLOOKUP(見積条件マスタ[[#This Row],[qt_condition_type_id]],見積条件タイプマスタ[],2,0)</f>
        <v>SIMPLE_TEXT</v>
      </c>
      <c r="G215" s="5">
        <v>1</v>
      </c>
      <c r="H215" s="49" t="str">
        <f>見積条件マスタ[[#This Row],[article_type_id]]&amp;"."&amp;見積条件マスタ[[#This Row],[qt_condition_type_id]]&amp;"."&amp;見積条件マスタ[[#This Row],[qt_condition_type_define_id]]</f>
        <v>1.1.1</v>
      </c>
      <c r="I215" s="5" t="s">
        <v>0</v>
      </c>
      <c r="J215" s="5" t="s">
        <v>8</v>
      </c>
      <c r="K215" s="5" t="s">
        <v>9</v>
      </c>
      <c r="L215" s="5">
        <v>1</v>
      </c>
      <c r="M215" s="5"/>
      <c r="N215" s="12" t="s">
        <v>614</v>
      </c>
      <c r="O215" s="59"/>
    </row>
    <row r="216" spans="2:15" x14ac:dyDescent="0.25">
      <c r="B216" s="5">
        <v>1</v>
      </c>
      <c r="C216" s="33" t="str">
        <f>VLOOKUP(見積条件マスタ[[#This Row],[article_type_id]],品名マスタ[],5,0)</f>
        <v>エジェクタピン</v>
      </c>
      <c r="D216" s="9">
        <v>1</v>
      </c>
      <c r="E216" s="49" t="str">
        <f>VLOOKUP(見積条件マスタ[[#This Row],[qt_condition_type_id]],見積条件タイプマスタ[],5,0)</f>
        <v>材質</v>
      </c>
      <c r="F216" s="49" t="str">
        <f>VLOOKUP(見積条件マスタ[[#This Row],[qt_condition_type_id]],見積条件タイプマスタ[],2,0)</f>
        <v>SIMPLE_TEXT</v>
      </c>
      <c r="G216" s="5">
        <v>2</v>
      </c>
      <c r="H216" s="49" t="str">
        <f>見積条件マスタ[[#This Row],[article_type_id]]&amp;"."&amp;見積条件マスタ[[#This Row],[qt_condition_type_id]]&amp;"."&amp;見積条件マスタ[[#This Row],[qt_condition_type_define_id]]</f>
        <v>1.1.2</v>
      </c>
      <c r="I216" s="5" t="s">
        <v>10</v>
      </c>
      <c r="J216" s="5" t="s">
        <v>11</v>
      </c>
      <c r="K216" s="5" t="s">
        <v>12</v>
      </c>
      <c r="L216" s="5">
        <v>2</v>
      </c>
      <c r="M216" s="5"/>
      <c r="N216" s="12" t="s">
        <v>632</v>
      </c>
      <c r="O216" s="59"/>
    </row>
    <row r="217" spans="2:15" x14ac:dyDescent="0.25">
      <c r="B217" s="5">
        <v>1</v>
      </c>
      <c r="C217" s="33" t="str">
        <f>VLOOKUP(見積条件マスタ[[#This Row],[article_type_id]],品名マスタ[],5,0)</f>
        <v>エジェクタピン</v>
      </c>
      <c r="D217" s="9">
        <v>1</v>
      </c>
      <c r="E217" s="49" t="str">
        <f>VLOOKUP(見積条件マスタ[[#This Row],[qt_condition_type_id]],見積条件タイプマスタ[],5,0)</f>
        <v>材質</v>
      </c>
      <c r="F217" s="49" t="str">
        <f>VLOOKUP(見積条件マスタ[[#This Row],[qt_condition_type_id]],見積条件タイプマスタ[],2,0)</f>
        <v>SIMPLE_TEXT</v>
      </c>
      <c r="G217" s="5">
        <v>3</v>
      </c>
      <c r="H217" s="49" t="str">
        <f>見積条件マスタ[[#This Row],[article_type_id]]&amp;"."&amp;見積条件マスタ[[#This Row],[qt_condition_type_id]]&amp;"."&amp;見積条件マスタ[[#This Row],[qt_condition_type_define_id]]</f>
        <v>1.1.3</v>
      </c>
      <c r="I217" s="5" t="s">
        <v>13</v>
      </c>
      <c r="J217" s="5" t="s">
        <v>14</v>
      </c>
      <c r="K217" s="5" t="s">
        <v>15</v>
      </c>
      <c r="L217" s="5">
        <v>6</v>
      </c>
      <c r="M217" s="5"/>
      <c r="N217" s="12" t="s">
        <v>632</v>
      </c>
      <c r="O217" s="59"/>
    </row>
    <row r="218" spans="2:15" x14ac:dyDescent="0.25">
      <c r="B218" s="5">
        <v>1</v>
      </c>
      <c r="C218" s="33" t="str">
        <f>VLOOKUP(見積条件マスタ[[#This Row],[article_type_id]],品名マスタ[],5,0)</f>
        <v>エジェクタピン</v>
      </c>
      <c r="D218" s="9">
        <v>1</v>
      </c>
      <c r="E218" s="49" t="str">
        <f>VLOOKUP(見積条件マスタ[[#This Row],[qt_condition_type_id]],見積条件タイプマスタ[],5,0)</f>
        <v>材質</v>
      </c>
      <c r="F218" s="49" t="str">
        <f>VLOOKUP(見積条件マスタ[[#This Row],[qt_condition_type_id]],見積条件タイプマスタ[],2,0)</f>
        <v>SIMPLE_TEXT</v>
      </c>
      <c r="G218" s="5">
        <v>4</v>
      </c>
      <c r="H218" s="49" t="str">
        <f>見積条件マスタ[[#This Row],[article_type_id]]&amp;"."&amp;見積条件マスタ[[#This Row],[qt_condition_type_id]]&amp;"."&amp;見積条件マスタ[[#This Row],[qt_condition_type_define_id]]</f>
        <v>1.1.4</v>
      </c>
      <c r="I218" s="5" t="s">
        <v>16</v>
      </c>
      <c r="J218" s="5" t="s">
        <v>17</v>
      </c>
      <c r="K218" s="5" t="s">
        <v>646</v>
      </c>
      <c r="L218" s="5">
        <v>8</v>
      </c>
      <c r="M218" s="5"/>
      <c r="N218" s="12" t="s">
        <v>632</v>
      </c>
      <c r="O218" s="59"/>
    </row>
    <row r="219" spans="2:15" x14ac:dyDescent="0.25">
      <c r="B219" s="5">
        <v>1</v>
      </c>
      <c r="C219" s="33" t="str">
        <f>VLOOKUP(見積条件マスタ[[#This Row],[article_type_id]],品名マスタ[],5,0)</f>
        <v>エジェクタピン</v>
      </c>
      <c r="D219" s="9">
        <v>1</v>
      </c>
      <c r="E219" s="49" t="str">
        <f>VLOOKUP(見積条件マスタ[[#This Row],[qt_condition_type_id]],見積条件タイプマスタ[],5,0)</f>
        <v>材質</v>
      </c>
      <c r="F219" s="49" t="str">
        <f>VLOOKUP(見積条件マスタ[[#This Row],[qt_condition_type_id]],見積条件タイプマスタ[],2,0)</f>
        <v>SIMPLE_TEXT</v>
      </c>
      <c r="G219" s="5">
        <v>5</v>
      </c>
      <c r="H219" s="49" t="str">
        <f>見積条件マスタ[[#This Row],[article_type_id]]&amp;"."&amp;見積条件マスタ[[#This Row],[qt_condition_type_id]]&amp;"."&amp;見積条件マスタ[[#This Row],[qt_condition_type_define_id]]</f>
        <v>1.1.5</v>
      </c>
      <c r="I219" s="5" t="s">
        <v>18</v>
      </c>
      <c r="J219" s="5" t="s">
        <v>19</v>
      </c>
      <c r="K219" s="5" t="s">
        <v>648</v>
      </c>
      <c r="L219" s="5">
        <v>7</v>
      </c>
      <c r="M219" s="5"/>
      <c r="N219" s="12" t="s">
        <v>632</v>
      </c>
      <c r="O219" s="59"/>
    </row>
    <row r="220" spans="2:15" x14ac:dyDescent="0.25">
      <c r="B220" s="5">
        <v>1</v>
      </c>
      <c r="C220" s="33" t="str">
        <f>VLOOKUP(見積条件マスタ[[#This Row],[article_type_id]],品名マスタ[],5,0)</f>
        <v>エジェクタピン</v>
      </c>
      <c r="D220" s="9">
        <v>1</v>
      </c>
      <c r="E220" s="49" t="str">
        <f>VLOOKUP(見積条件マスタ[[#This Row],[qt_condition_type_id]],見積条件タイプマスタ[],5,0)</f>
        <v>材質</v>
      </c>
      <c r="F220" s="49" t="str">
        <f>VLOOKUP(見積条件マスタ[[#This Row],[qt_condition_type_id]],見積条件タイプマスタ[],2,0)</f>
        <v>SIMPLE_TEXT</v>
      </c>
      <c r="G220" s="5">
        <v>6</v>
      </c>
      <c r="H220" s="49" t="str">
        <f>見積条件マスタ[[#This Row],[article_type_id]]&amp;"."&amp;見積条件マスタ[[#This Row],[qt_condition_type_id]]&amp;"."&amp;見積条件マスタ[[#This Row],[qt_condition_type_define_id]]</f>
        <v>1.1.6</v>
      </c>
      <c r="I220" s="5" t="s">
        <v>20</v>
      </c>
      <c r="J220" s="5" t="s">
        <v>21</v>
      </c>
      <c r="K220" s="5" t="s">
        <v>653</v>
      </c>
      <c r="L220" s="5">
        <v>9</v>
      </c>
      <c r="M220" s="5"/>
      <c r="N220" s="12" t="s">
        <v>632</v>
      </c>
      <c r="O220" s="59"/>
    </row>
    <row r="221" spans="2:15" x14ac:dyDescent="0.25">
      <c r="B221" s="5">
        <v>1</v>
      </c>
      <c r="C221" s="33" t="str">
        <f>VLOOKUP(見積条件マスタ[[#This Row],[article_type_id]],品名マスタ[],5,0)</f>
        <v>エジェクタピン</v>
      </c>
      <c r="D221" s="9">
        <v>1</v>
      </c>
      <c r="E221" s="49" t="str">
        <f>VLOOKUP(見積条件マスタ[[#This Row],[qt_condition_type_id]],見積条件タイプマスタ[],5,0)</f>
        <v>材質</v>
      </c>
      <c r="F221" s="49" t="str">
        <f>VLOOKUP(見積条件マスタ[[#This Row],[qt_condition_type_id]],見積条件タイプマスタ[],2,0)</f>
        <v>SIMPLE_TEXT</v>
      </c>
      <c r="G221" s="5">
        <v>7</v>
      </c>
      <c r="H221" s="49" t="str">
        <f>見積条件マスタ[[#This Row],[article_type_id]]&amp;"."&amp;見積条件マスタ[[#This Row],[qt_condition_type_id]]&amp;"."&amp;見積条件マスタ[[#This Row],[qt_condition_type_define_id]]</f>
        <v>1.1.7</v>
      </c>
      <c r="I221" s="5" t="s">
        <v>22</v>
      </c>
      <c r="J221" s="5" t="s">
        <v>23</v>
      </c>
      <c r="K221" s="5" t="s">
        <v>24</v>
      </c>
      <c r="L221" s="5">
        <v>4</v>
      </c>
      <c r="M221" s="5"/>
      <c r="N221" s="12" t="s">
        <v>613</v>
      </c>
      <c r="O221" s="59"/>
    </row>
    <row r="222" spans="2:15" x14ac:dyDescent="0.25">
      <c r="B222" s="5">
        <v>1</v>
      </c>
      <c r="C222" s="33" t="str">
        <f>VLOOKUP(見積条件マスタ[[#This Row],[article_type_id]],品名マスタ[],5,0)</f>
        <v>エジェクタピン</v>
      </c>
      <c r="D222" s="9">
        <v>1</v>
      </c>
      <c r="E222" s="49" t="str">
        <f>VLOOKUP(見積条件マスタ[[#This Row],[qt_condition_type_id]],見積条件タイプマスタ[],5,0)</f>
        <v>材質</v>
      </c>
      <c r="F222" s="49" t="str">
        <f>VLOOKUP(見積条件マスタ[[#This Row],[qt_condition_type_id]],見積条件タイプマスタ[],2,0)</f>
        <v>SIMPLE_TEXT</v>
      </c>
      <c r="G222" s="5">
        <v>8</v>
      </c>
      <c r="H222" s="49" t="str">
        <f>見積条件マスタ[[#This Row],[article_type_id]]&amp;"."&amp;見積条件マスタ[[#This Row],[qt_condition_type_id]]&amp;"."&amp;見積条件マスタ[[#This Row],[qt_condition_type_define_id]]</f>
        <v>1.1.8</v>
      </c>
      <c r="I222" s="5" t="s">
        <v>25</v>
      </c>
      <c r="J222" s="5" t="s">
        <v>26</v>
      </c>
      <c r="K222" s="5" t="s">
        <v>642</v>
      </c>
      <c r="L222" s="5">
        <v>3</v>
      </c>
      <c r="M222" s="5"/>
      <c r="N222" s="12" t="s">
        <v>613</v>
      </c>
      <c r="O222" s="59"/>
    </row>
    <row r="223" spans="2:15" x14ac:dyDescent="0.25">
      <c r="B223" s="5">
        <v>1</v>
      </c>
      <c r="C223" s="33" t="str">
        <f>VLOOKUP(見積条件マスタ[[#This Row],[article_type_id]],品名マスタ[],5,0)</f>
        <v>エジェクタピン</v>
      </c>
      <c r="D223" s="9">
        <v>1</v>
      </c>
      <c r="E223" s="49" t="str">
        <f>VLOOKUP(見積条件マスタ[[#This Row],[qt_condition_type_id]],見積条件タイプマスタ[],5,0)</f>
        <v>材質</v>
      </c>
      <c r="F223" s="49" t="str">
        <f>VLOOKUP(見積条件マスタ[[#This Row],[qt_condition_type_id]],見積条件タイプマスタ[],2,0)</f>
        <v>SIMPLE_TEXT</v>
      </c>
      <c r="G223" s="5">
        <v>9</v>
      </c>
      <c r="H223" s="49" t="str">
        <f>見積条件マスタ[[#This Row],[article_type_id]]&amp;"."&amp;見積条件マスタ[[#This Row],[qt_condition_type_id]]&amp;"."&amp;見積条件マスタ[[#This Row],[qt_condition_type_define_id]]</f>
        <v>1.1.9</v>
      </c>
      <c r="I223" s="5" t="s">
        <v>27</v>
      </c>
      <c r="J223" s="5" t="s">
        <v>17</v>
      </c>
      <c r="K223" s="5" t="s">
        <v>644</v>
      </c>
      <c r="L223" s="5">
        <v>5</v>
      </c>
      <c r="M223" s="5"/>
      <c r="N223" s="12" t="s">
        <v>632</v>
      </c>
      <c r="O223" s="59"/>
    </row>
    <row r="224" spans="2:15" x14ac:dyDescent="0.25">
      <c r="B224" s="5">
        <v>1</v>
      </c>
      <c r="C224" s="33" t="str">
        <f>VLOOKUP(見積条件マスタ[[#This Row],[article_type_id]],品名マスタ[],5,0)</f>
        <v>エジェクタピン</v>
      </c>
      <c r="D224" s="9">
        <v>1</v>
      </c>
      <c r="E224" s="49" t="str">
        <f>VLOOKUP(見積条件マスタ[[#This Row],[qt_condition_type_id]],見積条件タイプマスタ[],5,0)</f>
        <v>材質</v>
      </c>
      <c r="F224" s="49" t="str">
        <f>VLOOKUP(見積条件マスタ[[#This Row],[qt_condition_type_id]],見積条件タイプマスタ[],2,0)</f>
        <v>SIMPLE_TEXT</v>
      </c>
      <c r="G224" s="5">
        <v>10</v>
      </c>
      <c r="H224" s="49" t="str">
        <f>見積条件マスタ[[#This Row],[article_type_id]]&amp;"."&amp;見積条件マスタ[[#This Row],[qt_condition_type_id]]&amp;"."&amp;見積条件マスタ[[#This Row],[qt_condition_type_define_id]]</f>
        <v>1.1.10</v>
      </c>
      <c r="I224" s="5" t="s">
        <v>28</v>
      </c>
      <c r="J224" s="5" t="s">
        <v>29</v>
      </c>
      <c r="K224" s="5" t="s">
        <v>649</v>
      </c>
      <c r="L224" s="5">
        <v>10</v>
      </c>
      <c r="M224" s="5"/>
      <c r="N224" s="12" t="s">
        <v>632</v>
      </c>
      <c r="O224" s="59"/>
    </row>
    <row r="225" spans="2:15" x14ac:dyDescent="0.25">
      <c r="B225" s="5">
        <v>1</v>
      </c>
      <c r="C225" s="33" t="str">
        <f>VLOOKUP(見積条件マスタ[[#This Row],[article_type_id]],品名マスタ[],5,0)</f>
        <v>エジェクタピン</v>
      </c>
      <c r="D225" s="9">
        <v>1</v>
      </c>
      <c r="E225" s="49" t="str">
        <f>VLOOKUP(見積条件マスタ[[#This Row],[qt_condition_type_id]],見積条件タイプマスタ[],5,0)</f>
        <v>材質</v>
      </c>
      <c r="F225" s="49" t="str">
        <f>VLOOKUP(見積条件マスタ[[#This Row],[qt_condition_type_id]],見積条件タイプマスタ[],2,0)</f>
        <v>SIMPLE_TEXT</v>
      </c>
      <c r="G225" s="5">
        <v>11</v>
      </c>
      <c r="H225" s="49" t="str">
        <f>見積条件マスタ[[#This Row],[article_type_id]]&amp;"."&amp;見積条件マスタ[[#This Row],[qt_condition_type_id]]&amp;"."&amp;見積条件マスタ[[#This Row],[qt_condition_type_define_id]]</f>
        <v>1.1.11</v>
      </c>
      <c r="I225" s="5" t="s">
        <v>30</v>
      </c>
      <c r="J225" s="5" t="s">
        <v>31</v>
      </c>
      <c r="K225" s="5" t="s">
        <v>650</v>
      </c>
      <c r="L225" s="5">
        <v>11</v>
      </c>
      <c r="M225" s="5"/>
      <c r="N225" s="12" t="s">
        <v>632</v>
      </c>
      <c r="O225" s="59"/>
    </row>
    <row r="226" spans="2:15" x14ac:dyDescent="0.25">
      <c r="B226" s="5">
        <v>1</v>
      </c>
      <c r="C226" s="33" t="str">
        <f>VLOOKUP(見積条件マスタ[[#This Row],[article_type_id]],品名マスタ[],5,0)</f>
        <v>エジェクタピン</v>
      </c>
      <c r="D226" s="9">
        <v>1</v>
      </c>
      <c r="E226" s="49" t="str">
        <f>VLOOKUP(見積条件マスタ[[#This Row],[qt_condition_type_id]],見積条件タイプマスタ[],5,0)</f>
        <v>材質</v>
      </c>
      <c r="F226" s="49" t="str">
        <f>VLOOKUP(見積条件マスタ[[#This Row],[qt_condition_type_id]],見積条件タイプマスタ[],2,0)</f>
        <v>SIMPLE_TEXT</v>
      </c>
      <c r="G226" s="5">
        <v>12</v>
      </c>
      <c r="H226" s="49" t="str">
        <f>見積条件マスタ[[#This Row],[article_type_id]]&amp;"."&amp;見積条件マスタ[[#This Row],[qt_condition_type_id]]&amp;"."&amp;見積条件マスタ[[#This Row],[qt_condition_type_define_id]]</f>
        <v>1.1.12</v>
      </c>
      <c r="I226" s="5" t="s">
        <v>32</v>
      </c>
      <c r="J226" s="5" t="s">
        <v>33</v>
      </c>
      <c r="K226" s="5" t="s">
        <v>651</v>
      </c>
      <c r="L226" s="5">
        <v>12</v>
      </c>
      <c r="M226" s="5"/>
      <c r="N226" s="12" t="s">
        <v>632</v>
      </c>
      <c r="O226" s="59"/>
    </row>
    <row r="227" spans="2:15" x14ac:dyDescent="0.25">
      <c r="B227" s="5">
        <v>1</v>
      </c>
      <c r="C227" s="33" t="str">
        <f>VLOOKUP(見積条件マスタ[[#This Row],[article_type_id]],品名マスタ[],5,0)</f>
        <v>エジェクタピン</v>
      </c>
      <c r="D227" s="9">
        <v>2</v>
      </c>
      <c r="E227" s="49" t="str">
        <f>VLOOKUP(見積条件マスタ[[#This Row],[qt_condition_type_id]],見積条件タイプマスタ[],5,0)</f>
        <v>表面処理</v>
      </c>
      <c r="F227" s="49" t="str">
        <f>VLOOKUP(見積条件マスタ[[#This Row],[qt_condition_type_id]],見積条件タイプマスタ[],2,0)</f>
        <v>SIMPLE_TEXT</v>
      </c>
      <c r="G227" s="5">
        <v>1</v>
      </c>
      <c r="H227" s="49" t="str">
        <f>見積条件マスタ[[#This Row],[article_type_id]]&amp;"."&amp;見積条件マスタ[[#This Row],[qt_condition_type_id]]&amp;"."&amp;見積条件マスタ[[#This Row],[qt_condition_type_define_id]]</f>
        <v>1.2.1</v>
      </c>
      <c r="I227" s="5" t="s">
        <v>163</v>
      </c>
      <c r="J227" s="5"/>
      <c r="K227" s="5" t="s">
        <v>164</v>
      </c>
      <c r="L227" s="5">
        <v>1</v>
      </c>
      <c r="M227" s="5"/>
      <c r="N227" s="12" t="s">
        <v>613</v>
      </c>
      <c r="O227" s="59"/>
    </row>
    <row r="228" spans="2:15" x14ac:dyDescent="0.25">
      <c r="B228" s="5">
        <v>1</v>
      </c>
      <c r="C228" s="33" t="str">
        <f>VLOOKUP(見積条件マスタ[[#This Row],[article_type_id]],品名マスタ[],5,0)</f>
        <v>エジェクタピン</v>
      </c>
      <c r="D228" s="9">
        <v>2</v>
      </c>
      <c r="E228" s="49" t="str">
        <f>VLOOKUP(見積条件マスタ[[#This Row],[qt_condition_type_id]],見積条件タイプマスタ[],5,0)</f>
        <v>表面処理</v>
      </c>
      <c r="F228" s="49" t="str">
        <f>VLOOKUP(見積条件マスタ[[#This Row],[qt_condition_type_id]],見積条件タイプマスタ[],2,0)</f>
        <v>SIMPLE_TEXT</v>
      </c>
      <c r="G228" s="5">
        <v>2</v>
      </c>
      <c r="H228" s="49" t="str">
        <f>見積条件マスタ[[#This Row],[article_type_id]]&amp;"."&amp;見積条件マスタ[[#This Row],[qt_condition_type_id]]&amp;"."&amp;見積条件マスタ[[#This Row],[qt_condition_type_define_id]]</f>
        <v>1.2.2</v>
      </c>
      <c r="I228" s="5" t="s">
        <v>35</v>
      </c>
      <c r="J228" s="5"/>
      <c r="K228" s="5" t="s">
        <v>165</v>
      </c>
      <c r="L228" s="5">
        <v>2</v>
      </c>
      <c r="M228" s="5"/>
      <c r="N228" s="12" t="s">
        <v>613</v>
      </c>
      <c r="O228" s="59"/>
    </row>
    <row r="229" spans="2:15" x14ac:dyDescent="0.25">
      <c r="B229" s="5">
        <v>1</v>
      </c>
      <c r="C229" s="33" t="str">
        <f>VLOOKUP(見積条件マスタ[[#This Row],[article_type_id]],品名マスタ[],5,0)</f>
        <v>エジェクタピン</v>
      </c>
      <c r="D229" s="9">
        <v>2</v>
      </c>
      <c r="E229" s="49" t="str">
        <f>VLOOKUP(見積条件マスタ[[#This Row],[qt_condition_type_id]],見積条件タイプマスタ[],5,0)</f>
        <v>表面処理</v>
      </c>
      <c r="F229" s="49" t="str">
        <f>VLOOKUP(見積条件マスタ[[#This Row],[qt_condition_type_id]],見積条件タイプマスタ[],2,0)</f>
        <v>SIMPLE_TEXT</v>
      </c>
      <c r="G229" s="5">
        <v>3</v>
      </c>
      <c r="H229" s="49" t="str">
        <f>見積条件マスタ[[#This Row],[article_type_id]]&amp;"."&amp;見積条件マスタ[[#This Row],[qt_condition_type_id]]&amp;"."&amp;見積条件マスタ[[#This Row],[qt_condition_type_define_id]]</f>
        <v>1.2.3</v>
      </c>
      <c r="I229" s="5" t="s">
        <v>34</v>
      </c>
      <c r="J229" s="5"/>
      <c r="K229" s="5" t="s">
        <v>166</v>
      </c>
      <c r="L229" s="5">
        <v>3</v>
      </c>
      <c r="M229" s="5"/>
      <c r="N229" s="12" t="s">
        <v>613</v>
      </c>
      <c r="O229" s="59"/>
    </row>
    <row r="230" spans="2:15" x14ac:dyDescent="0.25">
      <c r="B230" s="5">
        <v>1</v>
      </c>
      <c r="C230" s="33" t="str">
        <f>VLOOKUP(見積条件マスタ[[#This Row],[article_type_id]],品名マスタ[],5,0)</f>
        <v>エジェクタピン</v>
      </c>
      <c r="D230" s="9">
        <v>2</v>
      </c>
      <c r="E230" s="49" t="str">
        <f>VLOOKUP(見積条件マスタ[[#This Row],[qt_condition_type_id]],見積条件タイプマスタ[],5,0)</f>
        <v>表面処理</v>
      </c>
      <c r="F230" s="49" t="str">
        <f>VLOOKUP(見積条件マスタ[[#This Row],[qt_condition_type_id]],見積条件タイプマスタ[],2,0)</f>
        <v>SIMPLE_TEXT</v>
      </c>
      <c r="G230" s="5">
        <v>4</v>
      </c>
      <c r="H230" s="49" t="str">
        <f>見積条件マスタ[[#This Row],[article_type_id]]&amp;"."&amp;見積条件マスタ[[#This Row],[qt_condition_type_id]]&amp;"."&amp;見積条件マスタ[[#This Row],[qt_condition_type_define_id]]</f>
        <v>1.2.4</v>
      </c>
      <c r="I230" s="5" t="s">
        <v>167</v>
      </c>
      <c r="J230" s="5"/>
      <c r="K230" s="5" t="s">
        <v>655</v>
      </c>
      <c r="L230" s="5">
        <v>4</v>
      </c>
      <c r="M230" s="5"/>
      <c r="N230" s="12" t="s">
        <v>632</v>
      </c>
      <c r="O230" s="59"/>
    </row>
    <row r="231" spans="2:15" x14ac:dyDescent="0.25">
      <c r="B231" s="5">
        <v>1</v>
      </c>
      <c r="C231" s="33" t="str">
        <f>VLOOKUP(見積条件マスタ[[#This Row],[article_type_id]],品名マスタ[],5,0)</f>
        <v>エジェクタピン</v>
      </c>
      <c r="D231" s="9">
        <v>2</v>
      </c>
      <c r="E231" s="49" t="str">
        <f>VLOOKUP(見積条件マスタ[[#This Row],[qt_condition_type_id]],見積条件タイプマスタ[],5,0)</f>
        <v>表面処理</v>
      </c>
      <c r="F231" s="49" t="str">
        <f>VLOOKUP(見積条件マスタ[[#This Row],[qt_condition_type_id]],見積条件タイプマスタ[],2,0)</f>
        <v>SIMPLE_TEXT</v>
      </c>
      <c r="G231" s="5">
        <v>5</v>
      </c>
      <c r="H231" s="49" t="str">
        <f>見積条件マスタ[[#This Row],[article_type_id]]&amp;"."&amp;見積条件マスタ[[#This Row],[qt_condition_type_id]]&amp;"."&amp;見積条件マスタ[[#This Row],[qt_condition_type_define_id]]</f>
        <v>1.2.5</v>
      </c>
      <c r="I231" s="5" t="s">
        <v>168</v>
      </c>
      <c r="J231" s="5"/>
      <c r="K231" s="5" t="s">
        <v>657</v>
      </c>
      <c r="L231" s="5">
        <v>5</v>
      </c>
      <c r="M231" s="5"/>
      <c r="N231" s="12" t="s">
        <v>632</v>
      </c>
      <c r="O231" s="59"/>
    </row>
    <row r="232" spans="2:15" x14ac:dyDescent="0.25">
      <c r="B232" s="5">
        <v>1</v>
      </c>
      <c r="C232" s="33" t="str">
        <f>VLOOKUP(見積条件マスタ[[#This Row],[article_type_id]],品名マスタ[],5,0)</f>
        <v>エジェクタピン</v>
      </c>
      <c r="D232" s="9">
        <v>2</v>
      </c>
      <c r="E232" s="49" t="str">
        <f>VLOOKUP(見積条件マスタ[[#This Row],[qt_condition_type_id]],見積条件タイプマスタ[],5,0)</f>
        <v>表面処理</v>
      </c>
      <c r="F232" s="49" t="str">
        <f>VLOOKUP(見積条件マスタ[[#This Row],[qt_condition_type_id]],見積条件タイプマスタ[],2,0)</f>
        <v>SIMPLE_TEXT</v>
      </c>
      <c r="G232" s="5">
        <v>6</v>
      </c>
      <c r="H232" s="49" t="str">
        <f>見積条件マスタ[[#This Row],[article_type_id]]&amp;"."&amp;見積条件マスタ[[#This Row],[qt_condition_type_id]]&amp;"."&amp;見積条件マスタ[[#This Row],[qt_condition_type_define_id]]</f>
        <v>1.2.6</v>
      </c>
      <c r="I232" s="5" t="s">
        <v>169</v>
      </c>
      <c r="J232" s="5"/>
      <c r="K232" s="5" t="s">
        <v>658</v>
      </c>
      <c r="L232" s="5">
        <v>6</v>
      </c>
      <c r="M232" s="5"/>
      <c r="N232" s="12" t="s">
        <v>632</v>
      </c>
      <c r="O232" s="59"/>
    </row>
    <row r="233" spans="2:15" x14ac:dyDescent="0.25">
      <c r="B233" s="5">
        <v>1</v>
      </c>
      <c r="C233" s="33" t="str">
        <f>VLOOKUP(見積条件マスタ[[#This Row],[article_type_id]],品名マスタ[],5,0)</f>
        <v>エジェクタピン</v>
      </c>
      <c r="D233" s="9">
        <v>2</v>
      </c>
      <c r="E233" s="49" t="str">
        <f>VLOOKUP(見積条件マスタ[[#This Row],[qt_condition_type_id]],見積条件タイプマスタ[],5,0)</f>
        <v>表面処理</v>
      </c>
      <c r="F233" s="49" t="str">
        <f>VLOOKUP(見積条件マスタ[[#This Row],[qt_condition_type_id]],見積条件タイプマスタ[],2,0)</f>
        <v>SIMPLE_TEXT</v>
      </c>
      <c r="G233" s="5">
        <v>7</v>
      </c>
      <c r="H233" s="49" t="str">
        <f>見積条件マスタ[[#This Row],[article_type_id]]&amp;"."&amp;見積条件マスタ[[#This Row],[qt_condition_type_id]]&amp;"."&amp;見積条件マスタ[[#This Row],[qt_condition_type_define_id]]</f>
        <v>1.2.7</v>
      </c>
      <c r="I233" s="5" t="s">
        <v>170</v>
      </c>
      <c r="J233" s="5"/>
      <c r="K233" s="5" t="s">
        <v>659</v>
      </c>
      <c r="L233" s="5">
        <v>7</v>
      </c>
      <c r="M233" s="5"/>
      <c r="N233" s="12" t="s">
        <v>632</v>
      </c>
      <c r="O233" s="59"/>
    </row>
    <row r="234" spans="2:15" x14ac:dyDescent="0.25">
      <c r="B234" s="5">
        <v>1</v>
      </c>
      <c r="C234" s="33" t="str">
        <f>VLOOKUP(見積条件マスタ[[#This Row],[article_type_id]],品名マスタ[],5,0)</f>
        <v>エジェクタピン</v>
      </c>
      <c r="D234" s="9">
        <v>2</v>
      </c>
      <c r="E234" s="49" t="str">
        <f>VLOOKUP(見積条件マスタ[[#This Row],[qt_condition_type_id]],見積条件タイプマスタ[],5,0)</f>
        <v>表面処理</v>
      </c>
      <c r="F234" s="49" t="str">
        <f>VLOOKUP(見積条件マスタ[[#This Row],[qt_condition_type_id]],見積条件タイプマスタ[],2,0)</f>
        <v>SIMPLE_TEXT</v>
      </c>
      <c r="G234" s="5">
        <v>8</v>
      </c>
      <c r="H234" s="49" t="str">
        <f>見積条件マスタ[[#This Row],[article_type_id]]&amp;"."&amp;見積条件マスタ[[#This Row],[qt_condition_type_id]]&amp;"."&amp;見積条件マスタ[[#This Row],[qt_condition_type_define_id]]</f>
        <v>1.2.8</v>
      </c>
      <c r="I234" s="5" t="s">
        <v>171</v>
      </c>
      <c r="J234" s="5"/>
      <c r="K234" s="5" t="s">
        <v>660</v>
      </c>
      <c r="L234" s="5">
        <v>8</v>
      </c>
      <c r="M234" s="5"/>
      <c r="N234" s="12" t="s">
        <v>632</v>
      </c>
      <c r="O234" s="59"/>
    </row>
    <row r="235" spans="2:15" x14ac:dyDescent="0.25">
      <c r="B235" s="5">
        <v>1</v>
      </c>
      <c r="C235" s="33" t="str">
        <f>VLOOKUP(見積条件マスタ[[#This Row],[article_type_id]],品名マスタ[],5,0)</f>
        <v>エジェクタピン</v>
      </c>
      <c r="D235" s="9">
        <v>2</v>
      </c>
      <c r="E235" s="49" t="str">
        <f>VLOOKUP(見積条件マスタ[[#This Row],[qt_condition_type_id]],見積条件タイプマスタ[],5,0)</f>
        <v>表面処理</v>
      </c>
      <c r="F235" s="49" t="str">
        <f>VLOOKUP(見積条件マスタ[[#This Row],[qt_condition_type_id]],見積条件タイプマスタ[],2,0)</f>
        <v>SIMPLE_TEXT</v>
      </c>
      <c r="G235" s="5">
        <v>9</v>
      </c>
      <c r="H235" s="49" t="str">
        <f>見積条件マスタ[[#This Row],[article_type_id]]&amp;"."&amp;見積条件マスタ[[#This Row],[qt_condition_type_id]]&amp;"."&amp;見積条件マスタ[[#This Row],[qt_condition_type_define_id]]</f>
        <v>1.2.9</v>
      </c>
      <c r="I235" s="5" t="s">
        <v>172</v>
      </c>
      <c r="J235" s="5"/>
      <c r="K235" s="5" t="s">
        <v>661</v>
      </c>
      <c r="L235" s="5">
        <v>9</v>
      </c>
      <c r="M235" s="5"/>
      <c r="N235" s="12" t="s">
        <v>632</v>
      </c>
      <c r="O235" s="59"/>
    </row>
    <row r="236" spans="2:15" x14ac:dyDescent="0.25">
      <c r="B236" s="5">
        <v>1</v>
      </c>
      <c r="C236" s="33" t="str">
        <f>VLOOKUP(見積条件マスタ[[#This Row],[article_type_id]],品名マスタ[],5,0)</f>
        <v>エジェクタピン</v>
      </c>
      <c r="D236" s="9">
        <v>2</v>
      </c>
      <c r="E236" s="49" t="str">
        <f>VLOOKUP(見積条件マスタ[[#This Row],[qt_condition_type_id]],見積条件タイプマスタ[],5,0)</f>
        <v>表面処理</v>
      </c>
      <c r="F236" s="49" t="str">
        <f>VLOOKUP(見積条件マスタ[[#This Row],[qt_condition_type_id]],見積条件タイプマスタ[],2,0)</f>
        <v>SIMPLE_TEXT</v>
      </c>
      <c r="G236" s="5">
        <v>10</v>
      </c>
      <c r="H236" s="49" t="str">
        <f>見積条件マスタ[[#This Row],[article_type_id]]&amp;"."&amp;見積条件マスタ[[#This Row],[qt_condition_type_id]]&amp;"."&amp;見積条件マスタ[[#This Row],[qt_condition_type_define_id]]</f>
        <v>1.2.10</v>
      </c>
      <c r="I236" s="5" t="s">
        <v>173</v>
      </c>
      <c r="J236" s="5"/>
      <c r="K236" s="5" t="s">
        <v>662</v>
      </c>
      <c r="L236" s="5">
        <v>10</v>
      </c>
      <c r="M236" s="5"/>
      <c r="N236" s="12" t="s">
        <v>632</v>
      </c>
      <c r="O236" s="59"/>
    </row>
    <row r="237" spans="2:15" x14ac:dyDescent="0.25">
      <c r="B237" s="5">
        <v>1</v>
      </c>
      <c r="C237" s="33" t="str">
        <f>VLOOKUP(見積条件マスタ[[#This Row],[article_type_id]],品名マスタ[],5,0)</f>
        <v>エジェクタピン</v>
      </c>
      <c r="D237" s="9">
        <v>2</v>
      </c>
      <c r="E237" s="49" t="str">
        <f>VLOOKUP(見積条件マスタ[[#This Row],[qt_condition_type_id]],見積条件タイプマスタ[],5,0)</f>
        <v>表面処理</v>
      </c>
      <c r="F237" s="49" t="str">
        <f>VLOOKUP(見積条件マスタ[[#This Row],[qt_condition_type_id]],見積条件タイプマスタ[],2,0)</f>
        <v>SIMPLE_TEXT</v>
      </c>
      <c r="G237" s="5">
        <v>11</v>
      </c>
      <c r="H237" s="49" t="str">
        <f>見積条件マスタ[[#This Row],[article_type_id]]&amp;"."&amp;見積条件マスタ[[#This Row],[qt_condition_type_id]]&amp;"."&amp;見積条件マスタ[[#This Row],[qt_condition_type_define_id]]</f>
        <v>1.2.11</v>
      </c>
      <c r="I237" s="5" t="s">
        <v>174</v>
      </c>
      <c r="J237" s="5"/>
      <c r="K237" s="5" t="s">
        <v>663</v>
      </c>
      <c r="L237" s="5">
        <v>11</v>
      </c>
      <c r="M237" s="5"/>
      <c r="N237" s="12" t="s">
        <v>632</v>
      </c>
      <c r="O237" s="59"/>
    </row>
    <row r="238" spans="2:15" x14ac:dyDescent="0.25">
      <c r="B238" s="5">
        <v>1</v>
      </c>
      <c r="C238" s="33" t="str">
        <f>VLOOKUP(見積条件マスタ[[#This Row],[article_type_id]],品名マスタ[],5,0)</f>
        <v>エジェクタピン</v>
      </c>
      <c r="D238" s="9">
        <v>2</v>
      </c>
      <c r="E238" s="49" t="str">
        <f>VLOOKUP(見積条件マスタ[[#This Row],[qt_condition_type_id]],見積条件タイプマスタ[],5,0)</f>
        <v>表面処理</v>
      </c>
      <c r="F238" s="49" t="str">
        <f>VLOOKUP(見積条件マスタ[[#This Row],[qt_condition_type_id]],見積条件タイプマスタ[],2,0)</f>
        <v>SIMPLE_TEXT</v>
      </c>
      <c r="G238" s="5">
        <v>12</v>
      </c>
      <c r="H238" s="49" t="str">
        <f>見積条件マスタ[[#This Row],[article_type_id]]&amp;"."&amp;見積条件マスタ[[#This Row],[qt_condition_type_id]]&amp;"."&amp;見積条件マスタ[[#This Row],[qt_condition_type_define_id]]</f>
        <v>1.2.12</v>
      </c>
      <c r="I238" s="5" t="s">
        <v>175</v>
      </c>
      <c r="J238" s="5"/>
      <c r="K238" s="5" t="s">
        <v>664</v>
      </c>
      <c r="L238" s="5">
        <v>12</v>
      </c>
      <c r="M238" s="5"/>
      <c r="N238" s="12" t="s">
        <v>632</v>
      </c>
      <c r="O238" s="59"/>
    </row>
    <row r="239" spans="2:15" x14ac:dyDescent="0.25">
      <c r="B239" s="5">
        <v>1</v>
      </c>
      <c r="C239" s="33" t="str">
        <f>VLOOKUP(見積条件マスタ[[#This Row],[article_type_id]],品名マスタ[],5,0)</f>
        <v>エジェクタピン</v>
      </c>
      <c r="D239" s="9">
        <v>2</v>
      </c>
      <c r="E239" s="49" t="str">
        <f>VLOOKUP(見積条件マスタ[[#This Row],[qt_condition_type_id]],見積条件タイプマスタ[],5,0)</f>
        <v>表面処理</v>
      </c>
      <c r="F239" s="49" t="str">
        <f>VLOOKUP(見積条件マスタ[[#This Row],[qt_condition_type_id]],見積条件タイプマスタ[],2,0)</f>
        <v>SIMPLE_TEXT</v>
      </c>
      <c r="G239" s="5">
        <v>13</v>
      </c>
      <c r="H239" s="49" t="str">
        <f>見積条件マスタ[[#This Row],[article_type_id]]&amp;"."&amp;見積条件マスタ[[#This Row],[qt_condition_type_id]]&amp;"."&amp;見積条件マスタ[[#This Row],[qt_condition_type_define_id]]</f>
        <v>1.2.13</v>
      </c>
      <c r="I239" s="5" t="s">
        <v>176</v>
      </c>
      <c r="J239" s="5"/>
      <c r="K239" s="5" t="s">
        <v>665</v>
      </c>
      <c r="L239" s="5">
        <v>13</v>
      </c>
      <c r="M239" s="5"/>
      <c r="N239" s="12" t="s">
        <v>632</v>
      </c>
      <c r="O239" s="59"/>
    </row>
    <row r="240" spans="2:15" x14ac:dyDescent="0.25">
      <c r="B240" s="5">
        <v>1</v>
      </c>
      <c r="C240" s="33" t="str">
        <f>VLOOKUP(見積条件マスタ[[#This Row],[article_type_id]],品名マスタ[],5,0)</f>
        <v>エジェクタピン</v>
      </c>
      <c r="D240" s="9">
        <v>3</v>
      </c>
      <c r="E240" s="49" t="str">
        <f>VLOOKUP(見積条件マスタ[[#This Row],[qt_condition_type_id]],見積条件タイプマスタ[],5,0)</f>
        <v>硬度</v>
      </c>
      <c r="F240" s="49" t="str">
        <f>VLOOKUP(見積条件マスタ[[#This Row],[qt_condition_type_id]],見積条件タイプマスタ[],2,0)</f>
        <v>SIMPLE_TEXT</v>
      </c>
      <c r="G240" s="5">
        <v>1</v>
      </c>
      <c r="H240" s="49" t="str">
        <f>見積条件マスタ[[#This Row],[article_type_id]]&amp;"."&amp;見積条件マスタ[[#This Row],[qt_condition_type_id]]&amp;"."&amp;見積条件マスタ[[#This Row],[qt_condition_type_define_id]]</f>
        <v>1.3.1</v>
      </c>
      <c r="I240" s="5" t="s">
        <v>177</v>
      </c>
      <c r="J240" s="5"/>
      <c r="K240" s="5" t="s">
        <v>178</v>
      </c>
      <c r="L240" s="5">
        <v>1</v>
      </c>
      <c r="M240" s="5"/>
      <c r="N240" s="12"/>
      <c r="O240" s="59"/>
    </row>
    <row r="241" spans="2:15" x14ac:dyDescent="0.25">
      <c r="B241" s="5">
        <v>1</v>
      </c>
      <c r="C241" s="33" t="str">
        <f>VLOOKUP(見積条件マスタ[[#This Row],[article_type_id]],品名マスタ[],5,0)</f>
        <v>エジェクタピン</v>
      </c>
      <c r="D241" s="9">
        <v>3</v>
      </c>
      <c r="E241" s="49" t="str">
        <f>VLOOKUP(見積条件マスタ[[#This Row],[qt_condition_type_id]],見積条件タイプマスタ[],5,0)</f>
        <v>硬度</v>
      </c>
      <c r="F241" s="49" t="str">
        <f>VLOOKUP(見積条件マスタ[[#This Row],[qt_condition_type_id]],見積条件タイプマスタ[],2,0)</f>
        <v>SIMPLE_TEXT</v>
      </c>
      <c r="G241" s="5">
        <v>2</v>
      </c>
      <c r="H241" s="49" t="str">
        <f>見積条件マスタ[[#This Row],[article_type_id]]&amp;"."&amp;見積条件マスタ[[#This Row],[qt_condition_type_id]]&amp;"."&amp;見積条件マスタ[[#This Row],[qt_condition_type_define_id]]</f>
        <v>1.3.2</v>
      </c>
      <c r="I241" s="5" t="s">
        <v>14</v>
      </c>
      <c r="J241" s="5"/>
      <c r="K241" s="5" t="s">
        <v>179</v>
      </c>
      <c r="L241" s="5">
        <v>2</v>
      </c>
      <c r="M241" s="5"/>
      <c r="N241" s="12"/>
      <c r="O241" s="59"/>
    </row>
    <row r="242" spans="2:15" x14ac:dyDescent="0.25">
      <c r="B242" s="5">
        <v>1</v>
      </c>
      <c r="C242" s="33" t="str">
        <f>VLOOKUP(見積条件マスタ[[#This Row],[article_type_id]],品名マスタ[],5,0)</f>
        <v>エジェクタピン</v>
      </c>
      <c r="D242" s="9">
        <v>3</v>
      </c>
      <c r="E242" s="49" t="str">
        <f>VLOOKUP(見積条件マスタ[[#This Row],[qt_condition_type_id]],見積条件タイプマスタ[],5,0)</f>
        <v>硬度</v>
      </c>
      <c r="F242" s="49" t="str">
        <f>VLOOKUP(見積条件マスタ[[#This Row],[qt_condition_type_id]],見積条件タイプマスタ[],2,0)</f>
        <v>SIMPLE_TEXT</v>
      </c>
      <c r="G242" s="5">
        <v>3</v>
      </c>
      <c r="H242" s="49" t="str">
        <f>見積条件マスタ[[#This Row],[article_type_id]]&amp;"."&amp;見積条件マスタ[[#This Row],[qt_condition_type_id]]&amp;"."&amp;見積条件マスタ[[#This Row],[qt_condition_type_define_id]]</f>
        <v>1.3.3</v>
      </c>
      <c r="I242" s="5" t="s">
        <v>17</v>
      </c>
      <c r="J242" s="5"/>
      <c r="K242" s="5" t="s">
        <v>180</v>
      </c>
      <c r="L242" s="5">
        <v>3</v>
      </c>
      <c r="M242" s="5"/>
      <c r="N242" s="12"/>
      <c r="O242" s="59"/>
    </row>
    <row r="243" spans="2:15" x14ac:dyDescent="0.25">
      <c r="B243" s="5">
        <v>1</v>
      </c>
      <c r="C243" s="33" t="str">
        <f>VLOOKUP(見積条件マスタ[[#This Row],[article_type_id]],品名マスタ[],5,0)</f>
        <v>エジェクタピン</v>
      </c>
      <c r="D243" s="9">
        <v>3</v>
      </c>
      <c r="E243" s="49" t="str">
        <f>VLOOKUP(見積条件マスタ[[#This Row],[qt_condition_type_id]],見積条件タイプマスタ[],5,0)</f>
        <v>硬度</v>
      </c>
      <c r="F243" s="49" t="str">
        <f>VLOOKUP(見積条件マスタ[[#This Row],[qt_condition_type_id]],見積条件タイプマスタ[],2,0)</f>
        <v>SIMPLE_TEXT</v>
      </c>
      <c r="G243" s="5">
        <v>4</v>
      </c>
      <c r="H243" s="49" t="str">
        <f>見積条件マスタ[[#This Row],[article_type_id]]&amp;"."&amp;見積条件マスタ[[#This Row],[qt_condition_type_id]]&amp;"."&amp;見積条件マスタ[[#This Row],[qt_condition_type_define_id]]</f>
        <v>1.3.4</v>
      </c>
      <c r="I243" s="5" t="s">
        <v>21</v>
      </c>
      <c r="J243" s="5"/>
      <c r="K243" s="5" t="s">
        <v>181</v>
      </c>
      <c r="L243" s="5">
        <v>4</v>
      </c>
      <c r="M243" s="5"/>
      <c r="N243" s="12"/>
      <c r="O243" s="59"/>
    </row>
    <row r="244" spans="2:15" x14ac:dyDescent="0.25">
      <c r="B244" s="5">
        <v>1</v>
      </c>
      <c r="C244" s="33" t="str">
        <f>VLOOKUP(見積条件マスタ[[#This Row],[article_type_id]],品名マスタ[],5,0)</f>
        <v>エジェクタピン</v>
      </c>
      <c r="D244" s="9">
        <v>3</v>
      </c>
      <c r="E244" s="49" t="str">
        <f>VLOOKUP(見積条件マスタ[[#This Row],[qt_condition_type_id]],見積条件タイプマスタ[],5,0)</f>
        <v>硬度</v>
      </c>
      <c r="F244" s="49" t="str">
        <f>VLOOKUP(見積条件マスタ[[#This Row],[qt_condition_type_id]],見積条件タイプマスタ[],2,0)</f>
        <v>SIMPLE_TEXT</v>
      </c>
      <c r="G244" s="5">
        <v>5</v>
      </c>
      <c r="H244" s="49" t="str">
        <f>見積条件マスタ[[#This Row],[article_type_id]]&amp;"."&amp;見積条件マスタ[[#This Row],[qt_condition_type_id]]&amp;"."&amp;見積条件マスタ[[#This Row],[qt_condition_type_define_id]]</f>
        <v>1.3.5</v>
      </c>
      <c r="I244" s="5" t="s">
        <v>11</v>
      </c>
      <c r="J244" s="5"/>
      <c r="K244" s="5" t="s">
        <v>182</v>
      </c>
      <c r="L244" s="5">
        <v>6</v>
      </c>
      <c r="M244" s="5"/>
      <c r="N244" s="12"/>
      <c r="O244" s="59"/>
    </row>
    <row r="245" spans="2:15" x14ac:dyDescent="0.25">
      <c r="B245" s="5">
        <v>1</v>
      </c>
      <c r="C245" s="33" t="str">
        <f>VLOOKUP(見積条件マスタ[[#This Row],[article_type_id]],品名マスタ[],5,0)</f>
        <v>エジェクタピン</v>
      </c>
      <c r="D245" s="9">
        <v>3</v>
      </c>
      <c r="E245" s="49" t="str">
        <f>VLOOKUP(見積条件マスタ[[#This Row],[qt_condition_type_id]],見積条件タイプマスタ[],5,0)</f>
        <v>硬度</v>
      </c>
      <c r="F245" s="49" t="str">
        <f>VLOOKUP(見積条件マスタ[[#This Row],[qt_condition_type_id]],見積条件タイプマスタ[],2,0)</f>
        <v>SIMPLE_TEXT</v>
      </c>
      <c r="G245" s="5">
        <v>6</v>
      </c>
      <c r="H245" s="49" t="str">
        <f>見積条件マスタ[[#This Row],[article_type_id]]&amp;"."&amp;見積条件マスタ[[#This Row],[qt_condition_type_id]]&amp;"."&amp;見積条件マスタ[[#This Row],[qt_condition_type_define_id]]</f>
        <v>1.3.6</v>
      </c>
      <c r="I245" s="5" t="s">
        <v>19</v>
      </c>
      <c r="J245" s="5"/>
      <c r="K245" s="5" t="s">
        <v>183</v>
      </c>
      <c r="L245" s="5">
        <v>7</v>
      </c>
      <c r="M245" s="5"/>
      <c r="N245" s="12"/>
      <c r="O245" s="59"/>
    </row>
    <row r="246" spans="2:15" x14ac:dyDescent="0.25">
      <c r="B246" s="5">
        <v>1</v>
      </c>
      <c r="C246" s="33" t="str">
        <f>VLOOKUP(見積条件マスタ[[#This Row],[article_type_id]],品名マスタ[],5,0)</f>
        <v>エジェクタピン</v>
      </c>
      <c r="D246" s="9">
        <v>3</v>
      </c>
      <c r="E246" s="49" t="str">
        <f>VLOOKUP(見積条件マスタ[[#This Row],[qt_condition_type_id]],見積条件タイプマスタ[],5,0)</f>
        <v>硬度</v>
      </c>
      <c r="F246" s="49" t="str">
        <f>VLOOKUP(見積条件マスタ[[#This Row],[qt_condition_type_id]],見積条件タイプマスタ[],2,0)</f>
        <v>SIMPLE_TEXT</v>
      </c>
      <c r="G246" s="5">
        <v>7</v>
      </c>
      <c r="H246" s="49" t="str">
        <f>見積条件マスタ[[#This Row],[article_type_id]]&amp;"."&amp;見積条件マスタ[[#This Row],[qt_condition_type_id]]&amp;"."&amp;見積条件マスタ[[#This Row],[qt_condition_type_define_id]]</f>
        <v>1.3.7</v>
      </c>
      <c r="I246" s="5" t="s">
        <v>184</v>
      </c>
      <c r="J246" s="5"/>
      <c r="K246" s="5" t="s">
        <v>185</v>
      </c>
      <c r="L246" s="5">
        <v>9</v>
      </c>
      <c r="M246" s="5"/>
      <c r="N246" s="12"/>
      <c r="O246" s="59"/>
    </row>
    <row r="247" spans="2:15" x14ac:dyDescent="0.25">
      <c r="B247" s="5">
        <v>1</v>
      </c>
      <c r="C247" s="33" t="str">
        <f>VLOOKUP(見積条件マスタ[[#This Row],[article_type_id]],品名マスタ[],5,0)</f>
        <v>エジェクタピン</v>
      </c>
      <c r="D247" s="9">
        <v>3</v>
      </c>
      <c r="E247" s="49" t="str">
        <f>VLOOKUP(見積条件マスタ[[#This Row],[qt_condition_type_id]],見積条件タイプマスタ[],5,0)</f>
        <v>硬度</v>
      </c>
      <c r="F247" s="49" t="str">
        <f>VLOOKUP(見積条件マスタ[[#This Row],[qt_condition_type_id]],見積条件タイプマスタ[],2,0)</f>
        <v>SIMPLE_TEXT</v>
      </c>
      <c r="G247" s="5">
        <v>8</v>
      </c>
      <c r="H247" s="49" t="str">
        <f>見積条件マスタ[[#This Row],[article_type_id]]&amp;"."&amp;見積条件マスタ[[#This Row],[qt_condition_type_id]]&amp;"."&amp;見積条件マスタ[[#This Row],[qt_condition_type_define_id]]</f>
        <v>1.3.8</v>
      </c>
      <c r="I247" s="5" t="s">
        <v>186</v>
      </c>
      <c r="J247" s="5"/>
      <c r="K247" s="5" t="s">
        <v>187</v>
      </c>
      <c r="L247" s="5">
        <v>10</v>
      </c>
      <c r="M247" s="5"/>
      <c r="N247" s="12"/>
      <c r="O247" s="59"/>
    </row>
    <row r="248" spans="2:15" x14ac:dyDescent="0.25">
      <c r="B248" s="5">
        <v>1</v>
      </c>
      <c r="C248" s="33" t="str">
        <f>VLOOKUP(見積条件マスタ[[#This Row],[article_type_id]],品名マスタ[],5,0)</f>
        <v>エジェクタピン</v>
      </c>
      <c r="D248" s="9">
        <v>3</v>
      </c>
      <c r="E248" s="49" t="str">
        <f>VLOOKUP(見積条件マスタ[[#This Row],[qt_condition_type_id]],見積条件タイプマスタ[],5,0)</f>
        <v>硬度</v>
      </c>
      <c r="F248" s="49" t="str">
        <f>VLOOKUP(見積条件マスタ[[#This Row],[qt_condition_type_id]],見積条件タイプマスタ[],2,0)</f>
        <v>SIMPLE_TEXT</v>
      </c>
      <c r="G248" s="5">
        <v>9</v>
      </c>
      <c r="H248" s="49" t="str">
        <f>見積条件マスタ[[#This Row],[article_type_id]]&amp;"."&amp;見積条件マスタ[[#This Row],[qt_condition_type_id]]&amp;"."&amp;見積条件マスタ[[#This Row],[qt_condition_type_define_id]]</f>
        <v>1.3.9</v>
      </c>
      <c r="I248" s="5" t="s">
        <v>188</v>
      </c>
      <c r="J248" s="5"/>
      <c r="K248" s="5" t="s">
        <v>189</v>
      </c>
      <c r="L248" s="5">
        <v>11</v>
      </c>
      <c r="M248" s="5"/>
      <c r="N248" s="12"/>
      <c r="O248" s="59"/>
    </row>
    <row r="249" spans="2:15" x14ac:dyDescent="0.25">
      <c r="B249" s="5">
        <v>1</v>
      </c>
      <c r="C249" s="33" t="str">
        <f>VLOOKUP(見積条件マスタ[[#This Row],[article_type_id]],品名マスタ[],5,0)</f>
        <v>エジェクタピン</v>
      </c>
      <c r="D249" s="9">
        <v>3</v>
      </c>
      <c r="E249" s="49" t="str">
        <f>VLOOKUP(見積条件マスタ[[#This Row],[qt_condition_type_id]],見積条件タイプマスタ[],5,0)</f>
        <v>硬度</v>
      </c>
      <c r="F249" s="49" t="str">
        <f>VLOOKUP(見積条件マスタ[[#This Row],[qt_condition_type_id]],見積条件タイプマスタ[],2,0)</f>
        <v>SIMPLE_TEXT</v>
      </c>
      <c r="G249" s="5">
        <v>10</v>
      </c>
      <c r="H249" s="49" t="str">
        <f>見積条件マスタ[[#This Row],[article_type_id]]&amp;"."&amp;見積条件マスタ[[#This Row],[qt_condition_type_id]]&amp;"."&amp;見積条件マスタ[[#This Row],[qt_condition_type_define_id]]</f>
        <v>1.3.10</v>
      </c>
      <c r="I249" s="5" t="s">
        <v>8</v>
      </c>
      <c r="J249" s="5"/>
      <c r="K249" s="5" t="s">
        <v>190</v>
      </c>
      <c r="L249" s="5">
        <v>12</v>
      </c>
      <c r="M249" s="5"/>
      <c r="N249" s="12"/>
      <c r="O249" s="59"/>
    </row>
    <row r="250" spans="2:15" x14ac:dyDescent="0.25">
      <c r="B250" s="5">
        <v>1</v>
      </c>
      <c r="C250" s="33" t="str">
        <f>VLOOKUP(見積条件マスタ[[#This Row],[article_type_id]],品名マスタ[],5,0)</f>
        <v>エジェクタピン</v>
      </c>
      <c r="D250" s="9">
        <v>3</v>
      </c>
      <c r="E250" s="49" t="str">
        <f>VLOOKUP(見積条件マスタ[[#This Row],[qt_condition_type_id]],見積条件タイプマスタ[],5,0)</f>
        <v>硬度</v>
      </c>
      <c r="F250" s="49" t="str">
        <f>VLOOKUP(見積条件マスタ[[#This Row],[qt_condition_type_id]],見積条件タイプマスタ[],2,0)</f>
        <v>SIMPLE_TEXT</v>
      </c>
      <c r="G250" s="5">
        <v>11</v>
      </c>
      <c r="H250" s="49" t="str">
        <f>見積条件マスタ[[#This Row],[article_type_id]]&amp;"."&amp;見積条件マスタ[[#This Row],[qt_condition_type_id]]&amp;"."&amp;見積条件マスタ[[#This Row],[qt_condition_type_define_id]]</f>
        <v>1.3.11</v>
      </c>
      <c r="I250" s="5" t="s">
        <v>23</v>
      </c>
      <c r="J250" s="5"/>
      <c r="K250" s="5" t="s">
        <v>191</v>
      </c>
      <c r="L250" s="5">
        <v>5</v>
      </c>
      <c r="M250" s="5"/>
      <c r="N250" s="12"/>
      <c r="O250" s="59"/>
    </row>
    <row r="251" spans="2:15" x14ac:dyDescent="0.25">
      <c r="B251" s="5">
        <v>1</v>
      </c>
      <c r="C251" s="33" t="str">
        <f>VLOOKUP(見積条件マスタ[[#This Row],[article_type_id]],品名マスタ[],5,0)</f>
        <v>エジェクタピン</v>
      </c>
      <c r="D251" s="9">
        <v>3</v>
      </c>
      <c r="E251" s="49" t="str">
        <f>VLOOKUP(見積条件マスタ[[#This Row],[qt_condition_type_id]],見積条件タイプマスタ[],5,0)</f>
        <v>硬度</v>
      </c>
      <c r="F251" s="49" t="str">
        <f>VLOOKUP(見積条件マスタ[[#This Row],[qt_condition_type_id]],見積条件タイプマスタ[],2,0)</f>
        <v>SIMPLE_TEXT</v>
      </c>
      <c r="G251" s="5">
        <v>12</v>
      </c>
      <c r="H251" s="49" t="str">
        <f>見積条件マスタ[[#This Row],[article_type_id]]&amp;"."&amp;見積条件マスタ[[#This Row],[qt_condition_type_id]]&amp;"."&amp;見積条件マスタ[[#This Row],[qt_condition_type_define_id]]</f>
        <v>1.3.12</v>
      </c>
      <c r="I251" s="5" t="s">
        <v>26</v>
      </c>
      <c r="J251" s="5"/>
      <c r="K251" s="5" t="s">
        <v>192</v>
      </c>
      <c r="L251" s="5">
        <v>8</v>
      </c>
      <c r="M251" s="5"/>
      <c r="N251" s="12"/>
      <c r="O251" s="59"/>
    </row>
    <row r="252" spans="2:15" x14ac:dyDescent="0.25">
      <c r="B252" s="5">
        <v>1</v>
      </c>
      <c r="C252" s="33" t="str">
        <f>VLOOKUP(見積条件マスタ[[#This Row],[article_type_id]],品名マスタ[],5,0)</f>
        <v>エジェクタピン</v>
      </c>
      <c r="D252" s="9">
        <v>3</v>
      </c>
      <c r="E252" s="49" t="str">
        <f>VLOOKUP(見積条件マスタ[[#This Row],[qt_condition_type_id]],見積条件タイプマスタ[],5,0)</f>
        <v>硬度</v>
      </c>
      <c r="F252" s="49" t="str">
        <f>VLOOKUP(見積条件マスタ[[#This Row],[qt_condition_type_id]],見積条件タイプマスタ[],2,0)</f>
        <v>SIMPLE_TEXT</v>
      </c>
      <c r="G252" s="5">
        <v>13</v>
      </c>
      <c r="H252" s="49" t="str">
        <f>見積条件マスタ[[#This Row],[article_type_id]]&amp;"."&amp;見積条件マスタ[[#This Row],[qt_condition_type_id]]&amp;"."&amp;見積条件マスタ[[#This Row],[qt_condition_type_define_id]]</f>
        <v>1.3.13</v>
      </c>
      <c r="I252" s="5" t="s">
        <v>29</v>
      </c>
      <c r="J252" s="5"/>
      <c r="K252" s="5" t="s">
        <v>193</v>
      </c>
      <c r="L252" s="5">
        <v>13</v>
      </c>
      <c r="M252" s="5"/>
      <c r="N252" s="12"/>
      <c r="O252" s="59"/>
    </row>
    <row r="253" spans="2:15" x14ac:dyDescent="0.25">
      <c r="B253" s="5">
        <v>1</v>
      </c>
      <c r="C253" s="33" t="str">
        <f>VLOOKUP(見積条件マスタ[[#This Row],[article_type_id]],品名マスタ[],5,0)</f>
        <v>エジェクタピン</v>
      </c>
      <c r="D253" s="9">
        <v>3</v>
      </c>
      <c r="E253" s="49" t="str">
        <f>VLOOKUP(見積条件マスタ[[#This Row],[qt_condition_type_id]],見積条件タイプマスタ[],5,0)</f>
        <v>硬度</v>
      </c>
      <c r="F253" s="49" t="str">
        <f>VLOOKUP(見積条件マスタ[[#This Row],[qt_condition_type_id]],見積条件タイプマスタ[],2,0)</f>
        <v>SIMPLE_TEXT</v>
      </c>
      <c r="G253" s="5">
        <v>14</v>
      </c>
      <c r="H253" s="49" t="str">
        <f>見積条件マスタ[[#This Row],[article_type_id]]&amp;"."&amp;見積条件マスタ[[#This Row],[qt_condition_type_id]]&amp;"."&amp;見積条件マスタ[[#This Row],[qt_condition_type_define_id]]</f>
        <v>1.3.14</v>
      </c>
      <c r="I253" s="5" t="s">
        <v>31</v>
      </c>
      <c r="J253" s="5"/>
      <c r="K253" s="5" t="s">
        <v>194</v>
      </c>
      <c r="L253" s="5">
        <v>14</v>
      </c>
      <c r="M253" s="5"/>
      <c r="N253" s="12"/>
      <c r="O253" s="59"/>
    </row>
    <row r="254" spans="2:15" x14ac:dyDescent="0.25">
      <c r="B254" s="5">
        <v>1</v>
      </c>
      <c r="C254" s="33" t="str">
        <f>VLOOKUP(見積条件マスタ[[#This Row],[article_type_id]],品名マスタ[],5,0)</f>
        <v>エジェクタピン</v>
      </c>
      <c r="D254" s="9">
        <v>3</v>
      </c>
      <c r="E254" s="49" t="str">
        <f>VLOOKUP(見積条件マスタ[[#This Row],[qt_condition_type_id]],見積条件タイプマスタ[],5,0)</f>
        <v>硬度</v>
      </c>
      <c r="F254" s="49" t="str">
        <f>VLOOKUP(見積条件マスタ[[#This Row],[qt_condition_type_id]],見積条件タイプマスタ[],2,0)</f>
        <v>SIMPLE_TEXT</v>
      </c>
      <c r="G254" s="5">
        <v>15</v>
      </c>
      <c r="H254" s="49" t="str">
        <f>見積条件マスタ[[#This Row],[article_type_id]]&amp;"."&amp;見積条件マスタ[[#This Row],[qt_condition_type_id]]&amp;"."&amp;見積条件マスタ[[#This Row],[qt_condition_type_define_id]]</f>
        <v>1.3.15</v>
      </c>
      <c r="I254" s="5" t="s">
        <v>33</v>
      </c>
      <c r="J254" s="5"/>
      <c r="K254" s="5" t="s">
        <v>195</v>
      </c>
      <c r="L254" s="5">
        <v>15</v>
      </c>
      <c r="M254" s="5"/>
      <c r="N254" s="12"/>
      <c r="O254" s="59"/>
    </row>
    <row r="255" spans="2:15" x14ac:dyDescent="0.25">
      <c r="B255" s="5">
        <v>1</v>
      </c>
      <c r="C255" s="49" t="str">
        <f>VLOOKUP(見積条件マスタ[[#This Row],[article_type_id]],品名マスタ[],5,0)</f>
        <v>エジェクタピン</v>
      </c>
      <c r="D255" s="9">
        <v>10001</v>
      </c>
      <c r="E255" s="49" t="str">
        <f>VLOOKUP(見積条件マスタ[[#This Row],[qt_condition_type_id]],見積条件タイプマスタ[],5,0)</f>
        <v>ツバ径公差</v>
      </c>
      <c r="F255" s="49" t="str">
        <f>VLOOKUP(見積条件マスタ[[#This Row],[qt_condition_type_id]],見積条件タイプマスタ[],2,0)</f>
        <v>TOLERANCE</v>
      </c>
      <c r="G255" s="5">
        <v>1</v>
      </c>
      <c r="H255" s="49" t="str">
        <f>見積条件マスタ[[#This Row],[article_type_id]]&amp;"."&amp;見積条件マスタ[[#This Row],[qt_condition_type_id]]&amp;"."&amp;見積条件マスタ[[#This Row],[qt_condition_type_define_id]]</f>
        <v>1.10001.1</v>
      </c>
      <c r="I255" s="5" t="s">
        <v>196</v>
      </c>
      <c r="J255" s="5"/>
      <c r="K255" s="5" t="s">
        <v>196</v>
      </c>
      <c r="L255" s="5">
        <v>2</v>
      </c>
      <c r="M255" s="5">
        <v>2</v>
      </c>
      <c r="N255" s="12" t="s">
        <v>633</v>
      </c>
      <c r="O255" s="59"/>
    </row>
    <row r="256" spans="2:15" x14ac:dyDescent="0.25">
      <c r="B256" s="5">
        <v>1</v>
      </c>
      <c r="C256" s="49" t="str">
        <f>VLOOKUP(見積条件マスタ[[#This Row],[article_type_id]],品名マスタ[],5,0)</f>
        <v>エジェクタピン</v>
      </c>
      <c r="D256" s="9">
        <v>10001</v>
      </c>
      <c r="E256" s="49" t="str">
        <f>VLOOKUP(見積条件マスタ[[#This Row],[qt_condition_type_id]],見積条件タイプマスタ[],5,0)</f>
        <v>ツバ径公差</v>
      </c>
      <c r="F256" s="49" t="str">
        <f>VLOOKUP(見積条件マスタ[[#This Row],[qt_condition_type_id]],見積条件タイプマスタ[],2,0)</f>
        <v>TOLERANCE</v>
      </c>
      <c r="G256" s="5">
        <v>2</v>
      </c>
      <c r="H256" s="49" t="str">
        <f>見積条件マスタ[[#This Row],[article_type_id]]&amp;"."&amp;見積条件マスタ[[#This Row],[qt_condition_type_id]]&amp;"."&amp;見積条件マスタ[[#This Row],[qt_condition_type_define_id]]</f>
        <v>1.10001.2</v>
      </c>
      <c r="I256" s="5" t="s">
        <v>197</v>
      </c>
      <c r="J256" s="5"/>
      <c r="K256" s="5" t="s">
        <v>197</v>
      </c>
      <c r="L256" s="5">
        <v>1</v>
      </c>
      <c r="M256" s="5">
        <v>1</v>
      </c>
      <c r="N256" s="12" t="s">
        <v>633</v>
      </c>
      <c r="O256" s="59"/>
    </row>
    <row r="257" spans="2:15" x14ac:dyDescent="0.25">
      <c r="B257" s="5">
        <v>1</v>
      </c>
      <c r="C257" s="49" t="str">
        <f>VLOOKUP(見積条件マスタ[[#This Row],[article_type_id]],品名マスタ[],5,0)</f>
        <v>エジェクタピン</v>
      </c>
      <c r="D257" s="9">
        <v>10002</v>
      </c>
      <c r="E257" s="49" t="str">
        <f>VLOOKUP(見積条件マスタ[[#This Row],[qt_condition_type_id]],見積条件タイプマスタ[],5,0)</f>
        <v>ツバ厚公差</v>
      </c>
      <c r="F257" s="49" t="str">
        <f>VLOOKUP(見積条件マスタ[[#This Row],[qt_condition_type_id]],見積条件タイプマスタ[],2,0)</f>
        <v>TOLERANCE</v>
      </c>
      <c r="G257" s="5">
        <v>1</v>
      </c>
      <c r="H257" s="49" t="str">
        <f>見積条件マスタ[[#This Row],[article_type_id]]&amp;"."&amp;見積条件マスタ[[#This Row],[qt_condition_type_id]]&amp;"."&amp;見積条件マスタ[[#This Row],[qt_condition_type_define_id]]</f>
        <v>1.10002.1</v>
      </c>
      <c r="I257" s="5" t="s">
        <v>196</v>
      </c>
      <c r="J257" s="5"/>
      <c r="K257" s="5" t="s">
        <v>196</v>
      </c>
      <c r="L257" s="5">
        <v>1</v>
      </c>
      <c r="M257" s="5">
        <v>2</v>
      </c>
      <c r="N257" s="12" t="s">
        <v>613</v>
      </c>
      <c r="O257" s="59"/>
    </row>
    <row r="258" spans="2:15" x14ac:dyDescent="0.25">
      <c r="B258" s="5">
        <v>1</v>
      </c>
      <c r="C258" s="49" t="str">
        <f>VLOOKUP(見積条件マスタ[[#This Row],[article_type_id]],品名マスタ[],5,0)</f>
        <v>エジェクタピン</v>
      </c>
      <c r="D258" s="9">
        <v>10002</v>
      </c>
      <c r="E258" s="49" t="str">
        <f>VLOOKUP(見積条件マスタ[[#This Row],[qt_condition_type_id]],見積条件タイプマスタ[],5,0)</f>
        <v>ツバ厚公差</v>
      </c>
      <c r="F258" s="49" t="str">
        <f>VLOOKUP(見積条件マスタ[[#This Row],[qt_condition_type_id]],見積条件タイプマスタ[],2,0)</f>
        <v>TOLERANCE</v>
      </c>
      <c r="G258" s="5">
        <v>2</v>
      </c>
      <c r="H258" s="49" t="str">
        <f>見積条件マスタ[[#This Row],[article_type_id]]&amp;"."&amp;見積条件マスタ[[#This Row],[qt_condition_type_id]]&amp;"."&amp;見積条件マスタ[[#This Row],[qt_condition_type_define_id]]</f>
        <v>1.10002.2</v>
      </c>
      <c r="I258" s="5" t="s">
        <v>198</v>
      </c>
      <c r="J258" s="5"/>
      <c r="K258" s="5" t="s">
        <v>198</v>
      </c>
      <c r="L258" s="5">
        <v>2</v>
      </c>
      <c r="M258" s="5">
        <v>2</v>
      </c>
      <c r="N258" s="12" t="s">
        <v>613</v>
      </c>
      <c r="O258" s="59"/>
    </row>
    <row r="259" spans="2:15" x14ac:dyDescent="0.25">
      <c r="B259" s="5">
        <v>1</v>
      </c>
      <c r="C259" s="49" t="str">
        <f>VLOOKUP(見積条件マスタ[[#This Row],[article_type_id]],品名マスタ[],5,0)</f>
        <v>エジェクタピン</v>
      </c>
      <c r="D259" s="9">
        <v>10003</v>
      </c>
      <c r="E259" s="49" t="str">
        <f>VLOOKUP(見積条件マスタ[[#This Row],[qt_condition_type_id]],見積条件タイプマスタ[],5,0)</f>
        <v>全長公差</v>
      </c>
      <c r="F259" s="49" t="str">
        <f>VLOOKUP(見積条件マスタ[[#This Row],[qt_condition_type_id]],見積条件タイプマスタ[],2,0)</f>
        <v>TOLERANCE</v>
      </c>
      <c r="G259" s="5">
        <v>1</v>
      </c>
      <c r="H259" s="49" t="str">
        <f>見積条件マスタ[[#This Row],[article_type_id]]&amp;"."&amp;見積条件マスタ[[#This Row],[qt_condition_type_id]]&amp;"."&amp;見積条件マスタ[[#This Row],[qt_condition_type_define_id]]</f>
        <v>1.10003.1</v>
      </c>
      <c r="I259" s="5" t="s">
        <v>216</v>
      </c>
      <c r="J259" s="5"/>
      <c r="K259" s="5" t="s">
        <v>200</v>
      </c>
      <c r="L259" s="5">
        <v>3</v>
      </c>
      <c r="M259" s="5">
        <v>2</v>
      </c>
      <c r="N259" s="12" t="s">
        <v>397</v>
      </c>
      <c r="O259" s="59"/>
    </row>
    <row r="260" spans="2:15" x14ac:dyDescent="0.25">
      <c r="B260" s="5">
        <v>1</v>
      </c>
      <c r="C260" s="49" t="str">
        <f>VLOOKUP(見積条件マスタ[[#This Row],[article_type_id]],品名マスタ[],5,0)</f>
        <v>エジェクタピン</v>
      </c>
      <c r="D260" s="9">
        <v>10003</v>
      </c>
      <c r="E260" s="49" t="str">
        <f>VLOOKUP(見積条件マスタ[[#This Row],[qt_condition_type_id]],見積条件タイプマスタ[],5,0)</f>
        <v>全長公差</v>
      </c>
      <c r="F260" s="49" t="str">
        <f>VLOOKUP(見積条件マスタ[[#This Row],[qt_condition_type_id]],見積条件タイプマスタ[],2,0)</f>
        <v>TOLERANCE</v>
      </c>
      <c r="G260" s="5">
        <v>2</v>
      </c>
      <c r="H260" s="49" t="str">
        <f>見積条件マスタ[[#This Row],[article_type_id]]&amp;"."&amp;見積条件マスタ[[#This Row],[qt_condition_type_id]]&amp;"."&amp;見積条件マスタ[[#This Row],[qt_condition_type_define_id]]</f>
        <v>1.10003.2</v>
      </c>
      <c r="I260" s="5" t="s">
        <v>205</v>
      </c>
      <c r="J260" s="5"/>
      <c r="K260" s="5" t="s">
        <v>199</v>
      </c>
      <c r="L260" s="5">
        <v>2</v>
      </c>
      <c r="M260" s="5">
        <v>2</v>
      </c>
      <c r="N260" s="12" t="s">
        <v>397</v>
      </c>
      <c r="O260" s="59"/>
    </row>
    <row r="261" spans="2:15" x14ac:dyDescent="0.25">
      <c r="B261" s="5">
        <v>1</v>
      </c>
      <c r="C261" s="49" t="str">
        <f>VLOOKUP(見積条件マスタ[[#This Row],[article_type_id]],品名マスタ[],5,0)</f>
        <v>エジェクタピン</v>
      </c>
      <c r="D261" s="9">
        <v>10003</v>
      </c>
      <c r="E261" s="49" t="str">
        <f>VLOOKUP(見積条件マスタ[[#This Row],[qt_condition_type_id]],見積条件タイプマスタ[],5,0)</f>
        <v>全長公差</v>
      </c>
      <c r="F261" s="49" t="str">
        <f>VLOOKUP(見積条件マスタ[[#This Row],[qt_condition_type_id]],見積条件タイプマスタ[],2,0)</f>
        <v>TOLERANCE</v>
      </c>
      <c r="G261" s="5">
        <v>3</v>
      </c>
      <c r="H261" s="49" t="str">
        <f>見積条件マスタ[[#This Row],[article_type_id]]&amp;"."&amp;見積条件マスタ[[#This Row],[qt_condition_type_id]]&amp;"."&amp;見積条件マスタ[[#This Row],[qt_condition_type_define_id]]</f>
        <v>1.10003.3</v>
      </c>
      <c r="I261" s="5" t="s">
        <v>237</v>
      </c>
      <c r="J261" s="5"/>
      <c r="K261" s="5" t="s">
        <v>201</v>
      </c>
      <c r="L261" s="5">
        <v>4</v>
      </c>
      <c r="M261" s="5">
        <v>2</v>
      </c>
      <c r="N261" s="12" t="s">
        <v>397</v>
      </c>
      <c r="O261" s="59"/>
    </row>
    <row r="262" spans="2:15" x14ac:dyDescent="0.25">
      <c r="B262" s="5">
        <v>1</v>
      </c>
      <c r="C262" s="49" t="str">
        <f>VLOOKUP(見積条件マスタ[[#This Row],[article_type_id]],品名マスタ[],5,0)</f>
        <v>エジェクタピン</v>
      </c>
      <c r="D262" s="9">
        <v>10003</v>
      </c>
      <c r="E262" s="49" t="str">
        <f>VLOOKUP(見積条件マスタ[[#This Row],[qt_condition_type_id]],見積条件タイプマスタ[],5,0)</f>
        <v>全長公差</v>
      </c>
      <c r="F262" s="49" t="str">
        <f>VLOOKUP(見積条件マスタ[[#This Row],[qt_condition_type_id]],見積条件タイプマスタ[],2,0)</f>
        <v>TOLERANCE</v>
      </c>
      <c r="G262" s="5">
        <v>4</v>
      </c>
      <c r="H262" s="49" t="str">
        <f>見積条件マスタ[[#This Row],[article_type_id]]&amp;"."&amp;見積条件マスタ[[#This Row],[qt_condition_type_id]]&amp;"."&amp;見積条件マスタ[[#This Row],[qt_condition_type_define_id]]</f>
        <v>1.10003.4</v>
      </c>
      <c r="I262" s="5" t="s">
        <v>202</v>
      </c>
      <c r="J262" s="5"/>
      <c r="K262" s="5" t="s">
        <v>203</v>
      </c>
      <c r="L262" s="5">
        <v>1</v>
      </c>
      <c r="M262" s="5">
        <v>1</v>
      </c>
      <c r="N262" s="12" t="s">
        <v>396</v>
      </c>
      <c r="O262" s="59"/>
    </row>
    <row r="263" spans="2:15" x14ac:dyDescent="0.25">
      <c r="B263" s="5">
        <v>1</v>
      </c>
      <c r="C263" s="49" t="str">
        <f>VLOOKUP(見積条件マスタ[[#This Row],[article_type_id]],品名マスタ[],5,0)</f>
        <v>エジェクタピン</v>
      </c>
      <c r="D263" s="9">
        <v>10003</v>
      </c>
      <c r="E263" s="49" t="str">
        <f>VLOOKUP(見積条件マスタ[[#This Row],[qt_condition_type_id]],見積条件タイプマスタ[],5,0)</f>
        <v>全長公差</v>
      </c>
      <c r="F263" s="49" t="str">
        <f>VLOOKUP(見積条件マスタ[[#This Row],[qt_condition_type_id]],見積条件タイプマスタ[],2,0)</f>
        <v>TOLERANCE</v>
      </c>
      <c r="G263" s="5">
        <v>5</v>
      </c>
      <c r="H263" s="49" t="str">
        <f>見積条件マスタ[[#This Row],[article_type_id]]&amp;"."&amp;見積条件マスタ[[#This Row],[qt_condition_type_id]]&amp;"."&amp;見積条件マスタ[[#This Row],[qt_condition_type_define_id]]</f>
        <v>1.10003.5</v>
      </c>
      <c r="I263" s="5" t="s">
        <v>484</v>
      </c>
      <c r="J263" s="5"/>
      <c r="K263" s="5" t="s">
        <v>485</v>
      </c>
      <c r="L263" s="5">
        <v>5</v>
      </c>
      <c r="M263" s="5">
        <v>1</v>
      </c>
      <c r="N263" s="12" t="s">
        <v>632</v>
      </c>
      <c r="O263" s="59"/>
    </row>
    <row r="264" spans="2:15" x14ac:dyDescent="0.25">
      <c r="B264" s="5">
        <v>1</v>
      </c>
      <c r="C264" s="49" t="str">
        <f>VLOOKUP(見積条件マスタ[[#This Row],[article_type_id]],品名マスタ[],5,0)</f>
        <v>エジェクタピン</v>
      </c>
      <c r="D264" s="9">
        <v>10003</v>
      </c>
      <c r="E264" s="49" t="str">
        <f>VLOOKUP(見積条件マスタ[[#This Row],[qt_condition_type_id]],見積条件タイプマスタ[],5,0)</f>
        <v>全長公差</v>
      </c>
      <c r="F264" s="49" t="str">
        <f>VLOOKUP(見積条件マスタ[[#This Row],[qt_condition_type_id]],見積条件タイプマスタ[],2,0)</f>
        <v>TOLERANCE</v>
      </c>
      <c r="G264" s="5">
        <v>6</v>
      </c>
      <c r="H264" s="49" t="str">
        <f>見積条件マスタ[[#This Row],[article_type_id]]&amp;"."&amp;見積条件マスタ[[#This Row],[qt_condition_type_id]]&amp;"."&amp;見積条件マスタ[[#This Row],[qt_condition_type_define_id]]</f>
        <v>1.10003.6</v>
      </c>
      <c r="I264" s="5" t="s">
        <v>505</v>
      </c>
      <c r="J264" s="5"/>
      <c r="K264" s="5" t="s">
        <v>549</v>
      </c>
      <c r="L264" s="5">
        <v>6</v>
      </c>
      <c r="M264" s="5">
        <v>2</v>
      </c>
      <c r="N264" s="12" t="s">
        <v>633</v>
      </c>
      <c r="O264" s="59"/>
    </row>
    <row r="265" spans="2:15" x14ac:dyDescent="0.25">
      <c r="B265" s="5">
        <v>1</v>
      </c>
      <c r="C265" s="49" t="str">
        <f>VLOOKUP(見積条件マスタ[[#This Row],[article_type_id]],品名マスタ[],5,0)</f>
        <v>エジェクタピン</v>
      </c>
      <c r="D265" s="9">
        <v>10003</v>
      </c>
      <c r="E265" s="49" t="str">
        <f>VLOOKUP(見積条件マスタ[[#This Row],[qt_condition_type_id]],見積条件タイプマスタ[],5,0)</f>
        <v>全長公差</v>
      </c>
      <c r="F265" s="49" t="str">
        <f>VLOOKUP(見積条件マスタ[[#This Row],[qt_condition_type_id]],見積条件タイプマスタ[],2,0)</f>
        <v>TOLERANCE</v>
      </c>
      <c r="G265" s="5">
        <v>7</v>
      </c>
      <c r="H265" s="49" t="str">
        <f>見積条件マスタ[[#This Row],[article_type_id]]&amp;"."&amp;見積条件マスタ[[#This Row],[qt_condition_type_id]]&amp;"."&amp;見積条件マスタ[[#This Row],[qt_condition_type_define_id]]</f>
        <v>1.10003.7</v>
      </c>
      <c r="I265" s="5" t="s">
        <v>364</v>
      </c>
      <c r="J265" s="5"/>
      <c r="K265" s="5" t="s">
        <v>365</v>
      </c>
      <c r="L265" s="5">
        <v>7</v>
      </c>
      <c r="M265" s="5">
        <v>2</v>
      </c>
      <c r="N265" s="12" t="s">
        <v>633</v>
      </c>
      <c r="O265" s="59"/>
    </row>
    <row r="266" spans="2:15" x14ac:dyDescent="0.25">
      <c r="B266" s="5">
        <v>1</v>
      </c>
      <c r="C266" s="49" t="str">
        <f>VLOOKUP(見積条件マスタ[[#This Row],[article_type_id]],品名マスタ[],5,0)</f>
        <v>エジェクタピン</v>
      </c>
      <c r="D266" s="9">
        <v>10004</v>
      </c>
      <c r="E266" s="49" t="str">
        <f>VLOOKUP(見積条件マスタ[[#This Row],[qt_condition_type_id]],見積条件タイプマスタ[],5,0)</f>
        <v>先端径公差</v>
      </c>
      <c r="F266" s="49" t="str">
        <f>VLOOKUP(見積条件マスタ[[#This Row],[qt_condition_type_id]],見積条件タイプマスタ[],2,0)</f>
        <v>TOLERANCE</v>
      </c>
      <c r="G266" s="5">
        <v>1</v>
      </c>
      <c r="H266" s="49" t="str">
        <f>見積条件マスタ[[#This Row],[article_type_id]]&amp;"."&amp;見積条件マスタ[[#This Row],[qt_condition_type_id]]&amp;"."&amp;見積条件マスタ[[#This Row],[qt_condition_type_define_id]]</f>
        <v>1.10004.1</v>
      </c>
      <c r="I266" s="5" t="s">
        <v>362</v>
      </c>
      <c r="J266" s="5"/>
      <c r="K266" s="5" t="s">
        <v>363</v>
      </c>
      <c r="L266" s="5">
        <v>3</v>
      </c>
      <c r="M266" s="5">
        <v>3</v>
      </c>
      <c r="N266" s="12" t="s">
        <v>633</v>
      </c>
      <c r="O266" s="59"/>
    </row>
    <row r="267" spans="2:15" x14ac:dyDescent="0.25">
      <c r="B267" s="5">
        <v>1</v>
      </c>
      <c r="C267" s="49" t="str">
        <f>VLOOKUP(見積条件マスタ[[#This Row],[article_type_id]],品名マスタ[],5,0)</f>
        <v>エジェクタピン</v>
      </c>
      <c r="D267" s="9">
        <v>10004</v>
      </c>
      <c r="E267" s="49" t="str">
        <f>VLOOKUP(見積条件マスタ[[#This Row],[qt_condition_type_id]],見積条件タイプマスタ[],5,0)</f>
        <v>先端径公差</v>
      </c>
      <c r="F267" s="49" t="str">
        <f>VLOOKUP(見積条件マスタ[[#This Row],[qt_condition_type_id]],見積条件タイプマスタ[],2,0)</f>
        <v>TOLERANCE</v>
      </c>
      <c r="G267" s="5">
        <v>2</v>
      </c>
      <c r="H267" s="49" t="str">
        <f>見積条件マスタ[[#This Row],[article_type_id]]&amp;"."&amp;見積条件マスタ[[#This Row],[qt_condition_type_id]]&amp;"."&amp;見積条件マスタ[[#This Row],[qt_condition_type_define_id]]</f>
        <v>1.10004.2</v>
      </c>
      <c r="I267" s="5" t="s">
        <v>364</v>
      </c>
      <c r="J267" s="5"/>
      <c r="K267" s="5" t="s">
        <v>365</v>
      </c>
      <c r="L267" s="5">
        <v>2</v>
      </c>
      <c r="M267" s="5">
        <v>2</v>
      </c>
      <c r="N267" s="12" t="s">
        <v>633</v>
      </c>
      <c r="O267" s="59"/>
    </row>
    <row r="268" spans="2:15" x14ac:dyDescent="0.25">
      <c r="B268" s="5">
        <v>1</v>
      </c>
      <c r="C268" s="49" t="str">
        <f>VLOOKUP(見積条件マスタ[[#This Row],[article_type_id]],品名マスタ[],5,0)</f>
        <v>エジェクタピン</v>
      </c>
      <c r="D268" s="9">
        <v>10004</v>
      </c>
      <c r="E268" s="49" t="str">
        <f>VLOOKUP(見積条件マスタ[[#This Row],[qt_condition_type_id]],見積条件タイプマスタ[],5,0)</f>
        <v>先端径公差</v>
      </c>
      <c r="F268" s="49" t="str">
        <f>VLOOKUP(見積条件マスタ[[#This Row],[qt_condition_type_id]],見積条件タイプマスタ[],2,0)</f>
        <v>TOLERANCE</v>
      </c>
      <c r="G268" s="5">
        <v>3</v>
      </c>
      <c r="H268" s="49" t="str">
        <f>見積条件マスタ[[#This Row],[article_type_id]]&amp;"."&amp;見積条件マスタ[[#This Row],[qt_condition_type_id]]&amp;"."&amp;見積条件マスタ[[#This Row],[qt_condition_type_define_id]]</f>
        <v>1.10004.3</v>
      </c>
      <c r="I268" s="5" t="s">
        <v>366</v>
      </c>
      <c r="J268" s="5"/>
      <c r="K268" s="5" t="s">
        <v>367</v>
      </c>
      <c r="L268" s="5">
        <v>1</v>
      </c>
      <c r="M268" s="5">
        <v>3</v>
      </c>
      <c r="N268" s="12" t="s">
        <v>633</v>
      </c>
      <c r="O268" s="59"/>
    </row>
    <row r="269" spans="2:15" x14ac:dyDescent="0.25">
      <c r="B269" s="5">
        <v>1</v>
      </c>
      <c r="C269" s="49" t="str">
        <f>VLOOKUP(見積条件マスタ[[#This Row],[article_type_id]],品名マスタ[],5,0)</f>
        <v>エジェクタピン</v>
      </c>
      <c r="D269" s="9">
        <v>10005</v>
      </c>
      <c r="E269" s="49" t="str">
        <f>VLOOKUP(見積条件マスタ[[#This Row],[qt_condition_type_id]],見積条件タイプマスタ[],5,0)</f>
        <v>シャンク径公差</v>
      </c>
      <c r="F269" s="49" t="str">
        <f>VLOOKUP(見積条件マスタ[[#This Row],[qt_condition_type_id]],見積条件タイプマスタ[],2,0)</f>
        <v>TOLERANCE</v>
      </c>
      <c r="G269" s="5">
        <v>1</v>
      </c>
      <c r="H269" s="49" t="str">
        <f>見積条件マスタ[[#This Row],[article_type_id]]&amp;"."&amp;見積条件マスタ[[#This Row],[qt_condition_type_id]]&amp;"."&amp;見積条件マスタ[[#This Row],[qt_condition_type_define_id]]</f>
        <v>1.10005.1</v>
      </c>
      <c r="I269" s="5" t="s">
        <v>370</v>
      </c>
      <c r="J269" s="5"/>
      <c r="K269" s="5" t="s">
        <v>370</v>
      </c>
      <c r="L269" s="5">
        <v>2</v>
      </c>
      <c r="M269" s="5">
        <v>3</v>
      </c>
      <c r="N269" s="12" t="s">
        <v>396</v>
      </c>
      <c r="O269" s="59"/>
    </row>
    <row r="270" spans="2:15" x14ac:dyDescent="0.25">
      <c r="B270" s="5">
        <v>1</v>
      </c>
      <c r="C270" s="49" t="str">
        <f>VLOOKUP(見積条件マスタ[[#This Row],[article_type_id]],品名マスタ[],5,0)</f>
        <v>エジェクタピン</v>
      </c>
      <c r="D270" s="9">
        <v>10005</v>
      </c>
      <c r="E270" s="49" t="str">
        <f>VLOOKUP(見積条件マスタ[[#This Row],[qt_condition_type_id]],見積条件タイプマスタ[],5,0)</f>
        <v>シャンク径公差</v>
      </c>
      <c r="F270" s="49" t="str">
        <f>VLOOKUP(見積条件マスタ[[#This Row],[qt_condition_type_id]],見積条件タイプマスタ[],2,0)</f>
        <v>TOLERANCE</v>
      </c>
      <c r="G270" s="5">
        <v>2</v>
      </c>
      <c r="H270" s="49" t="str">
        <f>見積条件マスタ[[#This Row],[article_type_id]]&amp;"."&amp;見積条件マスタ[[#This Row],[qt_condition_type_id]]&amp;"."&amp;見積条件マスタ[[#This Row],[qt_condition_type_define_id]]</f>
        <v>1.10005.2</v>
      </c>
      <c r="I270" s="5" t="s">
        <v>244</v>
      </c>
      <c r="J270" s="5"/>
      <c r="K270" s="5" t="s">
        <v>244</v>
      </c>
      <c r="L270" s="5">
        <v>1</v>
      </c>
      <c r="M270" s="5">
        <v>3</v>
      </c>
      <c r="N270" s="12" t="s">
        <v>396</v>
      </c>
      <c r="O270" s="59"/>
    </row>
    <row r="271" spans="2:15" x14ac:dyDescent="0.25">
      <c r="B271" s="5">
        <v>1</v>
      </c>
      <c r="C271" s="49" t="str">
        <f>VLOOKUP(見積条件マスタ[[#This Row],[article_type_id]],品名マスタ[],5,0)</f>
        <v>エジェクタピン</v>
      </c>
      <c r="D271" s="9">
        <v>10005</v>
      </c>
      <c r="E271" s="49" t="str">
        <f>VLOOKUP(見積条件マスタ[[#This Row],[qt_condition_type_id]],見積条件タイプマスタ[],5,0)</f>
        <v>シャンク径公差</v>
      </c>
      <c r="F271" s="49" t="str">
        <f>VLOOKUP(見積条件マスタ[[#This Row],[qt_condition_type_id]],見積条件タイプマスタ[],2,0)</f>
        <v>TOLERANCE</v>
      </c>
      <c r="G271" s="5">
        <v>3</v>
      </c>
      <c r="H271" s="49" t="str">
        <f>見積条件マスタ[[#This Row],[article_type_id]]&amp;"."&amp;見積条件マスタ[[#This Row],[qt_condition_type_id]]&amp;"."&amp;見積条件マスタ[[#This Row],[qt_condition_type_define_id]]</f>
        <v>1.10005.3</v>
      </c>
      <c r="I271" s="5" t="s">
        <v>369</v>
      </c>
      <c r="J271" s="5"/>
      <c r="K271" s="5" t="s">
        <v>369</v>
      </c>
      <c r="L271" s="5">
        <v>3</v>
      </c>
      <c r="M271" s="5">
        <v>2</v>
      </c>
      <c r="N271" s="12" t="s">
        <v>807</v>
      </c>
      <c r="O271" s="59"/>
    </row>
    <row r="272" spans="2:15" x14ac:dyDescent="0.25">
      <c r="B272" s="5">
        <v>1</v>
      </c>
      <c r="C272" s="49" t="str">
        <f>VLOOKUP(見積条件マスタ[[#This Row],[article_type_id]],品名マスタ[],5,0)</f>
        <v>エジェクタピン</v>
      </c>
      <c r="D272" s="9">
        <v>10005</v>
      </c>
      <c r="E272" s="49" t="str">
        <f>VLOOKUP(見積条件マスタ[[#This Row],[qt_condition_type_id]],見積条件タイプマスタ[],5,0)</f>
        <v>シャンク径公差</v>
      </c>
      <c r="F272" s="49" t="str">
        <f>VLOOKUP(見積条件マスタ[[#This Row],[qt_condition_type_id]],見積条件タイプマスタ[],2,0)</f>
        <v>TOLERANCE</v>
      </c>
      <c r="G272" s="5">
        <v>4</v>
      </c>
      <c r="H272" s="49" t="str">
        <f>見積条件マスタ[[#This Row],[article_type_id]]&amp;"."&amp;見積条件マスタ[[#This Row],[qt_condition_type_id]]&amp;"."&amp;見積条件マスタ[[#This Row],[qt_condition_type_define_id]]</f>
        <v>1.10005.4</v>
      </c>
      <c r="I272" s="5" t="s">
        <v>368</v>
      </c>
      <c r="J272" s="5"/>
      <c r="K272" s="5" t="s">
        <v>368</v>
      </c>
      <c r="L272" s="5">
        <v>4</v>
      </c>
      <c r="M272" s="5">
        <v>2</v>
      </c>
      <c r="N272" s="12" t="s">
        <v>396</v>
      </c>
      <c r="O272" s="59"/>
    </row>
    <row r="273" spans="2:15" x14ac:dyDescent="0.25">
      <c r="B273" s="5">
        <v>1</v>
      </c>
      <c r="C273" s="49" t="str">
        <f>VLOOKUP(見積条件マスタ[[#This Row],[article_type_id]],品名マスタ[],5,0)</f>
        <v>エジェクタピン</v>
      </c>
      <c r="D273" s="9">
        <v>10005</v>
      </c>
      <c r="E273" s="49" t="str">
        <f>VLOOKUP(見積条件マスタ[[#This Row],[qt_condition_type_id]],見積条件タイプマスタ[],5,0)</f>
        <v>シャンク径公差</v>
      </c>
      <c r="F273" s="49" t="str">
        <f>VLOOKUP(見積条件マスタ[[#This Row],[qt_condition_type_id]],見積条件タイプマスタ[],2,0)</f>
        <v>TOLERANCE</v>
      </c>
      <c r="G273" s="5">
        <v>5</v>
      </c>
      <c r="H273" s="49" t="str">
        <f>見積条件マスタ[[#This Row],[article_type_id]]&amp;"."&amp;見積条件マスタ[[#This Row],[qt_condition_type_id]]&amp;"."&amp;見積条件マスタ[[#This Row],[qt_condition_type_define_id]]</f>
        <v>1.10005.5</v>
      </c>
      <c r="I273" s="5" t="s">
        <v>486</v>
      </c>
      <c r="J273" s="5"/>
      <c r="K273" s="5" t="s">
        <v>486</v>
      </c>
      <c r="L273" s="5">
        <v>5</v>
      </c>
      <c r="M273" s="5">
        <v>2</v>
      </c>
      <c r="N273" s="12" t="s">
        <v>396</v>
      </c>
      <c r="O273" s="59"/>
    </row>
    <row r="274" spans="2:15" x14ac:dyDescent="0.25">
      <c r="B274" s="5">
        <v>1</v>
      </c>
      <c r="C274" s="49" t="str">
        <f>VLOOKUP(見積条件マスタ[[#This Row],[article_type_id]],品名マスタ[],5,0)</f>
        <v>エジェクタピン</v>
      </c>
      <c r="D274" s="9">
        <v>10005</v>
      </c>
      <c r="E274" s="49" t="str">
        <f>VLOOKUP(見積条件マスタ[[#This Row],[qt_condition_type_id]],見積条件タイプマスタ[],5,0)</f>
        <v>シャンク径公差</v>
      </c>
      <c r="F274" s="49" t="str">
        <f>VLOOKUP(見積条件マスタ[[#This Row],[qt_condition_type_id]],見積条件タイプマスタ[],2,0)</f>
        <v>TOLERANCE</v>
      </c>
      <c r="G274" s="5">
        <v>6</v>
      </c>
      <c r="H274" s="49" t="str">
        <f>見積条件マスタ[[#This Row],[article_type_id]]&amp;"."&amp;見積条件マスタ[[#This Row],[qt_condition_type_id]]&amp;"."&amp;見積条件マスタ[[#This Row],[qt_condition_type_define_id]]</f>
        <v>1.10005.6</v>
      </c>
      <c r="I274" s="5" t="s">
        <v>487</v>
      </c>
      <c r="J274" s="5"/>
      <c r="K274" s="5" t="s">
        <v>487</v>
      </c>
      <c r="L274" s="5">
        <v>6</v>
      </c>
      <c r="M274" s="5">
        <v>2</v>
      </c>
      <c r="N274" s="12" t="s">
        <v>396</v>
      </c>
      <c r="O274" s="59"/>
    </row>
    <row r="275" spans="2:15" x14ac:dyDescent="0.25">
      <c r="B275" s="5">
        <v>1</v>
      </c>
      <c r="C275" s="49" t="str">
        <f>VLOOKUP(見積条件マスタ[[#This Row],[article_type_id]],品名マスタ[],5,0)</f>
        <v>エジェクタピン</v>
      </c>
      <c r="D275" s="9">
        <v>10006</v>
      </c>
      <c r="E275" s="49" t="str">
        <f>VLOOKUP(見積条件マスタ[[#This Row],[qt_condition_type_id]],見積条件タイプマスタ[],5,0)</f>
        <v>シャンク長公差</v>
      </c>
      <c r="F275" s="49" t="str">
        <f>VLOOKUP(見積条件マスタ[[#This Row],[qt_condition_type_id]],見積条件タイプマスタ[],2,0)</f>
        <v>TOLERANCE</v>
      </c>
      <c r="G275" s="5">
        <v>1</v>
      </c>
      <c r="H275" s="49" t="str">
        <f>見積条件マスタ[[#This Row],[article_type_id]]&amp;"."&amp;見積条件マスタ[[#This Row],[qt_condition_type_id]]&amp;"."&amp;見積条件マスタ[[#This Row],[qt_condition_type_define_id]]</f>
        <v>1.10006.1</v>
      </c>
      <c r="I275" s="5" t="s">
        <v>237</v>
      </c>
      <c r="J275" s="5"/>
      <c r="K275" s="5" t="s">
        <v>201</v>
      </c>
      <c r="L275" s="5">
        <v>3</v>
      </c>
      <c r="M275" s="5">
        <v>2</v>
      </c>
      <c r="N275" s="12" t="s">
        <v>633</v>
      </c>
      <c r="O275" s="59"/>
    </row>
    <row r="276" spans="2:15" x14ac:dyDescent="0.25">
      <c r="B276" s="5">
        <v>1</v>
      </c>
      <c r="C276" s="49" t="str">
        <f>VLOOKUP(見積条件マスタ[[#This Row],[article_type_id]],品名マスタ[],5,0)</f>
        <v>エジェクタピン</v>
      </c>
      <c r="D276" s="9">
        <v>10006</v>
      </c>
      <c r="E276" s="49" t="str">
        <f>VLOOKUP(見積条件マスタ[[#This Row],[qt_condition_type_id]],見積条件タイプマスタ[],5,0)</f>
        <v>シャンク長公差</v>
      </c>
      <c r="F276" s="49" t="str">
        <f>VLOOKUP(見積条件マスタ[[#This Row],[qt_condition_type_id]],見積条件タイプマスタ[],2,0)</f>
        <v>TOLERANCE</v>
      </c>
      <c r="G276" s="5">
        <v>2</v>
      </c>
      <c r="H276" s="49" t="str">
        <f>見積条件マスタ[[#This Row],[article_type_id]]&amp;"."&amp;見積条件マスタ[[#This Row],[qt_condition_type_id]]&amp;"."&amp;見積条件マスタ[[#This Row],[qt_condition_type_define_id]]</f>
        <v>1.10006.2</v>
      </c>
      <c r="I276" s="5" t="s">
        <v>216</v>
      </c>
      <c r="J276" s="5"/>
      <c r="K276" s="5" t="s">
        <v>200</v>
      </c>
      <c r="L276" s="5">
        <v>2</v>
      </c>
      <c r="M276" s="5">
        <v>2</v>
      </c>
      <c r="N276" s="12" t="s">
        <v>633</v>
      </c>
      <c r="O276" s="59"/>
    </row>
    <row r="277" spans="2:15" x14ac:dyDescent="0.25">
      <c r="B277" s="5">
        <v>1</v>
      </c>
      <c r="C277" s="49" t="str">
        <f>VLOOKUP(見積条件マスタ[[#This Row],[article_type_id]],品名マスタ[],5,0)</f>
        <v>エジェクタピン</v>
      </c>
      <c r="D277" s="9">
        <v>10006</v>
      </c>
      <c r="E277" s="49" t="str">
        <f>VLOOKUP(見積条件マスタ[[#This Row],[qt_condition_type_id]],見積条件タイプマスタ[],5,0)</f>
        <v>シャンク長公差</v>
      </c>
      <c r="F277" s="49" t="str">
        <f>VLOOKUP(見積条件マスタ[[#This Row],[qt_condition_type_id]],見積条件タイプマスタ[],2,0)</f>
        <v>TOLERANCE</v>
      </c>
      <c r="G277" s="5">
        <v>3</v>
      </c>
      <c r="H277" s="49" t="str">
        <f>見積条件マスタ[[#This Row],[article_type_id]]&amp;"."&amp;見積条件マスタ[[#This Row],[qt_condition_type_id]]&amp;"."&amp;見積条件マスタ[[#This Row],[qt_condition_type_define_id]]</f>
        <v>1.10006.3</v>
      </c>
      <c r="I277" s="5" t="s">
        <v>205</v>
      </c>
      <c r="J277" s="5"/>
      <c r="K277" s="5" t="s">
        <v>199</v>
      </c>
      <c r="L277" s="5">
        <v>1</v>
      </c>
      <c r="M277" s="5">
        <v>2</v>
      </c>
      <c r="N277" s="12" t="s">
        <v>633</v>
      </c>
      <c r="O277" s="59"/>
    </row>
    <row r="278" spans="2:15" x14ac:dyDescent="0.25">
      <c r="B278" s="5">
        <v>1</v>
      </c>
      <c r="C278" s="49" t="str">
        <f>VLOOKUP(見積条件マスタ[[#This Row],[article_type_id]],品名マスタ[],5,0)</f>
        <v>エジェクタピン</v>
      </c>
      <c r="D278" s="9">
        <v>10006</v>
      </c>
      <c r="E278" s="49" t="str">
        <f>VLOOKUP(見積条件マスタ[[#This Row],[qt_condition_type_id]],見積条件タイプマスタ[],5,0)</f>
        <v>シャンク長公差</v>
      </c>
      <c r="F278" s="49" t="str">
        <f>VLOOKUP(見積条件マスタ[[#This Row],[qt_condition_type_id]],見積条件タイプマスタ[],2,0)</f>
        <v>TOLERANCE</v>
      </c>
      <c r="G278" s="5">
        <v>4</v>
      </c>
      <c r="H278" s="49" t="str">
        <f>見積条件マスタ[[#This Row],[article_type_id]]&amp;"."&amp;見積条件マスタ[[#This Row],[qt_condition_type_id]]&amp;"."&amp;見積条件マスタ[[#This Row],[qt_condition_type_define_id]]</f>
        <v>1.10006.4</v>
      </c>
      <c r="I278" s="5" t="s">
        <v>202</v>
      </c>
      <c r="J278" s="5"/>
      <c r="K278" s="5" t="s">
        <v>203</v>
      </c>
      <c r="L278" s="5">
        <v>4</v>
      </c>
      <c r="M278" s="5">
        <v>1</v>
      </c>
      <c r="N278" s="12" t="s">
        <v>633</v>
      </c>
      <c r="O278" s="59"/>
    </row>
    <row r="279" spans="2:15" x14ac:dyDescent="0.25">
      <c r="B279" s="5">
        <v>1</v>
      </c>
      <c r="C279" s="49" t="str">
        <f>VLOOKUP(見積条件マスタ[[#This Row],[article_type_id]],品名マスタ[],5,0)</f>
        <v>エジェクタピン</v>
      </c>
      <c r="D279" s="9">
        <v>10006</v>
      </c>
      <c r="E279" s="49" t="str">
        <f>VLOOKUP(見積条件マスタ[[#This Row],[qt_condition_type_id]],見積条件タイプマスタ[],5,0)</f>
        <v>シャンク長公差</v>
      </c>
      <c r="F279" s="49" t="str">
        <f>VLOOKUP(見積条件マスタ[[#This Row],[qt_condition_type_id]],見積条件タイプマスタ[],2,0)</f>
        <v>TOLERANCE</v>
      </c>
      <c r="G279" s="5">
        <v>5</v>
      </c>
      <c r="H279" s="49" t="str">
        <f>見積条件マスタ[[#This Row],[article_type_id]]&amp;"."&amp;見積条件マスタ[[#This Row],[qt_condition_type_id]]&amp;"."&amp;見積条件マスタ[[#This Row],[qt_condition_type_define_id]]</f>
        <v>1.10006.5</v>
      </c>
      <c r="I279" s="5" t="s">
        <v>484</v>
      </c>
      <c r="J279" s="5"/>
      <c r="K279" s="5" t="s">
        <v>485</v>
      </c>
      <c r="L279" s="5">
        <v>5</v>
      </c>
      <c r="M279" s="5">
        <v>1</v>
      </c>
      <c r="N279" s="12" t="s">
        <v>632</v>
      </c>
      <c r="O279" s="59"/>
    </row>
    <row r="280" spans="2:15" x14ac:dyDescent="0.25">
      <c r="B280" s="5">
        <v>1</v>
      </c>
      <c r="C280" s="49" t="str">
        <f>VLOOKUP(見積条件マスタ[[#This Row],[article_type_id]],品名マスタ[],5,0)</f>
        <v>エジェクタピン</v>
      </c>
      <c r="D280" s="9">
        <v>10006</v>
      </c>
      <c r="E280" s="49" t="str">
        <f>VLOOKUP(見積条件マスタ[[#This Row],[qt_condition_type_id]],見積条件タイプマスタ[],5,0)</f>
        <v>シャンク長公差</v>
      </c>
      <c r="F280" s="49" t="str">
        <f>VLOOKUP(見積条件マスタ[[#This Row],[qt_condition_type_id]],見積条件タイプマスタ[],2,0)</f>
        <v>TOLERANCE</v>
      </c>
      <c r="G280" s="5">
        <v>6</v>
      </c>
      <c r="H280" s="49" t="str">
        <f>見積条件マスタ[[#This Row],[article_type_id]]&amp;"."&amp;見積条件マスタ[[#This Row],[qt_condition_type_id]]&amp;"."&amp;見積条件マスタ[[#This Row],[qt_condition_type_define_id]]</f>
        <v>1.10006.6</v>
      </c>
      <c r="I280" s="5" t="s">
        <v>505</v>
      </c>
      <c r="J280" s="5"/>
      <c r="K280" s="5" t="s">
        <v>549</v>
      </c>
      <c r="L280" s="5">
        <v>6</v>
      </c>
      <c r="M280" s="5">
        <v>2</v>
      </c>
      <c r="N280" s="12" t="s">
        <v>633</v>
      </c>
      <c r="O280" s="59"/>
    </row>
    <row r="281" spans="2:15" x14ac:dyDescent="0.25">
      <c r="B281" s="5">
        <v>1</v>
      </c>
      <c r="C281" s="49" t="str">
        <f>VLOOKUP(見積条件マスタ[[#This Row],[article_type_id]],品名マスタ[],5,0)</f>
        <v>エジェクタピン</v>
      </c>
      <c r="D281" s="9">
        <v>10006</v>
      </c>
      <c r="E281" s="49" t="str">
        <f>VLOOKUP(見積条件マスタ[[#This Row],[qt_condition_type_id]],見積条件タイプマスタ[],5,0)</f>
        <v>シャンク長公差</v>
      </c>
      <c r="F281" s="49" t="str">
        <f>VLOOKUP(見積条件マスタ[[#This Row],[qt_condition_type_id]],見積条件タイプマスタ[],2,0)</f>
        <v>TOLERANCE</v>
      </c>
      <c r="G281" s="5">
        <v>7</v>
      </c>
      <c r="H281" s="49" t="str">
        <f>見積条件マスタ[[#This Row],[article_type_id]]&amp;"."&amp;見積条件マスタ[[#This Row],[qt_condition_type_id]]&amp;"."&amp;見積条件マスタ[[#This Row],[qt_condition_type_define_id]]</f>
        <v>1.10006.7</v>
      </c>
      <c r="I281" s="5" t="s">
        <v>364</v>
      </c>
      <c r="J281" s="5"/>
      <c r="K281" s="5" t="s">
        <v>365</v>
      </c>
      <c r="L281" s="5">
        <v>7</v>
      </c>
      <c r="M281" s="5">
        <v>2</v>
      </c>
      <c r="N281" s="12" t="s">
        <v>633</v>
      </c>
      <c r="O281" s="59"/>
    </row>
    <row r="282" spans="2:15" x14ac:dyDescent="0.25">
      <c r="B282" s="5">
        <v>1</v>
      </c>
      <c r="C282" s="49" t="str">
        <f>VLOOKUP(見積条件マスタ[[#This Row],[article_type_id]],品名マスタ[],5,0)</f>
        <v>エジェクタピン</v>
      </c>
      <c r="D282" s="9">
        <v>10007</v>
      </c>
      <c r="E282" s="49" t="str">
        <f>VLOOKUP(見積条件マスタ[[#This Row],[qt_condition_type_id]],見積条件タイプマスタ[],5,0)</f>
        <v>ツバカット位置公差</v>
      </c>
      <c r="F282" s="49" t="str">
        <f>VLOOKUP(見積条件マスタ[[#This Row],[qt_condition_type_id]],見積条件タイプマスタ[],2,0)</f>
        <v>TOLERANCE</v>
      </c>
      <c r="G282" s="5">
        <v>1</v>
      </c>
      <c r="H282" s="49" t="str">
        <f>見積条件マスタ[[#This Row],[article_type_id]]&amp;"."&amp;見積条件マスタ[[#This Row],[qt_condition_type_id]]&amp;"."&amp;見積条件マスタ[[#This Row],[qt_condition_type_define_id]]</f>
        <v>1.10007.1</v>
      </c>
      <c r="I282" s="5" t="s">
        <v>196</v>
      </c>
      <c r="J282" s="5"/>
      <c r="K282" s="5" t="s">
        <v>196</v>
      </c>
      <c r="L282" s="5">
        <v>2</v>
      </c>
      <c r="M282" s="5">
        <v>3</v>
      </c>
      <c r="N282" s="12" t="s">
        <v>633</v>
      </c>
      <c r="O282" s="59"/>
    </row>
    <row r="283" spans="2:15" x14ac:dyDescent="0.25">
      <c r="B283" s="5">
        <v>1</v>
      </c>
      <c r="C283" s="49" t="str">
        <f>VLOOKUP(見積条件マスタ[[#This Row],[article_type_id]],品名マスタ[],5,0)</f>
        <v>エジェクタピン</v>
      </c>
      <c r="D283" s="9">
        <v>10007</v>
      </c>
      <c r="E283" s="49" t="str">
        <f>VLOOKUP(見積条件マスタ[[#This Row],[qt_condition_type_id]],見積条件タイプマスタ[],5,0)</f>
        <v>ツバカット位置公差</v>
      </c>
      <c r="F283" s="49" t="str">
        <f>VLOOKUP(見積条件マスタ[[#This Row],[qt_condition_type_id]],見積条件タイプマスタ[],2,0)</f>
        <v>TOLERANCE</v>
      </c>
      <c r="G283" s="5">
        <v>2</v>
      </c>
      <c r="H283" s="49" t="str">
        <f>見積条件マスタ[[#This Row],[article_type_id]]&amp;"."&amp;見積条件マスタ[[#This Row],[qt_condition_type_id]]&amp;"."&amp;見積条件マスタ[[#This Row],[qt_condition_type_define_id]]</f>
        <v>1.10007.2</v>
      </c>
      <c r="I283" s="5" t="s">
        <v>204</v>
      </c>
      <c r="J283" s="5"/>
      <c r="K283" s="5" t="s">
        <v>204</v>
      </c>
      <c r="L283" s="5">
        <v>1</v>
      </c>
      <c r="M283" s="5">
        <v>3</v>
      </c>
      <c r="N283" s="12" t="s">
        <v>633</v>
      </c>
      <c r="O283" s="59"/>
    </row>
    <row r="284" spans="2:15" x14ac:dyDescent="0.25">
      <c r="B284" s="5">
        <v>1</v>
      </c>
      <c r="C284" s="49" t="str">
        <f>VLOOKUP(見積条件マスタ[[#This Row],[article_type_id]],品名マスタ[],5,0)</f>
        <v>エジェクタピン</v>
      </c>
      <c r="D284" s="9">
        <v>10007</v>
      </c>
      <c r="E284" s="49" t="str">
        <f>VLOOKUP(見積条件マスタ[[#This Row],[qt_condition_type_id]],見積条件タイプマスタ[],5,0)</f>
        <v>ツバカット位置公差</v>
      </c>
      <c r="F284" s="49" t="str">
        <f>VLOOKUP(見積条件マスタ[[#This Row],[qt_condition_type_id]],見積条件タイプマスタ[],2,0)</f>
        <v>TOLERANCE</v>
      </c>
      <c r="G284" s="5">
        <v>3</v>
      </c>
      <c r="H284" s="49" t="str">
        <f>見積条件マスタ[[#This Row],[article_type_id]]&amp;"."&amp;見積条件マスタ[[#This Row],[qt_condition_type_id]]&amp;"."&amp;見積条件マスタ[[#This Row],[qt_condition_type_define_id]]</f>
        <v>1.10007.3</v>
      </c>
      <c r="I284" s="5" t="s">
        <v>452</v>
      </c>
      <c r="J284" s="5"/>
      <c r="K284" s="5" t="s">
        <v>452</v>
      </c>
      <c r="L284" s="5">
        <v>3</v>
      </c>
      <c r="M284" s="5">
        <v>3</v>
      </c>
      <c r="N284" s="12" t="s">
        <v>633</v>
      </c>
      <c r="O284" s="59" t="s">
        <v>810</v>
      </c>
    </row>
    <row r="285" spans="2:15" x14ac:dyDescent="0.25">
      <c r="B285" s="5">
        <v>1</v>
      </c>
      <c r="C285" s="49" t="str">
        <f>VLOOKUP(見積条件マスタ[[#This Row],[article_type_id]],品名マスタ[],5,0)</f>
        <v>エジェクタピン</v>
      </c>
      <c r="D285" s="9">
        <v>10008</v>
      </c>
      <c r="E285" s="49" t="str">
        <f>VLOOKUP(見積条件マスタ[[#This Row],[qt_condition_type_id]],見積条件タイプマスタ[],5,0)</f>
        <v>ツバ裏溝 溝幅A公差</v>
      </c>
      <c r="F285" s="49" t="str">
        <f>VLOOKUP(見積条件マスタ[[#This Row],[qt_condition_type_id]],見積条件タイプマスタ[],2,0)</f>
        <v>TOLERANCE</v>
      </c>
      <c r="G285" s="5">
        <v>1</v>
      </c>
      <c r="H285" s="49" t="str">
        <f>見積条件マスタ[[#This Row],[article_type_id]]&amp;"."&amp;見積条件マスタ[[#This Row],[qt_condition_type_id]]&amp;"."&amp;見積条件マスタ[[#This Row],[qt_condition_type_define_id]]</f>
        <v>1.10008.1</v>
      </c>
      <c r="I285" s="5" t="s">
        <v>196</v>
      </c>
      <c r="J285" s="5"/>
      <c r="K285" s="5" t="s">
        <v>196</v>
      </c>
      <c r="L285" s="5">
        <v>2</v>
      </c>
      <c r="M285" s="5">
        <v>2</v>
      </c>
      <c r="N285" t="s">
        <v>632</v>
      </c>
      <c r="O285" s="59"/>
    </row>
    <row r="286" spans="2:15" x14ac:dyDescent="0.25">
      <c r="B286" s="5">
        <v>1</v>
      </c>
      <c r="C286" s="49" t="str">
        <f>VLOOKUP(見積条件マスタ[[#This Row],[article_type_id]],品名マスタ[],5,0)</f>
        <v>エジェクタピン</v>
      </c>
      <c r="D286" s="9">
        <v>10008</v>
      </c>
      <c r="E286" s="49" t="str">
        <f>VLOOKUP(見積条件マスタ[[#This Row],[qt_condition_type_id]],見積条件タイプマスタ[],5,0)</f>
        <v>ツバ裏溝 溝幅A公差</v>
      </c>
      <c r="F286" s="49" t="str">
        <f>VLOOKUP(見積条件マスタ[[#This Row],[qt_condition_type_id]],見積条件タイプマスタ[],2,0)</f>
        <v>TOLERANCE</v>
      </c>
      <c r="G286" s="5">
        <v>2</v>
      </c>
      <c r="H286" s="49" t="str">
        <f>見積条件マスタ[[#This Row],[article_type_id]]&amp;"."&amp;見積条件マスタ[[#This Row],[qt_condition_type_id]]&amp;"."&amp;見積条件マスタ[[#This Row],[qt_condition_type_define_id]]</f>
        <v>1.10008.2</v>
      </c>
      <c r="I286" s="5" t="s">
        <v>204</v>
      </c>
      <c r="J286" s="5"/>
      <c r="K286" s="5" t="s">
        <v>204</v>
      </c>
      <c r="L286" s="5">
        <v>1</v>
      </c>
      <c r="M286" s="5">
        <v>1</v>
      </c>
      <c r="N286" s="12" t="s">
        <v>818</v>
      </c>
      <c r="O286" s="59"/>
    </row>
    <row r="287" spans="2:15" x14ac:dyDescent="0.25">
      <c r="B287" s="5">
        <v>1</v>
      </c>
      <c r="C287" s="49" t="str">
        <f>VLOOKUP(見積条件マスタ[[#This Row],[article_type_id]],品名マスタ[],5,0)</f>
        <v>エジェクタピン</v>
      </c>
      <c r="D287" s="9">
        <v>10009</v>
      </c>
      <c r="E287" s="49" t="str">
        <f>VLOOKUP(見積条件マスタ[[#This Row],[qt_condition_type_id]],見積条件タイプマスタ[],5,0)</f>
        <v>ツバ裏溝 溝幅B公差</v>
      </c>
      <c r="F287" s="49" t="str">
        <f>VLOOKUP(見積条件マスタ[[#This Row],[qt_condition_type_id]],見積条件タイプマスタ[],2,0)</f>
        <v>TOLERANCE</v>
      </c>
      <c r="G287" s="5">
        <v>1</v>
      </c>
      <c r="H287" s="49" t="str">
        <f>見積条件マスタ[[#This Row],[article_type_id]]&amp;"."&amp;見積条件マスタ[[#This Row],[qt_condition_type_id]]&amp;"."&amp;見積条件マスタ[[#This Row],[qt_condition_type_define_id]]</f>
        <v>1.10009.1</v>
      </c>
      <c r="I287" s="5" t="s">
        <v>196</v>
      </c>
      <c r="J287" s="5"/>
      <c r="K287" s="5" t="s">
        <v>196</v>
      </c>
      <c r="L287" s="5">
        <v>2</v>
      </c>
      <c r="M287" s="5">
        <v>2</v>
      </c>
      <c r="N287" t="s">
        <v>632</v>
      </c>
      <c r="O287" s="59"/>
    </row>
    <row r="288" spans="2:15" x14ac:dyDescent="0.25">
      <c r="B288" s="5">
        <v>1</v>
      </c>
      <c r="C288" s="49" t="str">
        <f>VLOOKUP(見積条件マスタ[[#This Row],[article_type_id]],品名マスタ[],5,0)</f>
        <v>エジェクタピン</v>
      </c>
      <c r="D288" s="9">
        <v>10009</v>
      </c>
      <c r="E288" s="49" t="str">
        <f>VLOOKUP(見積条件マスタ[[#This Row],[qt_condition_type_id]],見積条件タイプマスタ[],5,0)</f>
        <v>ツバ裏溝 溝幅B公差</v>
      </c>
      <c r="F288" s="49" t="str">
        <f>VLOOKUP(見積条件マスタ[[#This Row],[qt_condition_type_id]],見積条件タイプマスタ[],2,0)</f>
        <v>TOLERANCE</v>
      </c>
      <c r="G288" s="5">
        <v>2</v>
      </c>
      <c r="H288" s="49" t="str">
        <f>見積条件マスタ[[#This Row],[article_type_id]]&amp;"."&amp;見積条件マスタ[[#This Row],[qt_condition_type_id]]&amp;"."&amp;見積条件マスタ[[#This Row],[qt_condition_type_define_id]]</f>
        <v>1.10009.2</v>
      </c>
      <c r="I288" s="5" t="s">
        <v>204</v>
      </c>
      <c r="J288" s="5"/>
      <c r="K288" s="5" t="s">
        <v>204</v>
      </c>
      <c r="L288" s="5">
        <v>1</v>
      </c>
      <c r="M288" s="5">
        <v>1</v>
      </c>
      <c r="N288" s="12" t="s">
        <v>818</v>
      </c>
      <c r="O288" s="59"/>
    </row>
    <row r="289" spans="2:15" x14ac:dyDescent="0.25">
      <c r="B289" s="5">
        <v>1</v>
      </c>
      <c r="C289" s="49" t="str">
        <f>VLOOKUP(見積条件マスタ[[#This Row],[article_type_id]],品名マスタ[],5,0)</f>
        <v>エジェクタピン</v>
      </c>
      <c r="D289" s="9">
        <v>10010</v>
      </c>
      <c r="E289" s="49" t="str">
        <f>VLOOKUP(見積条件マスタ[[#This Row],[qt_condition_type_id]],見積条件タイプマスタ[],5,0)</f>
        <v>ザグリ穴径公差</v>
      </c>
      <c r="F289" s="49" t="str">
        <f>VLOOKUP(見積条件マスタ[[#This Row],[qt_condition_type_id]],見積条件タイプマスタ[],2,0)</f>
        <v>TOLERANCE</v>
      </c>
      <c r="G289" s="5">
        <v>1</v>
      </c>
      <c r="H289" s="49" t="str">
        <f>見積条件マスタ[[#This Row],[article_type_id]]&amp;"."&amp;見積条件マスタ[[#This Row],[qt_condition_type_id]]&amp;"."&amp;見積条件マスタ[[#This Row],[qt_condition_type_define_id]]</f>
        <v>1.10010.1</v>
      </c>
      <c r="I289" s="5" t="s">
        <v>205</v>
      </c>
      <c r="J289" s="5"/>
      <c r="K289" s="5" t="s">
        <v>206</v>
      </c>
      <c r="L289" s="5">
        <v>1</v>
      </c>
      <c r="M289" s="5">
        <v>2</v>
      </c>
      <c r="N289" s="12" t="s">
        <v>633</v>
      </c>
      <c r="O289" s="59"/>
    </row>
    <row r="290" spans="2:15" x14ac:dyDescent="0.25">
      <c r="B290" s="5">
        <v>1</v>
      </c>
      <c r="C290" s="49" t="str">
        <f>VLOOKUP(見積条件マスタ[[#This Row],[article_type_id]],品名マスタ[],5,0)</f>
        <v>エジェクタピン</v>
      </c>
      <c r="D290" s="9">
        <v>10010</v>
      </c>
      <c r="E290" s="49" t="str">
        <f>VLOOKUP(見積条件マスタ[[#This Row],[qt_condition_type_id]],見積条件タイプマスタ[],5,0)</f>
        <v>ザグリ穴径公差</v>
      </c>
      <c r="F290" s="49" t="str">
        <f>VLOOKUP(見積条件マスタ[[#This Row],[qt_condition_type_id]],見積条件タイプマスタ[],2,0)</f>
        <v>TOLERANCE</v>
      </c>
      <c r="G290" s="5">
        <v>2</v>
      </c>
      <c r="H290" s="49" t="str">
        <f>見積条件マスタ[[#This Row],[article_type_id]]&amp;"."&amp;見積条件マスタ[[#This Row],[qt_condition_type_id]]&amp;"."&amp;見積条件マスタ[[#This Row],[qt_condition_type_define_id]]</f>
        <v>1.10010.2</v>
      </c>
      <c r="I290" s="5" t="s">
        <v>207</v>
      </c>
      <c r="J290" s="5"/>
      <c r="K290" s="5" t="s">
        <v>208</v>
      </c>
      <c r="L290" s="5">
        <v>2</v>
      </c>
      <c r="M290" s="5">
        <v>2</v>
      </c>
      <c r="N290" s="12" t="s">
        <v>633</v>
      </c>
      <c r="O290" s="59"/>
    </row>
    <row r="291" spans="2:15" x14ac:dyDescent="0.25">
      <c r="B291" s="5">
        <v>1</v>
      </c>
      <c r="C291" s="49" t="str">
        <f>VLOOKUP(見積条件マスタ[[#This Row],[article_type_id]],品名マスタ[],5,0)</f>
        <v>エジェクタピン</v>
      </c>
      <c r="D291" s="9">
        <v>10010</v>
      </c>
      <c r="E291" s="49" t="str">
        <f>VLOOKUP(見積条件マスタ[[#This Row],[qt_condition_type_id]],見積条件タイプマスタ[],5,0)</f>
        <v>ザグリ穴径公差</v>
      </c>
      <c r="F291" s="49" t="str">
        <f>VLOOKUP(見積条件マスタ[[#This Row],[qt_condition_type_id]],見積条件タイプマスタ[],2,0)</f>
        <v>TOLERANCE</v>
      </c>
      <c r="G291" s="5">
        <v>3</v>
      </c>
      <c r="H291" s="49" t="str">
        <f>見積条件マスタ[[#This Row],[article_type_id]]&amp;"."&amp;見積条件マスタ[[#This Row],[qt_condition_type_id]]&amp;"."&amp;見積条件マスタ[[#This Row],[qt_condition_type_define_id]]</f>
        <v>1.10010.3</v>
      </c>
      <c r="I291" s="5" t="s">
        <v>209</v>
      </c>
      <c r="J291" s="5"/>
      <c r="K291" s="5" t="s">
        <v>210</v>
      </c>
      <c r="L291" s="5">
        <v>3</v>
      </c>
      <c r="M291" s="5">
        <v>1</v>
      </c>
      <c r="N291" s="12" t="s">
        <v>633</v>
      </c>
      <c r="O291" s="59"/>
    </row>
    <row r="292" spans="2:15" x14ac:dyDescent="0.25">
      <c r="B292" s="5">
        <v>1</v>
      </c>
      <c r="C292" s="49" t="str">
        <f>VLOOKUP(見積条件マスタ[[#This Row],[article_type_id]],品名マスタ[],5,0)</f>
        <v>エジェクタピン</v>
      </c>
      <c r="D292" s="9">
        <v>10010</v>
      </c>
      <c r="E292" s="49" t="str">
        <f>VLOOKUP(見積条件マスタ[[#This Row],[qt_condition_type_id]],見積条件タイプマスタ[],5,0)</f>
        <v>ザグリ穴径公差</v>
      </c>
      <c r="F292" s="49" t="str">
        <f>VLOOKUP(見積条件マスタ[[#This Row],[qt_condition_type_id]],見積条件タイプマスタ[],2,0)</f>
        <v>TOLERANCE</v>
      </c>
      <c r="G292" s="5">
        <v>4</v>
      </c>
      <c r="H292" s="49" t="str">
        <f>見積条件マスタ[[#This Row],[article_type_id]]&amp;"."&amp;見積条件マスタ[[#This Row],[qt_condition_type_id]]&amp;"."&amp;見積条件マスタ[[#This Row],[qt_condition_type_define_id]]</f>
        <v>1.10010.4</v>
      </c>
      <c r="I292" s="5" t="s">
        <v>211</v>
      </c>
      <c r="J292" s="5"/>
      <c r="K292" s="5" t="s">
        <v>212</v>
      </c>
      <c r="L292" s="5">
        <v>4</v>
      </c>
      <c r="M292" s="5">
        <v>1</v>
      </c>
      <c r="N292" s="12" t="s">
        <v>633</v>
      </c>
      <c r="O292" s="59"/>
    </row>
    <row r="293" spans="2:15" x14ac:dyDescent="0.25">
      <c r="B293" s="5">
        <v>1</v>
      </c>
      <c r="C293" s="49" t="str">
        <f>VLOOKUP(見積条件マスタ[[#This Row],[article_type_id]],品名マスタ[],5,0)</f>
        <v>エジェクタピン</v>
      </c>
      <c r="D293" s="9">
        <v>10011</v>
      </c>
      <c r="E293" s="49" t="str">
        <f>VLOOKUP(見積条件マスタ[[#This Row],[qt_condition_type_id]],見積条件タイプマスタ[],5,0)</f>
        <v>ザグリ穴深さ公差</v>
      </c>
      <c r="F293" s="49" t="str">
        <f>VLOOKUP(見積条件マスタ[[#This Row],[qt_condition_type_id]],見積条件タイプマスタ[],2,0)</f>
        <v>TOLERANCE</v>
      </c>
      <c r="G293" s="5">
        <v>1</v>
      </c>
      <c r="H293" s="49" t="str">
        <f>見積条件マスタ[[#This Row],[article_type_id]]&amp;"."&amp;見積条件マスタ[[#This Row],[qt_condition_type_id]]&amp;"."&amp;見積条件マスタ[[#This Row],[qt_condition_type_define_id]]</f>
        <v>1.10011.1</v>
      </c>
      <c r="I293" s="5" t="s">
        <v>204</v>
      </c>
      <c r="J293" s="5"/>
      <c r="K293" s="5" t="s">
        <v>213</v>
      </c>
      <c r="L293" s="5">
        <v>2</v>
      </c>
      <c r="M293" s="5">
        <v>1</v>
      </c>
      <c r="N293" s="12" t="s">
        <v>633</v>
      </c>
      <c r="O293" s="59"/>
    </row>
    <row r="294" spans="2:15" x14ac:dyDescent="0.25">
      <c r="B294" s="5">
        <v>1</v>
      </c>
      <c r="C294" s="49" t="str">
        <f>VLOOKUP(見積条件マスタ[[#This Row],[article_type_id]],品名マスタ[],5,0)</f>
        <v>エジェクタピン</v>
      </c>
      <c r="D294" s="9">
        <v>10011</v>
      </c>
      <c r="E294" s="49" t="str">
        <f>VLOOKUP(見積条件マスタ[[#This Row],[qt_condition_type_id]],見積条件タイプマスタ[],5,0)</f>
        <v>ザグリ穴深さ公差</v>
      </c>
      <c r="F294" s="49" t="str">
        <f>VLOOKUP(見積条件マスタ[[#This Row],[qt_condition_type_id]],見積条件タイプマスタ[],2,0)</f>
        <v>TOLERANCE</v>
      </c>
      <c r="G294" s="5">
        <v>2</v>
      </c>
      <c r="H294" s="49" t="str">
        <f>見積条件マスタ[[#This Row],[article_type_id]]&amp;"."&amp;見積条件マスタ[[#This Row],[qt_condition_type_id]]&amp;"."&amp;見積条件マスタ[[#This Row],[qt_condition_type_define_id]]</f>
        <v>1.10011.2</v>
      </c>
      <c r="I294" s="5" t="s">
        <v>214</v>
      </c>
      <c r="J294" s="5"/>
      <c r="K294" s="5" t="s">
        <v>215</v>
      </c>
      <c r="L294" s="5">
        <v>1</v>
      </c>
      <c r="M294" s="5">
        <v>2</v>
      </c>
      <c r="N294" s="12" t="s">
        <v>633</v>
      </c>
      <c r="O294" s="59"/>
    </row>
    <row r="295" spans="2:15" x14ac:dyDescent="0.25">
      <c r="B295" s="5">
        <v>1</v>
      </c>
      <c r="C295" s="49" t="str">
        <f>VLOOKUP(見積条件マスタ[[#This Row],[article_type_id]],品名マスタ[],5,0)</f>
        <v>エジェクタピン</v>
      </c>
      <c r="D295" s="9">
        <v>10011</v>
      </c>
      <c r="E295" s="49" t="str">
        <f>VLOOKUP(見積条件マスタ[[#This Row],[qt_condition_type_id]],見積条件タイプマスタ[],5,0)</f>
        <v>ザグリ穴深さ公差</v>
      </c>
      <c r="F295" s="49" t="str">
        <f>VLOOKUP(見積条件マスタ[[#This Row],[qt_condition_type_id]],見積条件タイプマスタ[],2,0)</f>
        <v>TOLERANCE</v>
      </c>
      <c r="G295" s="5">
        <v>3</v>
      </c>
      <c r="H295" s="49" t="str">
        <f>見積条件マスタ[[#This Row],[article_type_id]]&amp;"."&amp;見積条件マスタ[[#This Row],[qt_condition_type_id]]&amp;"."&amp;見積条件マスタ[[#This Row],[qt_condition_type_define_id]]</f>
        <v>1.10011.3</v>
      </c>
      <c r="I295" s="5" t="s">
        <v>216</v>
      </c>
      <c r="J295" s="5"/>
      <c r="K295" s="5" t="s">
        <v>200</v>
      </c>
      <c r="L295" s="5">
        <v>3</v>
      </c>
      <c r="M295" s="5">
        <v>2</v>
      </c>
      <c r="N295" s="12" t="s">
        <v>633</v>
      </c>
      <c r="O295" s="59"/>
    </row>
    <row r="296" spans="2:15" x14ac:dyDescent="0.25">
      <c r="B296" s="5">
        <v>1</v>
      </c>
      <c r="C296" s="49" t="str">
        <f>VLOOKUP(見積条件マスタ[[#This Row],[article_type_id]],品名マスタ[],5,0)</f>
        <v>エジェクタピン</v>
      </c>
      <c r="D296" s="9">
        <v>10012</v>
      </c>
      <c r="E296" s="49" t="str">
        <f>VLOOKUP(見積条件マスタ[[#This Row],[qt_condition_type_id]],見積条件タイプマスタ[],5,0)</f>
        <v>止まり穴径公差</v>
      </c>
      <c r="F296" s="49" t="str">
        <f>VLOOKUP(見積条件マスタ[[#This Row],[qt_condition_type_id]],見積条件タイプマスタ[],2,0)</f>
        <v>TOLERANCE</v>
      </c>
      <c r="G296" s="5">
        <v>1</v>
      </c>
      <c r="H296" s="49" t="str">
        <f>見積条件マスタ[[#This Row],[article_type_id]]&amp;"."&amp;見積条件マスタ[[#This Row],[qt_condition_type_id]]&amp;"."&amp;見積条件マスタ[[#This Row],[qt_condition_type_define_id]]</f>
        <v>1.10012.1</v>
      </c>
      <c r="I296" s="5" t="s">
        <v>217</v>
      </c>
      <c r="J296" s="5"/>
      <c r="K296" s="5" t="s">
        <v>218</v>
      </c>
      <c r="L296" s="5">
        <v>1</v>
      </c>
      <c r="M296" s="5">
        <v>1</v>
      </c>
      <c r="N296" s="12" t="s">
        <v>633</v>
      </c>
      <c r="O296" s="59"/>
    </row>
    <row r="297" spans="2:15" x14ac:dyDescent="0.25">
      <c r="B297" s="5">
        <v>1</v>
      </c>
      <c r="C297" s="49" t="str">
        <f>VLOOKUP(見積条件マスタ[[#This Row],[article_type_id]],品名マスタ[],5,0)</f>
        <v>エジェクタピン</v>
      </c>
      <c r="D297" s="9">
        <v>10012</v>
      </c>
      <c r="E297" s="49" t="str">
        <f>VLOOKUP(見積条件マスタ[[#This Row],[qt_condition_type_id]],見積条件タイプマスタ[],5,0)</f>
        <v>止まり穴径公差</v>
      </c>
      <c r="F297" s="49" t="str">
        <f>VLOOKUP(見積条件マスタ[[#This Row],[qt_condition_type_id]],見積条件タイプマスタ[],2,0)</f>
        <v>TOLERANCE</v>
      </c>
      <c r="G297" s="5">
        <v>2</v>
      </c>
      <c r="H297" s="49" t="str">
        <f>見積条件マスタ[[#This Row],[article_type_id]]&amp;"."&amp;見積条件マスタ[[#This Row],[qt_condition_type_id]]&amp;"."&amp;見積条件マスタ[[#This Row],[qt_condition_type_define_id]]</f>
        <v>1.10012.2</v>
      </c>
      <c r="I297" s="5" t="s">
        <v>219</v>
      </c>
      <c r="J297" s="5"/>
      <c r="K297" s="5" t="s">
        <v>219</v>
      </c>
      <c r="L297" s="5">
        <v>2</v>
      </c>
      <c r="M297" s="5">
        <v>1</v>
      </c>
      <c r="N297" s="12" t="s">
        <v>633</v>
      </c>
      <c r="O297" s="59"/>
    </row>
    <row r="298" spans="2:15" x14ac:dyDescent="0.25">
      <c r="B298" s="5">
        <v>1</v>
      </c>
      <c r="C298" s="49" t="str">
        <f>VLOOKUP(見積条件マスタ[[#This Row],[article_type_id]],品名マスタ[],5,0)</f>
        <v>エジェクタピン</v>
      </c>
      <c r="D298" s="9">
        <v>10013</v>
      </c>
      <c r="E298" s="49" t="str">
        <f>VLOOKUP(見積条件マスタ[[#This Row],[qt_condition_type_id]],見積条件タイプマスタ[],5,0)</f>
        <v>止まり穴深さ公差</v>
      </c>
      <c r="F298" s="49" t="str">
        <f>VLOOKUP(見積条件マスタ[[#This Row],[qt_condition_type_id]],見積条件タイプマスタ[],2,0)</f>
        <v>TOLERANCE</v>
      </c>
      <c r="G298" s="5">
        <v>1</v>
      </c>
      <c r="H298" s="49" t="str">
        <f>見積条件マスタ[[#This Row],[article_type_id]]&amp;"."&amp;見積条件マスタ[[#This Row],[qt_condition_type_id]]&amp;"."&amp;見積条件マスタ[[#This Row],[qt_condition_type_define_id]]</f>
        <v>1.10013.1</v>
      </c>
      <c r="I298" s="5" t="s">
        <v>220</v>
      </c>
      <c r="J298" s="5"/>
      <c r="K298" s="5" t="s">
        <v>221</v>
      </c>
      <c r="L298" s="5">
        <v>1</v>
      </c>
      <c r="M298" s="5">
        <v>1</v>
      </c>
      <c r="N298" s="12" t="s">
        <v>633</v>
      </c>
      <c r="O298" s="59"/>
    </row>
    <row r="299" spans="2:15" x14ac:dyDescent="0.25">
      <c r="B299" s="5">
        <v>1</v>
      </c>
      <c r="C299" s="49" t="str">
        <f>VLOOKUP(見積条件マスタ[[#This Row],[article_type_id]],品名マスタ[],5,0)</f>
        <v>エジェクタピン</v>
      </c>
      <c r="D299" s="9">
        <v>10013</v>
      </c>
      <c r="E299" s="49" t="str">
        <f>VLOOKUP(見積条件マスタ[[#This Row],[qt_condition_type_id]],見積条件タイプマスタ[],5,0)</f>
        <v>止まり穴深さ公差</v>
      </c>
      <c r="F299" s="49" t="str">
        <f>VLOOKUP(見積条件マスタ[[#This Row],[qt_condition_type_id]],見積条件タイプマスタ[],2,0)</f>
        <v>TOLERANCE</v>
      </c>
      <c r="G299" s="5">
        <v>2</v>
      </c>
      <c r="H299" s="49" t="str">
        <f>見積条件マスタ[[#This Row],[article_type_id]]&amp;"."&amp;見積条件マスタ[[#This Row],[qt_condition_type_id]]&amp;"."&amp;見積条件マスタ[[#This Row],[qt_condition_type_define_id]]</f>
        <v>1.10013.2</v>
      </c>
      <c r="I299" s="5" t="s">
        <v>222</v>
      </c>
      <c r="J299" s="5"/>
      <c r="K299" s="5" t="s">
        <v>223</v>
      </c>
      <c r="L299" s="5">
        <v>2</v>
      </c>
      <c r="M299" s="5">
        <v>1</v>
      </c>
      <c r="N299" s="12" t="s">
        <v>633</v>
      </c>
      <c r="O299" s="59"/>
    </row>
    <row r="300" spans="2:15" x14ac:dyDescent="0.25">
      <c r="B300" s="5">
        <v>1</v>
      </c>
      <c r="C300" s="49" t="str">
        <f>VLOOKUP(見積条件マスタ[[#This Row],[article_type_id]],品名マスタ[],5,0)</f>
        <v>エジェクタピン</v>
      </c>
      <c r="D300" s="9">
        <v>10013</v>
      </c>
      <c r="E300" s="49" t="str">
        <f>VLOOKUP(見積条件マスタ[[#This Row],[qt_condition_type_id]],見積条件タイプマスタ[],5,0)</f>
        <v>止まり穴深さ公差</v>
      </c>
      <c r="F300" s="49" t="str">
        <f>VLOOKUP(見積条件マスタ[[#This Row],[qt_condition_type_id]],見積条件タイプマスタ[],2,0)</f>
        <v>TOLERANCE</v>
      </c>
      <c r="G300" s="5">
        <v>3</v>
      </c>
      <c r="H300" s="49" t="str">
        <f>見積条件マスタ[[#This Row],[article_type_id]]&amp;"."&amp;見積条件マスタ[[#This Row],[qt_condition_type_id]]&amp;"."&amp;見積条件マスタ[[#This Row],[qt_condition_type_define_id]]</f>
        <v>1.10013.3</v>
      </c>
      <c r="I300" s="5" t="s">
        <v>224</v>
      </c>
      <c r="J300" s="5"/>
      <c r="K300" s="5" t="s">
        <v>224</v>
      </c>
      <c r="L300" s="5">
        <v>3</v>
      </c>
      <c r="M300" s="5">
        <v>1</v>
      </c>
      <c r="N300" s="12" t="s">
        <v>633</v>
      </c>
      <c r="O300" s="59"/>
    </row>
    <row r="301" spans="2:15" x14ac:dyDescent="0.25">
      <c r="B301" s="5">
        <v>1</v>
      </c>
      <c r="C301" s="49" t="str">
        <f>VLOOKUP(見積条件マスタ[[#This Row],[article_type_id]],品名マスタ[],5,0)</f>
        <v>エジェクタピン</v>
      </c>
      <c r="D301" s="9">
        <v>10014</v>
      </c>
      <c r="E301" s="49" t="str">
        <f>VLOOKUP(見積条件マスタ[[#This Row],[qt_condition_type_id]],見積条件タイプマスタ[],5,0)</f>
        <v>先端カット 仕上げ面</v>
      </c>
      <c r="F301" s="49" t="str">
        <f>VLOOKUP(見積条件マスタ[[#This Row],[qt_condition_type_id]],見積条件タイプマスタ[],2,0)</f>
        <v>SIMPLE_TEXT</v>
      </c>
      <c r="G301" s="5">
        <v>1</v>
      </c>
      <c r="H301" s="49" t="str">
        <f>見積条件マスタ[[#This Row],[article_type_id]]&amp;"."&amp;見積条件マスタ[[#This Row],[qt_condition_type_id]]&amp;"."&amp;見積条件マスタ[[#This Row],[qt_condition_type_define_id]]</f>
        <v>1.10014.1</v>
      </c>
      <c r="I301" s="5" t="s">
        <v>225</v>
      </c>
      <c r="J301" s="5"/>
      <c r="K301" s="5" t="s">
        <v>226</v>
      </c>
      <c r="L301" s="5">
        <v>1</v>
      </c>
      <c r="M301" s="5"/>
      <c r="N301" s="12" t="s">
        <v>633</v>
      </c>
      <c r="O301" s="59"/>
    </row>
    <row r="302" spans="2:15" x14ac:dyDescent="0.25">
      <c r="B302" s="5">
        <v>1</v>
      </c>
      <c r="C302" s="49" t="str">
        <f>VLOOKUP(見積条件マスタ[[#This Row],[article_type_id]],品名マスタ[],5,0)</f>
        <v>エジェクタピン</v>
      </c>
      <c r="D302" s="9">
        <v>10014</v>
      </c>
      <c r="E302" s="49" t="str">
        <f>VLOOKUP(見積条件マスタ[[#This Row],[qt_condition_type_id]],見積条件タイプマスタ[],5,0)</f>
        <v>先端カット 仕上げ面</v>
      </c>
      <c r="F302" s="49" t="str">
        <f>VLOOKUP(見積条件マスタ[[#This Row],[qt_condition_type_id]],見積条件タイプマスタ[],2,0)</f>
        <v>SIMPLE_TEXT</v>
      </c>
      <c r="G302" s="5">
        <v>2</v>
      </c>
      <c r="H302" s="49" t="str">
        <f>見積条件マスタ[[#This Row],[article_type_id]]&amp;"."&amp;見積条件マスタ[[#This Row],[qt_condition_type_id]]&amp;"."&amp;見積条件マスタ[[#This Row],[qt_condition_type_define_id]]</f>
        <v>1.10014.2</v>
      </c>
      <c r="I302" s="5" t="s">
        <v>227</v>
      </c>
      <c r="J302" s="5"/>
      <c r="K302" s="5" t="s">
        <v>228</v>
      </c>
      <c r="L302" s="5">
        <v>2</v>
      </c>
      <c r="M302" s="5"/>
      <c r="N302" s="12" t="s">
        <v>397</v>
      </c>
      <c r="O302" s="59"/>
    </row>
    <row r="303" spans="2:15" x14ac:dyDescent="0.25">
      <c r="B303" s="5">
        <v>1</v>
      </c>
      <c r="C303" s="49" t="str">
        <f>VLOOKUP(見積条件マスタ[[#This Row],[article_type_id]],品名マスタ[],5,0)</f>
        <v>エジェクタピン</v>
      </c>
      <c r="D303" s="9">
        <v>10014</v>
      </c>
      <c r="E303" s="49" t="str">
        <f>VLOOKUP(見積条件マスタ[[#This Row],[qt_condition_type_id]],見積条件タイプマスタ[],5,0)</f>
        <v>先端カット 仕上げ面</v>
      </c>
      <c r="F303" s="49" t="str">
        <f>VLOOKUP(見積条件マスタ[[#This Row],[qt_condition_type_id]],見積条件タイプマスタ[],2,0)</f>
        <v>SIMPLE_TEXT</v>
      </c>
      <c r="G303" s="5">
        <v>3</v>
      </c>
      <c r="H303" s="49" t="str">
        <f>見積条件マスタ[[#This Row],[article_type_id]]&amp;"."&amp;見積条件マスタ[[#This Row],[qt_condition_type_id]]&amp;"."&amp;見積条件マスタ[[#This Row],[qt_condition_type_define_id]]</f>
        <v>1.10014.3</v>
      </c>
      <c r="I303" s="5" t="s">
        <v>229</v>
      </c>
      <c r="J303" s="5"/>
      <c r="K303" s="5" t="s">
        <v>230</v>
      </c>
      <c r="L303" s="5">
        <v>3</v>
      </c>
      <c r="M303" s="5"/>
      <c r="N303" s="12" t="s">
        <v>633</v>
      </c>
      <c r="O303" s="59"/>
    </row>
    <row r="304" spans="2:15" x14ac:dyDescent="0.25">
      <c r="B304" s="5">
        <v>1</v>
      </c>
      <c r="C304" s="49" t="str">
        <f>VLOOKUP(見積条件マスタ[[#This Row],[article_type_id]],品名マスタ[],5,0)</f>
        <v>エジェクタピン</v>
      </c>
      <c r="D304" s="9">
        <v>10018</v>
      </c>
      <c r="E304" s="49" t="str">
        <f>VLOOKUP(見積条件マスタ[[#This Row],[qt_condition_type_id]],見積条件タイプマスタ[],5,0)</f>
        <v>先端異形状 仕上げ面</v>
      </c>
      <c r="F304" s="49" t="str">
        <f>VLOOKUP(見積条件マスタ[[#This Row],[qt_condition_type_id]],見積条件タイプマスタ[],2,0)</f>
        <v>SIMPLE_TEXT</v>
      </c>
      <c r="G304" s="5">
        <v>1</v>
      </c>
      <c r="H304" s="49" t="str">
        <f>見積条件マスタ[[#This Row],[article_type_id]]&amp;"."&amp;見積条件マスタ[[#This Row],[qt_condition_type_id]]&amp;"."&amp;見積条件マスタ[[#This Row],[qt_condition_type_define_id]]</f>
        <v>1.10018.1</v>
      </c>
      <c r="I304" s="5" t="s">
        <v>229</v>
      </c>
      <c r="J304" s="5"/>
      <c r="K304" s="5" t="s">
        <v>230</v>
      </c>
      <c r="L304" s="5">
        <v>1</v>
      </c>
      <c r="M304" s="5"/>
      <c r="N304" s="12" t="s">
        <v>633</v>
      </c>
      <c r="O304" s="59"/>
    </row>
    <row r="305" spans="2:15" x14ac:dyDescent="0.25">
      <c r="B305" s="5">
        <v>1</v>
      </c>
      <c r="C305" s="49" t="str">
        <f>VLOOKUP(見積条件マスタ[[#This Row],[article_type_id]],品名マスタ[],5,0)</f>
        <v>エジェクタピン</v>
      </c>
      <c r="D305" s="9">
        <v>10018</v>
      </c>
      <c r="E305" s="49" t="str">
        <f>VLOOKUP(見積条件マスタ[[#This Row],[qt_condition_type_id]],見積条件タイプマスタ[],5,0)</f>
        <v>先端異形状 仕上げ面</v>
      </c>
      <c r="F305" s="49" t="str">
        <f>VLOOKUP(見積条件マスタ[[#This Row],[qt_condition_type_id]],見積条件タイプマスタ[],2,0)</f>
        <v>SIMPLE_TEXT</v>
      </c>
      <c r="G305" s="5">
        <v>2</v>
      </c>
      <c r="H305" s="49" t="str">
        <f>見積条件マスタ[[#This Row],[article_type_id]]&amp;"."&amp;見積条件マスタ[[#This Row],[qt_condition_type_id]]&amp;"."&amp;見積条件マスタ[[#This Row],[qt_condition_type_define_id]]</f>
        <v>1.10018.2</v>
      </c>
      <c r="I305" s="5" t="s">
        <v>231</v>
      </c>
      <c r="J305" s="5"/>
      <c r="K305" s="5" t="s">
        <v>232</v>
      </c>
      <c r="L305" s="5">
        <v>2</v>
      </c>
      <c r="M305" s="5"/>
      <c r="N305" s="12" t="s">
        <v>397</v>
      </c>
      <c r="O305" s="59"/>
    </row>
    <row r="306" spans="2:15" x14ac:dyDescent="0.25">
      <c r="B306" s="5">
        <v>1</v>
      </c>
      <c r="C306" s="49" t="str">
        <f>VLOOKUP(見積条件マスタ[[#This Row],[article_type_id]],品名マスタ[],5,0)</f>
        <v>エジェクタピン</v>
      </c>
      <c r="D306" s="9">
        <v>10018</v>
      </c>
      <c r="E306" s="49" t="str">
        <f>VLOOKUP(見積条件マスタ[[#This Row],[qt_condition_type_id]],見積条件タイプマスタ[],5,0)</f>
        <v>先端異形状 仕上げ面</v>
      </c>
      <c r="F306" s="49" t="str">
        <f>VLOOKUP(見積条件マスタ[[#This Row],[qt_condition_type_id]],見積条件タイプマスタ[],2,0)</f>
        <v>SIMPLE_TEXT</v>
      </c>
      <c r="G306" s="5">
        <v>3</v>
      </c>
      <c r="H306" s="49" t="str">
        <f>見積条件マスタ[[#This Row],[article_type_id]]&amp;"."&amp;見積条件マスタ[[#This Row],[qt_condition_type_id]]&amp;"."&amp;見積条件マスタ[[#This Row],[qt_condition_type_define_id]]</f>
        <v>1.10018.3</v>
      </c>
      <c r="I306" s="5" t="s">
        <v>233</v>
      </c>
      <c r="J306" s="5"/>
      <c r="K306" s="5" t="s">
        <v>234</v>
      </c>
      <c r="L306" s="5">
        <v>3</v>
      </c>
      <c r="M306" s="5"/>
      <c r="N306" s="12" t="s">
        <v>397</v>
      </c>
      <c r="O306" s="59"/>
    </row>
    <row r="307" spans="2:15" x14ac:dyDescent="0.25">
      <c r="B307" s="5">
        <v>1</v>
      </c>
      <c r="C307" s="49" t="str">
        <f>VLOOKUP(見積条件マスタ[[#This Row],[article_type_id]],品名マスタ[],5,0)</f>
        <v>エジェクタピン</v>
      </c>
      <c r="D307" s="9">
        <v>10018</v>
      </c>
      <c r="E307" s="49" t="str">
        <f>VLOOKUP(見積条件マスタ[[#This Row],[qt_condition_type_id]],見積条件タイプマスタ[],5,0)</f>
        <v>先端異形状 仕上げ面</v>
      </c>
      <c r="F307" s="49" t="str">
        <f>VLOOKUP(見積条件マスタ[[#This Row],[qt_condition_type_id]],見積条件タイプマスタ[],2,0)</f>
        <v>SIMPLE_TEXT</v>
      </c>
      <c r="G307" s="5">
        <v>4</v>
      </c>
      <c r="H307" s="49" t="str">
        <f>見積条件マスタ[[#This Row],[article_type_id]]&amp;"."&amp;見積条件マスタ[[#This Row],[qt_condition_type_id]]&amp;"."&amp;見積条件マスタ[[#This Row],[qt_condition_type_define_id]]</f>
        <v>1.10018.4</v>
      </c>
      <c r="I307" s="5" t="s">
        <v>235</v>
      </c>
      <c r="J307" s="5"/>
      <c r="K307" s="5" t="s">
        <v>236</v>
      </c>
      <c r="L307" s="5">
        <v>4</v>
      </c>
      <c r="M307" s="5"/>
      <c r="N307" s="12" t="s">
        <v>397</v>
      </c>
      <c r="O307" s="59"/>
    </row>
    <row r="308" spans="2:15" x14ac:dyDescent="0.25">
      <c r="B308" s="5">
        <v>1</v>
      </c>
      <c r="C308" s="49" t="str">
        <f>VLOOKUP(見積条件マスタ[[#This Row],[article_type_id]],品名マスタ[],5,0)</f>
        <v>エジェクタピン</v>
      </c>
      <c r="D308" s="9">
        <v>10032</v>
      </c>
      <c r="E308" s="49" t="str">
        <f>VLOOKUP(見積条件マスタ[[#This Row],[qt_condition_type_id]],見積条件タイプマスタ[],5,0)</f>
        <v>ノックピン種類</v>
      </c>
      <c r="F308" s="49" t="str">
        <f>VLOOKUP(見積条件マスタ[[#This Row],[qt_condition_type_id]],見積条件タイプマスタ[],2,0)</f>
        <v>SIMPLE_TEXT</v>
      </c>
      <c r="G308" s="5">
        <v>1</v>
      </c>
      <c r="H308" s="49" t="str">
        <f>見積条件マスタ[[#This Row],[article_type_id]]&amp;"."&amp;見積条件マスタ[[#This Row],[qt_condition_type_id]]&amp;"."&amp;見積条件マスタ[[#This Row],[qt_condition_type_define_id]]</f>
        <v>1.10032.1</v>
      </c>
      <c r="I308" s="5" t="s">
        <v>262</v>
      </c>
      <c r="J308" s="5"/>
      <c r="K308" s="5" t="s">
        <v>263</v>
      </c>
      <c r="L308" s="5">
        <v>1</v>
      </c>
      <c r="M308" s="5"/>
      <c r="N308" s="12" t="s">
        <v>633</v>
      </c>
      <c r="O308" s="59" t="s">
        <v>806</v>
      </c>
    </row>
    <row r="309" spans="2:15" x14ac:dyDescent="0.25">
      <c r="B309" s="5">
        <v>1</v>
      </c>
      <c r="C309" s="49" t="str">
        <f>VLOOKUP(見積条件マスタ[[#This Row],[article_type_id]],品名マスタ[],5,0)</f>
        <v>エジェクタピン</v>
      </c>
      <c r="D309" s="9">
        <v>10032</v>
      </c>
      <c r="E309" s="49" t="str">
        <f>VLOOKUP(見積条件マスタ[[#This Row],[qt_condition_type_id]],見積条件タイプマスタ[],5,0)</f>
        <v>ノックピン種類</v>
      </c>
      <c r="F309" s="49" t="str">
        <f>VLOOKUP(見積条件マスタ[[#This Row],[qt_condition_type_id]],見積条件タイプマスタ[],2,0)</f>
        <v>SIMPLE_TEXT</v>
      </c>
      <c r="G309" s="5">
        <v>2</v>
      </c>
      <c r="H309" s="49" t="str">
        <f>見積条件マスタ[[#This Row],[article_type_id]]&amp;"."&amp;見積条件マスタ[[#This Row],[qt_condition_type_id]]&amp;"."&amp;見積条件マスタ[[#This Row],[qt_condition_type_define_id]]</f>
        <v>1.10032.2</v>
      </c>
      <c r="I309" s="5" t="s">
        <v>264</v>
      </c>
      <c r="J309" s="5"/>
      <c r="K309" s="5" t="s">
        <v>265</v>
      </c>
      <c r="L309" s="5">
        <v>2</v>
      </c>
      <c r="M309" s="5"/>
      <c r="N309" s="12" t="s">
        <v>633</v>
      </c>
      <c r="O309" s="59" t="s">
        <v>806</v>
      </c>
    </row>
    <row r="310" spans="2:15" x14ac:dyDescent="0.25">
      <c r="B310" s="5">
        <v>1</v>
      </c>
      <c r="C310" s="49" t="str">
        <f>VLOOKUP(見積条件マスタ[[#This Row],[article_type_id]],品名マスタ[],5,0)</f>
        <v>エジェクタピン</v>
      </c>
      <c r="D310" s="9">
        <v>10036</v>
      </c>
      <c r="E310" s="49" t="str">
        <f>VLOOKUP(見積条件マスタ[[#This Row],[qt_condition_type_id]],見積条件タイプマスタ[],5,0)</f>
        <v>ザグリ穴タップ加工</v>
      </c>
      <c r="F310" s="49" t="str">
        <f>VLOOKUP(見積条件マスタ[[#This Row],[qt_condition_type_id]],見積条件タイプマスタ[],2,0)</f>
        <v>SIMPLE_TEXT</v>
      </c>
      <c r="G310" s="5">
        <v>1</v>
      </c>
      <c r="H310" s="49" t="str">
        <f>見積条件マスタ[[#This Row],[article_type_id]]&amp;"."&amp;見積条件マスタ[[#This Row],[qt_condition_type_id]]&amp;"."&amp;見積条件マスタ[[#This Row],[qt_condition_type_define_id]]</f>
        <v>1.10036.1</v>
      </c>
      <c r="I310" s="5" t="s">
        <v>266</v>
      </c>
      <c r="J310" s="5"/>
      <c r="K310" s="5" t="s">
        <v>164</v>
      </c>
      <c r="L310" s="5">
        <v>1</v>
      </c>
      <c r="M310" s="5"/>
      <c r="N310" s="12" t="s">
        <v>633</v>
      </c>
      <c r="O310" s="59"/>
    </row>
    <row r="311" spans="2:15" x14ac:dyDescent="0.25">
      <c r="B311" s="5">
        <v>1</v>
      </c>
      <c r="C311" s="49" t="str">
        <f>VLOOKUP(見積条件マスタ[[#This Row],[article_type_id]],品名マスタ[],5,0)</f>
        <v>エジェクタピン</v>
      </c>
      <c r="D311" s="9">
        <v>20001</v>
      </c>
      <c r="E311" s="49" t="str">
        <f>VLOOKUP(見積条件マスタ[[#This Row],[qt_condition_type_id]],見積条件タイプマスタ[],5,0)</f>
        <v>ツバ部逃げ加工を設定する事</v>
      </c>
      <c r="F311" s="49" t="str">
        <f>VLOOKUP(見積条件マスタ[[#This Row],[qt_condition_type_id]],見積条件タイプマスタ[],2,0)</f>
        <v>BOOLEAN</v>
      </c>
      <c r="G311" s="5">
        <v>1</v>
      </c>
      <c r="H311" s="49" t="str">
        <f>見積条件マスタ[[#This Row],[article_type_id]]&amp;"."&amp;見積条件マスタ[[#This Row],[qt_condition_type_id]]&amp;"."&amp;見積条件マスタ[[#This Row],[qt_condition_type_define_id]]</f>
        <v>1.20001.1</v>
      </c>
      <c r="I311" s="5" t="s">
        <v>267</v>
      </c>
      <c r="J311" s="5"/>
      <c r="K311" s="5" t="s">
        <v>268</v>
      </c>
      <c r="L311" s="5">
        <v>1</v>
      </c>
      <c r="M311" s="5"/>
      <c r="N311" s="12" t="s">
        <v>633</v>
      </c>
      <c r="O311" s="59"/>
    </row>
    <row r="312" spans="2:15" x14ac:dyDescent="0.25">
      <c r="B312" s="5">
        <v>1</v>
      </c>
      <c r="C312" s="49" t="str">
        <f>VLOOKUP(見積条件マスタ[[#This Row],[article_type_id]],品名マスタ[],5,0)</f>
        <v>エジェクタピン</v>
      </c>
      <c r="D312" s="9">
        <v>20001</v>
      </c>
      <c r="E312" s="49" t="str">
        <f>VLOOKUP(見積条件マスタ[[#This Row],[qt_condition_type_id]],見積条件タイプマスタ[],5,0)</f>
        <v>ツバ部逃げ加工を設定する事</v>
      </c>
      <c r="F312" s="49" t="str">
        <f>VLOOKUP(見積条件マスタ[[#This Row],[qt_condition_type_id]],見積条件タイプマスタ[],2,0)</f>
        <v>BOOLEAN</v>
      </c>
      <c r="G312" s="5">
        <v>2</v>
      </c>
      <c r="H312" s="49" t="str">
        <f>見積条件マスタ[[#This Row],[article_type_id]]&amp;"."&amp;見積条件マスタ[[#This Row],[qt_condition_type_id]]&amp;"."&amp;見積条件マスタ[[#This Row],[qt_condition_type_define_id]]</f>
        <v>1.20001.2</v>
      </c>
      <c r="I312" s="5"/>
      <c r="J312" s="5"/>
      <c r="K312" s="5" t="s">
        <v>269</v>
      </c>
      <c r="L312" s="5">
        <v>2</v>
      </c>
      <c r="M312" s="5"/>
      <c r="N312" s="12" t="s">
        <v>633</v>
      </c>
      <c r="O312" s="59"/>
    </row>
    <row r="313" spans="2:15" x14ac:dyDescent="0.25">
      <c r="B313" s="5">
        <v>1</v>
      </c>
      <c r="C313" s="49" t="str">
        <f>VLOOKUP(見積条件マスタ[[#This Row],[article_type_id]],品名マスタ[],5,0)</f>
        <v>エジェクタピン</v>
      </c>
      <c r="D313" s="9">
        <v>20002</v>
      </c>
      <c r="E313" s="49" t="str">
        <f>VLOOKUP(見積条件マスタ[[#This Row],[qt_condition_type_id]],見積条件タイプマスタ[],5,0)</f>
        <v>ツバ裏ナンバリング加工を設定する事</v>
      </c>
      <c r="F313" s="49" t="str">
        <f>VLOOKUP(見積条件マスタ[[#This Row],[qt_condition_type_id]],見積条件タイプマスタ[],2,0)</f>
        <v>TEXT_LENGTH</v>
      </c>
      <c r="G313" s="5">
        <v>1</v>
      </c>
      <c r="H313" s="49" t="str">
        <f>見積条件マスタ[[#This Row],[article_type_id]]&amp;"."&amp;見積条件マスタ[[#This Row],[qt_condition_type_id]]&amp;"."&amp;見積条件マスタ[[#This Row],[qt_condition_type_define_id]]</f>
        <v>1.20002.1</v>
      </c>
      <c r="I313" s="5" t="s">
        <v>270</v>
      </c>
      <c r="J313" s="5"/>
      <c r="K313" s="5" t="s">
        <v>268</v>
      </c>
      <c r="L313" s="5">
        <v>1</v>
      </c>
      <c r="M313" s="5"/>
      <c r="N313" s="12" t="s">
        <v>633</v>
      </c>
      <c r="O313" s="59"/>
    </row>
    <row r="314" spans="2:15" x14ac:dyDescent="0.25">
      <c r="B314" s="5">
        <v>1</v>
      </c>
      <c r="C314" s="49" t="str">
        <f>VLOOKUP(見積条件マスタ[[#This Row],[article_type_id]],品名マスタ[],5,0)</f>
        <v>エジェクタピン</v>
      </c>
      <c r="D314" s="9">
        <v>20002</v>
      </c>
      <c r="E314" s="49" t="str">
        <f>VLOOKUP(見積条件マスタ[[#This Row],[qt_condition_type_id]],見積条件タイプマスタ[],5,0)</f>
        <v>ツバ裏ナンバリング加工を設定する事</v>
      </c>
      <c r="F314" s="49" t="str">
        <f>VLOOKUP(見積条件マスタ[[#This Row],[qt_condition_type_id]],見積条件タイプマスタ[],2,0)</f>
        <v>TEXT_LENGTH</v>
      </c>
      <c r="G314" s="5">
        <v>2</v>
      </c>
      <c r="H314" s="49" t="str">
        <f>見積条件マスタ[[#This Row],[article_type_id]]&amp;"."&amp;見積条件マスタ[[#This Row],[qt_condition_type_id]]&amp;"."&amp;見積条件マスタ[[#This Row],[qt_condition_type_define_id]]</f>
        <v>1.20002.2</v>
      </c>
      <c r="I314" s="5"/>
      <c r="J314" s="5"/>
      <c r="K314" s="5" t="s">
        <v>269</v>
      </c>
      <c r="L314" s="5">
        <v>2</v>
      </c>
      <c r="M314" s="5"/>
      <c r="N314" s="12" t="s">
        <v>633</v>
      </c>
      <c r="O314" s="59"/>
    </row>
    <row r="315" spans="2:15" x14ac:dyDescent="0.25">
      <c r="B315" s="5">
        <v>1</v>
      </c>
      <c r="C315" s="49" t="str">
        <f>VLOOKUP(見積条件マスタ[[#This Row],[article_type_id]],品名マスタ[],5,0)</f>
        <v>エジェクタピン</v>
      </c>
      <c r="D315" s="9">
        <v>20003</v>
      </c>
      <c r="E315" s="49" t="str">
        <f>VLOOKUP(見積条件マスタ[[#This Row],[qt_condition_type_id]],見積条件タイプマスタ[],5,0)</f>
        <v>ツバ部面取り不可</v>
      </c>
      <c r="F315" s="49" t="str">
        <f>VLOOKUP(見積条件マスタ[[#This Row],[qt_condition_type_id]],見積条件タイプマスタ[],2,0)</f>
        <v>BOOLEAN</v>
      </c>
      <c r="G315" s="5">
        <v>1</v>
      </c>
      <c r="H315" s="49" t="str">
        <f>見積条件マスタ[[#This Row],[article_type_id]]&amp;"."&amp;見積条件マスタ[[#This Row],[qt_condition_type_id]]&amp;"."&amp;見積条件マスタ[[#This Row],[qt_condition_type_define_id]]</f>
        <v>1.20003.1</v>
      </c>
      <c r="I315" s="5" t="s">
        <v>271</v>
      </c>
      <c r="J315" s="5"/>
      <c r="K315" s="5" t="s">
        <v>268</v>
      </c>
      <c r="L315" s="5">
        <v>1</v>
      </c>
      <c r="M315" s="5"/>
      <c r="N315" s="12" t="s">
        <v>633</v>
      </c>
      <c r="O315" s="59"/>
    </row>
    <row r="316" spans="2:15" x14ac:dyDescent="0.25">
      <c r="B316" s="5">
        <v>1</v>
      </c>
      <c r="C316" s="49" t="str">
        <f>VLOOKUP(見積条件マスタ[[#This Row],[article_type_id]],品名マスタ[],5,0)</f>
        <v>エジェクタピン</v>
      </c>
      <c r="D316" s="9">
        <v>20003</v>
      </c>
      <c r="E316" s="49" t="str">
        <f>VLOOKUP(見積条件マスタ[[#This Row],[qt_condition_type_id]],見積条件タイプマスタ[],5,0)</f>
        <v>ツバ部面取り不可</v>
      </c>
      <c r="F316" s="49" t="str">
        <f>VLOOKUP(見積条件マスタ[[#This Row],[qt_condition_type_id]],見積条件タイプマスタ[],2,0)</f>
        <v>BOOLEAN</v>
      </c>
      <c r="G316" s="5">
        <v>2</v>
      </c>
      <c r="H316" s="49" t="str">
        <f>見積条件マスタ[[#This Row],[article_type_id]]&amp;"."&amp;見積条件マスタ[[#This Row],[qt_condition_type_id]]&amp;"."&amp;見積条件マスタ[[#This Row],[qt_condition_type_define_id]]</f>
        <v>1.20003.2</v>
      </c>
      <c r="I316" s="5"/>
      <c r="J316" s="5"/>
      <c r="K316" s="5" t="s">
        <v>269</v>
      </c>
      <c r="L316" s="5">
        <v>2</v>
      </c>
      <c r="M316" s="5"/>
      <c r="N316" s="12" t="s">
        <v>633</v>
      </c>
      <c r="O316" s="59"/>
    </row>
    <row r="317" spans="2:15" x14ac:dyDescent="0.25">
      <c r="B317" s="5">
        <v>1</v>
      </c>
      <c r="C317" s="49" t="str">
        <f>VLOOKUP(見積条件マスタ[[#This Row],[article_type_id]],品名マスタ[],5,0)</f>
        <v>エジェクタピン</v>
      </c>
      <c r="D317" s="9">
        <v>20004</v>
      </c>
      <c r="E317" s="49" t="str">
        <f>VLOOKUP(見積条件マスタ[[#This Row],[qt_condition_type_id]],見積条件タイプマスタ[],5,0)</f>
        <v>先端カットおよび先端異形状は加工不要</v>
      </c>
      <c r="F317" s="49" t="str">
        <f>VLOOKUP(見積条件マスタ[[#This Row],[qt_condition_type_id]],見積条件タイプマスタ[],2,0)</f>
        <v>BOOLEAN</v>
      </c>
      <c r="G317" s="5">
        <v>1</v>
      </c>
      <c r="H317" s="49" t="str">
        <f>見積条件マスタ[[#This Row],[article_type_id]]&amp;"."&amp;見積条件マスタ[[#This Row],[qt_condition_type_id]]&amp;"."&amp;見積条件マスタ[[#This Row],[qt_condition_type_define_id]]</f>
        <v>1.20004.1</v>
      </c>
      <c r="I317" s="5" t="s">
        <v>272</v>
      </c>
      <c r="J317" s="5"/>
      <c r="K317" s="5" t="s">
        <v>268</v>
      </c>
      <c r="L317" s="5">
        <v>1</v>
      </c>
      <c r="M317" s="5"/>
      <c r="N317" s="12" t="s">
        <v>633</v>
      </c>
      <c r="O317" s="59"/>
    </row>
    <row r="318" spans="2:15" x14ac:dyDescent="0.25">
      <c r="B318" s="5">
        <v>1</v>
      </c>
      <c r="C318" s="49" t="str">
        <f>VLOOKUP(見積条件マスタ[[#This Row],[article_type_id]],品名マスタ[],5,0)</f>
        <v>エジェクタピン</v>
      </c>
      <c r="D318" s="9">
        <v>20004</v>
      </c>
      <c r="E318" s="49" t="str">
        <f>VLOOKUP(見積条件マスタ[[#This Row],[qt_condition_type_id]],見積条件タイプマスタ[],5,0)</f>
        <v>先端カットおよび先端異形状は加工不要</v>
      </c>
      <c r="F318" s="49" t="str">
        <f>VLOOKUP(見積条件マスタ[[#This Row],[qt_condition_type_id]],見積条件タイプマスタ[],2,0)</f>
        <v>BOOLEAN</v>
      </c>
      <c r="G318" s="5">
        <v>2</v>
      </c>
      <c r="H318" s="49" t="str">
        <f>見積条件マスタ[[#This Row],[article_type_id]]&amp;"."&amp;見積条件マスタ[[#This Row],[qt_condition_type_id]]&amp;"."&amp;見積条件マスタ[[#This Row],[qt_condition_type_define_id]]</f>
        <v>1.20004.2</v>
      </c>
      <c r="I318" s="5" t="s">
        <v>273</v>
      </c>
      <c r="J318" s="5"/>
      <c r="K318" s="5" t="s">
        <v>269</v>
      </c>
      <c r="L318" s="5">
        <v>2</v>
      </c>
      <c r="M318" s="5"/>
      <c r="N318" s="12" t="s">
        <v>633</v>
      </c>
      <c r="O318" s="59"/>
    </row>
    <row r="319" spans="2:15" x14ac:dyDescent="0.25">
      <c r="B319" s="5">
        <v>1</v>
      </c>
      <c r="C319" s="49" t="str">
        <f>VLOOKUP(見積条件マスタ[[#This Row],[article_type_id]],品名マスタ[],5,0)</f>
        <v>エジェクタピン</v>
      </c>
      <c r="D319" s="9">
        <v>20006</v>
      </c>
      <c r="E319" s="49" t="str">
        <f>VLOOKUP(見積条件マスタ[[#This Row],[qt_condition_type_id]],見積条件タイプマスタ[],5,0)</f>
        <v>3Dモデル上のツバ裏ナンバリングは加工不要</v>
      </c>
      <c r="F319" s="49" t="str">
        <f>VLOOKUP(見積条件マスタ[[#This Row],[qt_condition_type_id]],見積条件タイプマスタ[],2,0)</f>
        <v>BOOLEAN</v>
      </c>
      <c r="G319" s="5">
        <v>1</v>
      </c>
      <c r="H319" s="49" t="str">
        <f>見積条件マスタ[[#This Row],[article_type_id]]&amp;"."&amp;見積条件マスタ[[#This Row],[qt_condition_type_id]]&amp;"."&amp;見積条件マスタ[[#This Row],[qt_condition_type_define_id]]</f>
        <v>1.20006.1</v>
      </c>
      <c r="I319" s="5" t="s">
        <v>272</v>
      </c>
      <c r="J319" s="5"/>
      <c r="K319" s="5" t="s">
        <v>268</v>
      </c>
      <c r="L319" s="5">
        <v>1</v>
      </c>
      <c r="M319" s="5"/>
      <c r="N319" s="12" t="s">
        <v>633</v>
      </c>
      <c r="O319" s="59"/>
    </row>
    <row r="320" spans="2:15" x14ac:dyDescent="0.25">
      <c r="B320" s="5">
        <v>1</v>
      </c>
      <c r="C320" s="49" t="str">
        <f>VLOOKUP(見積条件マスタ[[#This Row],[article_type_id]],品名マスタ[],5,0)</f>
        <v>エジェクタピン</v>
      </c>
      <c r="D320" s="9">
        <v>20006</v>
      </c>
      <c r="E320" s="49" t="str">
        <f>VLOOKUP(見積条件マスタ[[#This Row],[qt_condition_type_id]],見積条件タイプマスタ[],5,0)</f>
        <v>3Dモデル上のツバ裏ナンバリングは加工不要</v>
      </c>
      <c r="F320" s="49" t="str">
        <f>VLOOKUP(見積条件マスタ[[#This Row],[qt_condition_type_id]],見積条件タイプマスタ[],2,0)</f>
        <v>BOOLEAN</v>
      </c>
      <c r="G320" s="5">
        <v>2</v>
      </c>
      <c r="H320" s="49" t="str">
        <f>見積条件マスタ[[#This Row],[article_type_id]]&amp;"."&amp;見積条件マスタ[[#This Row],[qt_condition_type_id]]&amp;"."&amp;見積条件マスタ[[#This Row],[qt_condition_type_define_id]]</f>
        <v>1.20006.2</v>
      </c>
      <c r="I320" s="5" t="s">
        <v>273</v>
      </c>
      <c r="J320" s="5"/>
      <c r="K320" s="5" t="s">
        <v>269</v>
      </c>
      <c r="L320" s="5">
        <v>2</v>
      </c>
      <c r="M320" s="5"/>
      <c r="N320" s="12" t="s">
        <v>633</v>
      </c>
      <c r="O320" s="59"/>
    </row>
    <row r="321" spans="2:15" x14ac:dyDescent="0.25">
      <c r="B321" s="5">
        <v>1</v>
      </c>
      <c r="C321" s="33" t="str">
        <f>VLOOKUP(見積条件マスタ[[#This Row],[article_type_id]],品名マスタ[],5,0)</f>
        <v>エジェクタピン</v>
      </c>
      <c r="D321" s="9">
        <v>29999</v>
      </c>
      <c r="E321" s="49" t="str">
        <f>VLOOKUP(見積条件マスタ[[#This Row],[qt_condition_type_id]],見積条件タイプマスタ[],5,0)</f>
        <v>その他指示</v>
      </c>
      <c r="F321" s="49" t="str">
        <f>VLOOKUP(見積条件マスタ[[#This Row],[qt_condition_type_id]],見積条件タイプマスタ[],2,0)</f>
        <v>SIMPLE_TEXT</v>
      </c>
      <c r="G321" s="5">
        <v>1</v>
      </c>
      <c r="H321" s="49" t="str">
        <f>見積条件マスタ[[#This Row],[article_type_id]]&amp;"."&amp;見積条件マスタ[[#This Row],[qt_condition_type_id]]&amp;"."&amp;見積条件マスタ[[#This Row],[qt_condition_type_define_id]]</f>
        <v>1.29999.1</v>
      </c>
      <c r="I321" s="5" t="s">
        <v>161</v>
      </c>
      <c r="J321" s="5"/>
      <c r="K321" s="5"/>
      <c r="L321" s="5">
        <v>1</v>
      </c>
      <c r="M321" s="5"/>
      <c r="N321" s="12" t="s">
        <v>633</v>
      </c>
      <c r="O321" s="59"/>
    </row>
    <row r="322" spans="2:15" x14ac:dyDescent="0.25">
      <c r="B322" s="5">
        <v>2</v>
      </c>
      <c r="C322" s="33" t="str">
        <f>VLOOKUP(見積条件マスタ[[#This Row],[article_type_id]],品名マスタ[],5,0)</f>
        <v>角エジェクタピン</v>
      </c>
      <c r="D322" s="9">
        <v>1</v>
      </c>
      <c r="E322" s="49" t="str">
        <f>VLOOKUP(見積条件マスタ[[#This Row],[qt_condition_type_id]],見積条件タイプマスタ[],5,0)</f>
        <v>材質</v>
      </c>
      <c r="F322" s="49" t="str">
        <f>VLOOKUP(見積条件マスタ[[#This Row],[qt_condition_type_id]],見積条件タイプマスタ[],2,0)</f>
        <v>SIMPLE_TEXT</v>
      </c>
      <c r="G322" s="5">
        <v>1</v>
      </c>
      <c r="H322" s="49" t="str">
        <f>見積条件マスタ[[#This Row],[article_type_id]]&amp;"."&amp;見積条件マスタ[[#This Row],[qt_condition_type_id]]&amp;"."&amp;見積条件マスタ[[#This Row],[qt_condition_type_define_id]]</f>
        <v>2.1.1</v>
      </c>
      <c r="I322" s="5" t="s">
        <v>0</v>
      </c>
      <c r="J322" s="5" t="s">
        <v>8</v>
      </c>
      <c r="K322" s="5" t="s">
        <v>9</v>
      </c>
      <c r="L322" s="5">
        <v>1</v>
      </c>
      <c r="M322" s="5"/>
      <c r="N322" s="12" t="s">
        <v>483</v>
      </c>
      <c r="O322" s="59"/>
    </row>
    <row r="323" spans="2:15" x14ac:dyDescent="0.25">
      <c r="B323" s="5">
        <v>2</v>
      </c>
      <c r="C323" s="33" t="str">
        <f>VLOOKUP(見積条件マスタ[[#This Row],[article_type_id]],品名マスタ[],5,0)</f>
        <v>角エジェクタピン</v>
      </c>
      <c r="D323" s="9">
        <v>1</v>
      </c>
      <c r="E323" s="49" t="str">
        <f>VLOOKUP(見積条件マスタ[[#This Row],[qt_condition_type_id]],見積条件タイプマスタ[],5,0)</f>
        <v>材質</v>
      </c>
      <c r="F323" s="49" t="str">
        <f>VLOOKUP(見積条件マスタ[[#This Row],[qt_condition_type_id]],見積条件タイプマスタ[],2,0)</f>
        <v>SIMPLE_TEXT</v>
      </c>
      <c r="G323" s="5">
        <v>2</v>
      </c>
      <c r="H323" s="49" t="str">
        <f>見積条件マスタ[[#This Row],[article_type_id]]&amp;"."&amp;見積条件マスタ[[#This Row],[qt_condition_type_id]]&amp;"."&amp;見積条件マスタ[[#This Row],[qt_condition_type_define_id]]</f>
        <v>2.1.2</v>
      </c>
      <c r="I323" s="5" t="s">
        <v>10</v>
      </c>
      <c r="J323" s="5" t="s">
        <v>11</v>
      </c>
      <c r="K323" s="5" t="s">
        <v>12</v>
      </c>
      <c r="L323" s="5">
        <v>2</v>
      </c>
      <c r="M323" s="5"/>
      <c r="N323" s="12" t="s">
        <v>632</v>
      </c>
      <c r="O323" s="59"/>
    </row>
    <row r="324" spans="2:15" x14ac:dyDescent="0.25">
      <c r="B324" s="5">
        <v>2</v>
      </c>
      <c r="C324" s="33" t="str">
        <f>VLOOKUP(見積条件マスタ[[#This Row],[article_type_id]],品名マスタ[],5,0)</f>
        <v>角エジェクタピン</v>
      </c>
      <c r="D324" s="9">
        <v>1</v>
      </c>
      <c r="E324" s="49" t="str">
        <f>VLOOKUP(見積条件マスタ[[#This Row],[qt_condition_type_id]],見積条件タイプマスタ[],5,0)</f>
        <v>材質</v>
      </c>
      <c r="F324" s="49" t="str">
        <f>VLOOKUP(見積条件マスタ[[#This Row],[qt_condition_type_id]],見積条件タイプマスタ[],2,0)</f>
        <v>SIMPLE_TEXT</v>
      </c>
      <c r="G324" s="5">
        <v>3</v>
      </c>
      <c r="H324" s="49" t="str">
        <f>見積条件マスタ[[#This Row],[article_type_id]]&amp;"."&amp;見積条件マスタ[[#This Row],[qt_condition_type_id]]&amp;"."&amp;見積条件マスタ[[#This Row],[qt_condition_type_define_id]]</f>
        <v>2.1.3</v>
      </c>
      <c r="I324" s="5" t="s">
        <v>13</v>
      </c>
      <c r="J324" s="5" t="s">
        <v>14</v>
      </c>
      <c r="K324" s="5" t="s">
        <v>15</v>
      </c>
      <c r="L324" s="5">
        <v>6</v>
      </c>
      <c r="M324" s="5"/>
      <c r="N324" s="12" t="s">
        <v>632</v>
      </c>
      <c r="O324" s="59"/>
    </row>
    <row r="325" spans="2:15" x14ac:dyDescent="0.25">
      <c r="B325" s="5">
        <v>2</v>
      </c>
      <c r="C325" s="33" t="str">
        <f>VLOOKUP(見積条件マスタ[[#This Row],[article_type_id]],品名マスタ[],5,0)</f>
        <v>角エジェクタピン</v>
      </c>
      <c r="D325" s="9">
        <v>1</v>
      </c>
      <c r="E325" s="49" t="str">
        <f>VLOOKUP(見積条件マスタ[[#This Row],[qt_condition_type_id]],見積条件タイプマスタ[],5,0)</f>
        <v>材質</v>
      </c>
      <c r="F325" s="49" t="str">
        <f>VLOOKUP(見積条件マスタ[[#This Row],[qt_condition_type_id]],見積条件タイプマスタ[],2,0)</f>
        <v>SIMPLE_TEXT</v>
      </c>
      <c r="G325" s="5">
        <v>4</v>
      </c>
      <c r="H325" s="49" t="str">
        <f>見積条件マスタ[[#This Row],[article_type_id]]&amp;"."&amp;見積条件マスタ[[#This Row],[qt_condition_type_id]]&amp;"."&amp;見積条件マスタ[[#This Row],[qt_condition_type_define_id]]</f>
        <v>2.1.4</v>
      </c>
      <c r="I325" s="5" t="s">
        <v>16</v>
      </c>
      <c r="J325" s="5" t="s">
        <v>17</v>
      </c>
      <c r="K325" s="5" t="s">
        <v>646</v>
      </c>
      <c r="L325" s="5">
        <v>8</v>
      </c>
      <c r="M325" s="5"/>
      <c r="N325" s="12" t="s">
        <v>632</v>
      </c>
      <c r="O325" s="59"/>
    </row>
    <row r="326" spans="2:15" x14ac:dyDescent="0.25">
      <c r="B326" s="5">
        <v>2</v>
      </c>
      <c r="C326" s="33" t="str">
        <f>VLOOKUP(見積条件マスタ[[#This Row],[article_type_id]],品名マスタ[],5,0)</f>
        <v>角エジェクタピン</v>
      </c>
      <c r="D326" s="9">
        <v>1</v>
      </c>
      <c r="E326" s="49" t="str">
        <f>VLOOKUP(見積条件マスタ[[#This Row],[qt_condition_type_id]],見積条件タイプマスタ[],5,0)</f>
        <v>材質</v>
      </c>
      <c r="F326" s="49" t="str">
        <f>VLOOKUP(見積条件マスタ[[#This Row],[qt_condition_type_id]],見積条件タイプマスタ[],2,0)</f>
        <v>SIMPLE_TEXT</v>
      </c>
      <c r="G326" s="5">
        <v>5</v>
      </c>
      <c r="H326" s="49" t="str">
        <f>見積条件マスタ[[#This Row],[article_type_id]]&amp;"."&amp;見積条件マスタ[[#This Row],[qt_condition_type_id]]&amp;"."&amp;見積条件マスタ[[#This Row],[qt_condition_type_define_id]]</f>
        <v>2.1.5</v>
      </c>
      <c r="I326" s="5" t="s">
        <v>18</v>
      </c>
      <c r="J326" s="5" t="s">
        <v>19</v>
      </c>
      <c r="K326" s="5" t="s">
        <v>648</v>
      </c>
      <c r="L326" s="5">
        <v>7</v>
      </c>
      <c r="M326" s="5"/>
      <c r="N326" s="12" t="s">
        <v>632</v>
      </c>
      <c r="O326" s="59"/>
    </row>
    <row r="327" spans="2:15" x14ac:dyDescent="0.25">
      <c r="B327" s="5">
        <v>2</v>
      </c>
      <c r="C327" s="33" t="str">
        <f>VLOOKUP(見積条件マスタ[[#This Row],[article_type_id]],品名マスタ[],5,0)</f>
        <v>角エジェクタピン</v>
      </c>
      <c r="D327" s="9">
        <v>1</v>
      </c>
      <c r="E327" s="49" t="str">
        <f>VLOOKUP(見積条件マスタ[[#This Row],[qt_condition_type_id]],見積条件タイプマスタ[],5,0)</f>
        <v>材質</v>
      </c>
      <c r="F327" s="49" t="str">
        <f>VLOOKUP(見積条件マスタ[[#This Row],[qt_condition_type_id]],見積条件タイプマスタ[],2,0)</f>
        <v>SIMPLE_TEXT</v>
      </c>
      <c r="G327" s="5">
        <v>6</v>
      </c>
      <c r="H327" s="49" t="str">
        <f>見積条件マスタ[[#This Row],[article_type_id]]&amp;"."&amp;見積条件マスタ[[#This Row],[qt_condition_type_id]]&amp;"."&amp;見積条件マスタ[[#This Row],[qt_condition_type_define_id]]</f>
        <v>2.1.6</v>
      </c>
      <c r="I327" s="5" t="s">
        <v>20</v>
      </c>
      <c r="J327" s="5" t="s">
        <v>21</v>
      </c>
      <c r="K327" s="5" t="s">
        <v>653</v>
      </c>
      <c r="L327" s="5">
        <v>9</v>
      </c>
      <c r="M327" s="5"/>
      <c r="N327" s="12" t="s">
        <v>632</v>
      </c>
      <c r="O327" s="59"/>
    </row>
    <row r="328" spans="2:15" x14ac:dyDescent="0.25">
      <c r="B328" s="5">
        <v>2</v>
      </c>
      <c r="C328" s="33" t="str">
        <f>VLOOKUP(見積条件マスタ[[#This Row],[article_type_id]],品名マスタ[],5,0)</f>
        <v>角エジェクタピン</v>
      </c>
      <c r="D328" s="9">
        <v>1</v>
      </c>
      <c r="E328" s="49" t="str">
        <f>VLOOKUP(見積条件マスタ[[#This Row],[qt_condition_type_id]],見積条件タイプマスタ[],5,0)</f>
        <v>材質</v>
      </c>
      <c r="F328" s="49" t="str">
        <f>VLOOKUP(見積条件マスタ[[#This Row],[qt_condition_type_id]],見積条件タイプマスタ[],2,0)</f>
        <v>SIMPLE_TEXT</v>
      </c>
      <c r="G328" s="5">
        <v>7</v>
      </c>
      <c r="H328" s="49" t="str">
        <f>見積条件マスタ[[#This Row],[article_type_id]]&amp;"."&amp;見積条件マスタ[[#This Row],[qt_condition_type_id]]&amp;"."&amp;見積条件マスタ[[#This Row],[qt_condition_type_define_id]]</f>
        <v>2.1.7</v>
      </c>
      <c r="I328" s="5" t="s">
        <v>22</v>
      </c>
      <c r="J328" s="5" t="s">
        <v>23</v>
      </c>
      <c r="K328" s="5" t="s">
        <v>24</v>
      </c>
      <c r="L328" s="5">
        <v>4</v>
      </c>
      <c r="M328" s="5"/>
      <c r="N328" s="12" t="s">
        <v>483</v>
      </c>
      <c r="O328" s="59"/>
    </row>
    <row r="329" spans="2:15" x14ac:dyDescent="0.25">
      <c r="B329" s="5">
        <v>2</v>
      </c>
      <c r="C329" s="33" t="str">
        <f>VLOOKUP(見積条件マスタ[[#This Row],[article_type_id]],品名マスタ[],5,0)</f>
        <v>角エジェクタピン</v>
      </c>
      <c r="D329" s="9">
        <v>1</v>
      </c>
      <c r="E329" s="49" t="str">
        <f>VLOOKUP(見積条件マスタ[[#This Row],[qt_condition_type_id]],見積条件タイプマスタ[],5,0)</f>
        <v>材質</v>
      </c>
      <c r="F329" s="49" t="str">
        <f>VLOOKUP(見積条件マスタ[[#This Row],[qt_condition_type_id]],見積条件タイプマスタ[],2,0)</f>
        <v>SIMPLE_TEXT</v>
      </c>
      <c r="G329" s="5">
        <v>8</v>
      </c>
      <c r="H329" s="49" t="str">
        <f>見積条件マスタ[[#This Row],[article_type_id]]&amp;"."&amp;見積条件マスタ[[#This Row],[qt_condition_type_id]]&amp;"."&amp;見積条件マスタ[[#This Row],[qt_condition_type_define_id]]</f>
        <v>2.1.8</v>
      </c>
      <c r="I329" s="5" t="s">
        <v>25</v>
      </c>
      <c r="J329" s="5" t="s">
        <v>26</v>
      </c>
      <c r="K329" s="5" t="s">
        <v>642</v>
      </c>
      <c r="L329" s="5">
        <v>3</v>
      </c>
      <c r="M329" s="5"/>
      <c r="N329" s="12" t="s">
        <v>632</v>
      </c>
      <c r="O329" s="59"/>
    </row>
    <row r="330" spans="2:15" x14ac:dyDescent="0.25">
      <c r="B330" s="5">
        <v>2</v>
      </c>
      <c r="C330" s="33" t="str">
        <f>VLOOKUP(見積条件マスタ[[#This Row],[article_type_id]],品名マスタ[],5,0)</f>
        <v>角エジェクタピン</v>
      </c>
      <c r="D330" s="9">
        <v>1</v>
      </c>
      <c r="E330" s="49" t="str">
        <f>VLOOKUP(見積条件マスタ[[#This Row],[qt_condition_type_id]],見積条件タイプマスタ[],5,0)</f>
        <v>材質</v>
      </c>
      <c r="F330" s="49" t="str">
        <f>VLOOKUP(見積条件マスタ[[#This Row],[qt_condition_type_id]],見積条件タイプマスタ[],2,0)</f>
        <v>SIMPLE_TEXT</v>
      </c>
      <c r="G330" s="5">
        <v>9</v>
      </c>
      <c r="H330" s="49" t="str">
        <f>見積条件マスタ[[#This Row],[article_type_id]]&amp;"."&amp;見積条件マスタ[[#This Row],[qt_condition_type_id]]&amp;"."&amp;見積条件マスタ[[#This Row],[qt_condition_type_define_id]]</f>
        <v>2.1.9</v>
      </c>
      <c r="I330" s="5" t="s">
        <v>27</v>
      </c>
      <c r="J330" s="5" t="s">
        <v>17</v>
      </c>
      <c r="K330" s="5" t="s">
        <v>644</v>
      </c>
      <c r="L330" s="5">
        <v>5</v>
      </c>
      <c r="M330" s="5"/>
      <c r="N330" s="12" t="s">
        <v>632</v>
      </c>
      <c r="O330" s="59"/>
    </row>
    <row r="331" spans="2:15" x14ac:dyDescent="0.25">
      <c r="B331" s="5">
        <v>2</v>
      </c>
      <c r="C331" s="33" t="str">
        <f>VLOOKUP(見積条件マスタ[[#This Row],[article_type_id]],品名マスタ[],5,0)</f>
        <v>角エジェクタピン</v>
      </c>
      <c r="D331" s="9">
        <v>1</v>
      </c>
      <c r="E331" s="49" t="str">
        <f>VLOOKUP(見積条件マスタ[[#This Row],[qt_condition_type_id]],見積条件タイプマスタ[],5,0)</f>
        <v>材質</v>
      </c>
      <c r="F331" s="49" t="str">
        <f>VLOOKUP(見積条件マスタ[[#This Row],[qt_condition_type_id]],見積条件タイプマスタ[],2,0)</f>
        <v>SIMPLE_TEXT</v>
      </c>
      <c r="G331" s="5">
        <v>10</v>
      </c>
      <c r="H331" s="49" t="str">
        <f>見積条件マスタ[[#This Row],[article_type_id]]&amp;"."&amp;見積条件マスタ[[#This Row],[qt_condition_type_id]]&amp;"."&amp;見積条件マスタ[[#This Row],[qt_condition_type_define_id]]</f>
        <v>2.1.10</v>
      </c>
      <c r="I331" s="5" t="s">
        <v>28</v>
      </c>
      <c r="J331" s="5" t="s">
        <v>29</v>
      </c>
      <c r="K331" s="5" t="s">
        <v>649</v>
      </c>
      <c r="L331" s="5">
        <v>10</v>
      </c>
      <c r="M331" s="5"/>
      <c r="N331" s="12" t="s">
        <v>632</v>
      </c>
      <c r="O331" s="59"/>
    </row>
    <row r="332" spans="2:15" x14ac:dyDescent="0.25">
      <c r="B332" s="5">
        <v>2</v>
      </c>
      <c r="C332" s="33" t="str">
        <f>VLOOKUP(見積条件マスタ[[#This Row],[article_type_id]],品名マスタ[],5,0)</f>
        <v>角エジェクタピン</v>
      </c>
      <c r="D332" s="9">
        <v>1</v>
      </c>
      <c r="E332" s="49" t="str">
        <f>VLOOKUP(見積条件マスタ[[#This Row],[qt_condition_type_id]],見積条件タイプマスタ[],5,0)</f>
        <v>材質</v>
      </c>
      <c r="F332" s="49" t="str">
        <f>VLOOKUP(見積条件マスタ[[#This Row],[qt_condition_type_id]],見積条件タイプマスタ[],2,0)</f>
        <v>SIMPLE_TEXT</v>
      </c>
      <c r="G332" s="5">
        <v>11</v>
      </c>
      <c r="H332" s="49" t="str">
        <f>見積条件マスタ[[#This Row],[article_type_id]]&amp;"."&amp;見積条件マスタ[[#This Row],[qt_condition_type_id]]&amp;"."&amp;見積条件マスタ[[#This Row],[qt_condition_type_define_id]]</f>
        <v>2.1.11</v>
      </c>
      <c r="I332" s="5" t="s">
        <v>30</v>
      </c>
      <c r="J332" s="5" t="s">
        <v>31</v>
      </c>
      <c r="K332" s="5" t="s">
        <v>650</v>
      </c>
      <c r="L332" s="5">
        <v>11</v>
      </c>
      <c r="M332" s="5"/>
      <c r="N332" s="12" t="s">
        <v>632</v>
      </c>
      <c r="O332" s="59"/>
    </row>
    <row r="333" spans="2:15" x14ac:dyDescent="0.25">
      <c r="B333" s="5">
        <v>2</v>
      </c>
      <c r="C333" s="33" t="str">
        <f>VLOOKUP(見積条件マスタ[[#This Row],[article_type_id]],品名マスタ[],5,0)</f>
        <v>角エジェクタピン</v>
      </c>
      <c r="D333" s="9">
        <v>1</v>
      </c>
      <c r="E333" s="49" t="str">
        <f>VLOOKUP(見積条件マスタ[[#This Row],[qt_condition_type_id]],見積条件タイプマスタ[],5,0)</f>
        <v>材質</v>
      </c>
      <c r="F333" s="49" t="str">
        <f>VLOOKUP(見積条件マスタ[[#This Row],[qt_condition_type_id]],見積条件タイプマスタ[],2,0)</f>
        <v>SIMPLE_TEXT</v>
      </c>
      <c r="G333" s="5">
        <v>12</v>
      </c>
      <c r="H333" s="49" t="str">
        <f>見積条件マスタ[[#This Row],[article_type_id]]&amp;"."&amp;見積条件マスタ[[#This Row],[qt_condition_type_id]]&amp;"."&amp;見積条件マスタ[[#This Row],[qt_condition_type_define_id]]</f>
        <v>2.1.12</v>
      </c>
      <c r="I333" s="5" t="s">
        <v>32</v>
      </c>
      <c r="J333" s="5" t="s">
        <v>33</v>
      </c>
      <c r="K333" s="5" t="s">
        <v>651</v>
      </c>
      <c r="L333" s="5">
        <v>12</v>
      </c>
      <c r="M333" s="5"/>
      <c r="N333" s="12" t="s">
        <v>632</v>
      </c>
      <c r="O333" s="59"/>
    </row>
    <row r="334" spans="2:15" x14ac:dyDescent="0.25">
      <c r="B334" s="5">
        <v>2</v>
      </c>
      <c r="C334" s="33" t="str">
        <f>VLOOKUP(見積条件マスタ[[#This Row],[article_type_id]],品名マスタ[],5,0)</f>
        <v>角エジェクタピン</v>
      </c>
      <c r="D334" s="9">
        <v>2</v>
      </c>
      <c r="E334" s="49" t="str">
        <f>VLOOKUP(見積条件マスタ[[#This Row],[qt_condition_type_id]],見積条件タイプマスタ[],5,0)</f>
        <v>表面処理</v>
      </c>
      <c r="F334" s="49" t="str">
        <f>VLOOKUP(見積条件マスタ[[#This Row],[qt_condition_type_id]],見積条件タイプマスタ[],2,0)</f>
        <v>SIMPLE_TEXT</v>
      </c>
      <c r="G334" s="5">
        <v>1</v>
      </c>
      <c r="H334" s="49" t="str">
        <f>見積条件マスタ[[#This Row],[article_type_id]]&amp;"."&amp;見積条件マスタ[[#This Row],[qt_condition_type_id]]&amp;"."&amp;見積条件マスタ[[#This Row],[qt_condition_type_define_id]]</f>
        <v>2.2.1</v>
      </c>
      <c r="I334" s="5" t="s">
        <v>163</v>
      </c>
      <c r="J334" s="5"/>
      <c r="K334" s="5" t="s">
        <v>164</v>
      </c>
      <c r="L334" s="5">
        <v>1</v>
      </c>
      <c r="M334" s="5"/>
      <c r="N334" s="12" t="s">
        <v>483</v>
      </c>
      <c r="O334" s="59"/>
    </row>
    <row r="335" spans="2:15" x14ac:dyDescent="0.25">
      <c r="B335" s="5">
        <v>2</v>
      </c>
      <c r="C335" s="33" t="str">
        <f>VLOOKUP(見積条件マスタ[[#This Row],[article_type_id]],品名マスタ[],5,0)</f>
        <v>角エジェクタピン</v>
      </c>
      <c r="D335" s="9">
        <v>2</v>
      </c>
      <c r="E335" s="49" t="str">
        <f>VLOOKUP(見積条件マスタ[[#This Row],[qt_condition_type_id]],見積条件タイプマスタ[],5,0)</f>
        <v>表面処理</v>
      </c>
      <c r="F335" s="49" t="str">
        <f>VLOOKUP(見積条件マスタ[[#This Row],[qt_condition_type_id]],見積条件タイプマスタ[],2,0)</f>
        <v>SIMPLE_TEXT</v>
      </c>
      <c r="G335" s="5">
        <v>2</v>
      </c>
      <c r="H335" s="49" t="str">
        <f>見積条件マスタ[[#This Row],[article_type_id]]&amp;"."&amp;見積条件マスタ[[#This Row],[qt_condition_type_id]]&amp;"."&amp;見積条件マスタ[[#This Row],[qt_condition_type_define_id]]</f>
        <v>2.2.2</v>
      </c>
      <c r="I335" s="5" t="s">
        <v>35</v>
      </c>
      <c r="J335" s="5"/>
      <c r="K335" s="5" t="s">
        <v>165</v>
      </c>
      <c r="L335" s="5">
        <v>2</v>
      </c>
      <c r="M335" s="5"/>
      <c r="N335" s="12" t="s">
        <v>483</v>
      </c>
      <c r="O335" s="59"/>
    </row>
    <row r="336" spans="2:15" x14ac:dyDescent="0.25">
      <c r="B336" s="5">
        <v>2</v>
      </c>
      <c r="C336" s="33" t="str">
        <f>VLOOKUP(見積条件マスタ[[#This Row],[article_type_id]],品名マスタ[],5,0)</f>
        <v>角エジェクタピン</v>
      </c>
      <c r="D336" s="9">
        <v>2</v>
      </c>
      <c r="E336" s="49" t="str">
        <f>VLOOKUP(見積条件マスタ[[#This Row],[qt_condition_type_id]],見積条件タイプマスタ[],5,0)</f>
        <v>表面処理</v>
      </c>
      <c r="F336" s="49" t="str">
        <f>VLOOKUP(見積条件マスタ[[#This Row],[qt_condition_type_id]],見積条件タイプマスタ[],2,0)</f>
        <v>SIMPLE_TEXT</v>
      </c>
      <c r="G336" s="5">
        <v>3</v>
      </c>
      <c r="H336" s="49" t="str">
        <f>見積条件マスタ[[#This Row],[article_type_id]]&amp;"."&amp;見積条件マスタ[[#This Row],[qt_condition_type_id]]&amp;"."&amp;見積条件マスタ[[#This Row],[qt_condition_type_define_id]]</f>
        <v>2.2.3</v>
      </c>
      <c r="I336" s="5" t="s">
        <v>34</v>
      </c>
      <c r="J336" s="5"/>
      <c r="K336" s="5" t="s">
        <v>166</v>
      </c>
      <c r="L336" s="5">
        <v>3</v>
      </c>
      <c r="M336" s="5"/>
      <c r="N336" s="12" t="s">
        <v>632</v>
      </c>
      <c r="O336" s="59"/>
    </row>
    <row r="337" spans="2:15" x14ac:dyDescent="0.25">
      <c r="B337" s="5">
        <v>2</v>
      </c>
      <c r="C337" s="33" t="str">
        <f>VLOOKUP(見積条件マスタ[[#This Row],[article_type_id]],品名マスタ[],5,0)</f>
        <v>角エジェクタピン</v>
      </c>
      <c r="D337" s="9">
        <v>2</v>
      </c>
      <c r="E337" s="49" t="str">
        <f>VLOOKUP(見積条件マスタ[[#This Row],[qt_condition_type_id]],見積条件タイプマスタ[],5,0)</f>
        <v>表面処理</v>
      </c>
      <c r="F337" s="49" t="str">
        <f>VLOOKUP(見積条件マスタ[[#This Row],[qt_condition_type_id]],見積条件タイプマスタ[],2,0)</f>
        <v>SIMPLE_TEXT</v>
      </c>
      <c r="G337" s="5">
        <v>4</v>
      </c>
      <c r="H337" s="49" t="str">
        <f>見積条件マスタ[[#This Row],[article_type_id]]&amp;"."&amp;見積条件マスタ[[#This Row],[qt_condition_type_id]]&amp;"."&amp;見積条件マスタ[[#This Row],[qt_condition_type_define_id]]</f>
        <v>2.2.4</v>
      </c>
      <c r="I337" s="5" t="s">
        <v>167</v>
      </c>
      <c r="J337" s="5"/>
      <c r="K337" s="5" t="s">
        <v>655</v>
      </c>
      <c r="L337" s="5">
        <v>4</v>
      </c>
      <c r="M337" s="5"/>
      <c r="N337" s="12" t="s">
        <v>632</v>
      </c>
      <c r="O337" s="59"/>
    </row>
    <row r="338" spans="2:15" x14ac:dyDescent="0.25">
      <c r="B338" s="5">
        <v>2</v>
      </c>
      <c r="C338" s="33" t="str">
        <f>VLOOKUP(見積条件マスタ[[#This Row],[article_type_id]],品名マスタ[],5,0)</f>
        <v>角エジェクタピン</v>
      </c>
      <c r="D338" s="9">
        <v>2</v>
      </c>
      <c r="E338" s="49" t="str">
        <f>VLOOKUP(見積条件マスタ[[#This Row],[qt_condition_type_id]],見積条件タイプマスタ[],5,0)</f>
        <v>表面処理</v>
      </c>
      <c r="F338" s="49" t="str">
        <f>VLOOKUP(見積条件マスタ[[#This Row],[qt_condition_type_id]],見積条件タイプマスタ[],2,0)</f>
        <v>SIMPLE_TEXT</v>
      </c>
      <c r="G338" s="5">
        <v>5</v>
      </c>
      <c r="H338" s="49" t="str">
        <f>見積条件マスタ[[#This Row],[article_type_id]]&amp;"."&amp;見積条件マスタ[[#This Row],[qt_condition_type_id]]&amp;"."&amp;見積条件マスタ[[#This Row],[qt_condition_type_define_id]]</f>
        <v>2.2.5</v>
      </c>
      <c r="I338" s="5" t="s">
        <v>168</v>
      </c>
      <c r="J338" s="5"/>
      <c r="K338" s="5" t="s">
        <v>657</v>
      </c>
      <c r="L338" s="5">
        <v>5</v>
      </c>
      <c r="M338" s="5"/>
      <c r="N338" s="12" t="s">
        <v>632</v>
      </c>
      <c r="O338" s="59"/>
    </row>
    <row r="339" spans="2:15" x14ac:dyDescent="0.25">
      <c r="B339" s="5">
        <v>2</v>
      </c>
      <c r="C339" s="33" t="str">
        <f>VLOOKUP(見積条件マスタ[[#This Row],[article_type_id]],品名マスタ[],5,0)</f>
        <v>角エジェクタピン</v>
      </c>
      <c r="D339" s="9">
        <v>2</v>
      </c>
      <c r="E339" s="49" t="str">
        <f>VLOOKUP(見積条件マスタ[[#This Row],[qt_condition_type_id]],見積条件タイプマスタ[],5,0)</f>
        <v>表面処理</v>
      </c>
      <c r="F339" s="49" t="str">
        <f>VLOOKUP(見積条件マスタ[[#This Row],[qt_condition_type_id]],見積条件タイプマスタ[],2,0)</f>
        <v>SIMPLE_TEXT</v>
      </c>
      <c r="G339" s="5">
        <v>6</v>
      </c>
      <c r="H339" s="49" t="str">
        <f>見積条件マスタ[[#This Row],[article_type_id]]&amp;"."&amp;見積条件マスタ[[#This Row],[qt_condition_type_id]]&amp;"."&amp;見積条件マスタ[[#This Row],[qt_condition_type_define_id]]</f>
        <v>2.2.6</v>
      </c>
      <c r="I339" s="5" t="s">
        <v>169</v>
      </c>
      <c r="J339" s="5"/>
      <c r="K339" s="5" t="s">
        <v>658</v>
      </c>
      <c r="L339" s="5">
        <v>6</v>
      </c>
      <c r="M339" s="5"/>
      <c r="N339" s="12" t="s">
        <v>632</v>
      </c>
      <c r="O339" s="59"/>
    </row>
    <row r="340" spans="2:15" x14ac:dyDescent="0.25">
      <c r="B340" s="5">
        <v>2</v>
      </c>
      <c r="C340" s="33" t="str">
        <f>VLOOKUP(見積条件マスタ[[#This Row],[article_type_id]],品名マスタ[],5,0)</f>
        <v>角エジェクタピン</v>
      </c>
      <c r="D340" s="9">
        <v>2</v>
      </c>
      <c r="E340" s="49" t="str">
        <f>VLOOKUP(見積条件マスタ[[#This Row],[qt_condition_type_id]],見積条件タイプマスタ[],5,0)</f>
        <v>表面処理</v>
      </c>
      <c r="F340" s="49" t="str">
        <f>VLOOKUP(見積条件マスタ[[#This Row],[qt_condition_type_id]],見積条件タイプマスタ[],2,0)</f>
        <v>SIMPLE_TEXT</v>
      </c>
      <c r="G340" s="5">
        <v>7</v>
      </c>
      <c r="H340" s="49" t="str">
        <f>見積条件マスタ[[#This Row],[article_type_id]]&amp;"."&amp;見積条件マスタ[[#This Row],[qt_condition_type_id]]&amp;"."&amp;見積条件マスタ[[#This Row],[qt_condition_type_define_id]]</f>
        <v>2.2.7</v>
      </c>
      <c r="I340" s="5" t="s">
        <v>170</v>
      </c>
      <c r="J340" s="5"/>
      <c r="K340" s="5" t="s">
        <v>659</v>
      </c>
      <c r="L340" s="5">
        <v>7</v>
      </c>
      <c r="M340" s="5"/>
      <c r="N340" s="12" t="s">
        <v>632</v>
      </c>
      <c r="O340" s="59"/>
    </row>
    <row r="341" spans="2:15" x14ac:dyDescent="0.25">
      <c r="B341" s="5">
        <v>2</v>
      </c>
      <c r="C341" s="33" t="str">
        <f>VLOOKUP(見積条件マスタ[[#This Row],[article_type_id]],品名マスタ[],5,0)</f>
        <v>角エジェクタピン</v>
      </c>
      <c r="D341" s="9">
        <v>2</v>
      </c>
      <c r="E341" s="49" t="str">
        <f>VLOOKUP(見積条件マスタ[[#This Row],[qt_condition_type_id]],見積条件タイプマスタ[],5,0)</f>
        <v>表面処理</v>
      </c>
      <c r="F341" s="49" t="str">
        <f>VLOOKUP(見積条件マスタ[[#This Row],[qt_condition_type_id]],見積条件タイプマスタ[],2,0)</f>
        <v>SIMPLE_TEXT</v>
      </c>
      <c r="G341" s="5">
        <v>8</v>
      </c>
      <c r="H341" s="49" t="str">
        <f>見積条件マスタ[[#This Row],[article_type_id]]&amp;"."&amp;見積条件マスタ[[#This Row],[qt_condition_type_id]]&amp;"."&amp;見積条件マスタ[[#This Row],[qt_condition_type_define_id]]</f>
        <v>2.2.8</v>
      </c>
      <c r="I341" s="5" t="s">
        <v>171</v>
      </c>
      <c r="J341" s="5"/>
      <c r="K341" s="5" t="s">
        <v>660</v>
      </c>
      <c r="L341" s="5">
        <v>8</v>
      </c>
      <c r="M341" s="5"/>
      <c r="N341" s="12" t="s">
        <v>632</v>
      </c>
      <c r="O341" s="59"/>
    </row>
    <row r="342" spans="2:15" x14ac:dyDescent="0.25">
      <c r="B342" s="5">
        <v>2</v>
      </c>
      <c r="C342" s="33" t="str">
        <f>VLOOKUP(見積条件マスタ[[#This Row],[article_type_id]],品名マスタ[],5,0)</f>
        <v>角エジェクタピン</v>
      </c>
      <c r="D342" s="9">
        <v>2</v>
      </c>
      <c r="E342" s="49" t="str">
        <f>VLOOKUP(見積条件マスタ[[#This Row],[qt_condition_type_id]],見積条件タイプマスタ[],5,0)</f>
        <v>表面処理</v>
      </c>
      <c r="F342" s="49" t="str">
        <f>VLOOKUP(見積条件マスタ[[#This Row],[qt_condition_type_id]],見積条件タイプマスタ[],2,0)</f>
        <v>SIMPLE_TEXT</v>
      </c>
      <c r="G342" s="5">
        <v>9</v>
      </c>
      <c r="H342" s="49" t="str">
        <f>見積条件マスタ[[#This Row],[article_type_id]]&amp;"."&amp;見積条件マスタ[[#This Row],[qt_condition_type_id]]&amp;"."&amp;見積条件マスタ[[#This Row],[qt_condition_type_define_id]]</f>
        <v>2.2.9</v>
      </c>
      <c r="I342" s="5" t="s">
        <v>172</v>
      </c>
      <c r="J342" s="5"/>
      <c r="K342" s="5" t="s">
        <v>661</v>
      </c>
      <c r="L342" s="5">
        <v>9</v>
      </c>
      <c r="M342" s="5"/>
      <c r="N342" s="12" t="s">
        <v>632</v>
      </c>
      <c r="O342" s="59"/>
    </row>
    <row r="343" spans="2:15" x14ac:dyDescent="0.25">
      <c r="B343" s="5">
        <v>2</v>
      </c>
      <c r="C343" s="33" t="str">
        <f>VLOOKUP(見積条件マスタ[[#This Row],[article_type_id]],品名マスタ[],5,0)</f>
        <v>角エジェクタピン</v>
      </c>
      <c r="D343" s="9">
        <v>2</v>
      </c>
      <c r="E343" s="49" t="str">
        <f>VLOOKUP(見積条件マスタ[[#This Row],[qt_condition_type_id]],見積条件タイプマスタ[],5,0)</f>
        <v>表面処理</v>
      </c>
      <c r="F343" s="49" t="str">
        <f>VLOOKUP(見積条件マスタ[[#This Row],[qt_condition_type_id]],見積条件タイプマスタ[],2,0)</f>
        <v>SIMPLE_TEXT</v>
      </c>
      <c r="G343" s="5">
        <v>10</v>
      </c>
      <c r="H343" s="49" t="str">
        <f>見積条件マスタ[[#This Row],[article_type_id]]&amp;"."&amp;見積条件マスタ[[#This Row],[qt_condition_type_id]]&amp;"."&amp;見積条件マスタ[[#This Row],[qt_condition_type_define_id]]</f>
        <v>2.2.10</v>
      </c>
      <c r="I343" s="5" t="s">
        <v>173</v>
      </c>
      <c r="J343" s="5"/>
      <c r="K343" s="5" t="s">
        <v>662</v>
      </c>
      <c r="L343" s="5">
        <v>10</v>
      </c>
      <c r="M343" s="5"/>
      <c r="N343" s="12" t="s">
        <v>632</v>
      </c>
      <c r="O343" s="59"/>
    </row>
    <row r="344" spans="2:15" x14ac:dyDescent="0.25">
      <c r="B344" s="5">
        <v>2</v>
      </c>
      <c r="C344" s="33" t="str">
        <f>VLOOKUP(見積条件マスタ[[#This Row],[article_type_id]],品名マスタ[],5,0)</f>
        <v>角エジェクタピン</v>
      </c>
      <c r="D344" s="9">
        <v>2</v>
      </c>
      <c r="E344" s="49" t="str">
        <f>VLOOKUP(見積条件マスタ[[#This Row],[qt_condition_type_id]],見積条件タイプマスタ[],5,0)</f>
        <v>表面処理</v>
      </c>
      <c r="F344" s="49" t="str">
        <f>VLOOKUP(見積条件マスタ[[#This Row],[qt_condition_type_id]],見積条件タイプマスタ[],2,0)</f>
        <v>SIMPLE_TEXT</v>
      </c>
      <c r="G344" s="5">
        <v>11</v>
      </c>
      <c r="H344" s="49" t="str">
        <f>見積条件マスタ[[#This Row],[article_type_id]]&amp;"."&amp;見積条件マスタ[[#This Row],[qt_condition_type_id]]&amp;"."&amp;見積条件マスタ[[#This Row],[qt_condition_type_define_id]]</f>
        <v>2.2.11</v>
      </c>
      <c r="I344" s="5" t="s">
        <v>174</v>
      </c>
      <c r="J344" s="5"/>
      <c r="K344" s="5" t="s">
        <v>663</v>
      </c>
      <c r="L344" s="5">
        <v>11</v>
      </c>
      <c r="M344" s="5"/>
      <c r="N344" s="12" t="s">
        <v>632</v>
      </c>
      <c r="O344" s="59"/>
    </row>
    <row r="345" spans="2:15" x14ac:dyDescent="0.25">
      <c r="B345" s="5">
        <v>2</v>
      </c>
      <c r="C345" s="33" t="str">
        <f>VLOOKUP(見積条件マスタ[[#This Row],[article_type_id]],品名マスタ[],5,0)</f>
        <v>角エジェクタピン</v>
      </c>
      <c r="D345" s="9">
        <v>2</v>
      </c>
      <c r="E345" s="49" t="str">
        <f>VLOOKUP(見積条件マスタ[[#This Row],[qt_condition_type_id]],見積条件タイプマスタ[],5,0)</f>
        <v>表面処理</v>
      </c>
      <c r="F345" s="49" t="str">
        <f>VLOOKUP(見積条件マスタ[[#This Row],[qt_condition_type_id]],見積条件タイプマスタ[],2,0)</f>
        <v>SIMPLE_TEXT</v>
      </c>
      <c r="G345" s="5">
        <v>12</v>
      </c>
      <c r="H345" s="49" t="str">
        <f>見積条件マスタ[[#This Row],[article_type_id]]&amp;"."&amp;見積条件マスタ[[#This Row],[qt_condition_type_id]]&amp;"."&amp;見積条件マスタ[[#This Row],[qt_condition_type_define_id]]</f>
        <v>2.2.12</v>
      </c>
      <c r="I345" s="5" t="s">
        <v>175</v>
      </c>
      <c r="J345" s="5"/>
      <c r="K345" s="5" t="s">
        <v>664</v>
      </c>
      <c r="L345" s="5">
        <v>12</v>
      </c>
      <c r="M345" s="5"/>
      <c r="N345" s="12" t="s">
        <v>632</v>
      </c>
      <c r="O345" s="59"/>
    </row>
    <row r="346" spans="2:15" x14ac:dyDescent="0.25">
      <c r="B346" s="5">
        <v>2</v>
      </c>
      <c r="C346" s="33" t="str">
        <f>VLOOKUP(見積条件マスタ[[#This Row],[article_type_id]],品名マスタ[],5,0)</f>
        <v>角エジェクタピン</v>
      </c>
      <c r="D346" s="9">
        <v>2</v>
      </c>
      <c r="E346" s="49" t="str">
        <f>VLOOKUP(見積条件マスタ[[#This Row],[qt_condition_type_id]],見積条件タイプマスタ[],5,0)</f>
        <v>表面処理</v>
      </c>
      <c r="F346" s="49" t="str">
        <f>VLOOKUP(見積条件マスタ[[#This Row],[qt_condition_type_id]],見積条件タイプマスタ[],2,0)</f>
        <v>SIMPLE_TEXT</v>
      </c>
      <c r="G346" s="5">
        <v>13</v>
      </c>
      <c r="H346" s="49" t="str">
        <f>見積条件マスタ[[#This Row],[article_type_id]]&amp;"."&amp;見積条件マスタ[[#This Row],[qt_condition_type_id]]&amp;"."&amp;見積条件マスタ[[#This Row],[qt_condition_type_define_id]]</f>
        <v>2.2.13</v>
      </c>
      <c r="I346" s="5" t="s">
        <v>176</v>
      </c>
      <c r="J346" s="5"/>
      <c r="K346" s="5" t="s">
        <v>665</v>
      </c>
      <c r="L346" s="5">
        <v>13</v>
      </c>
      <c r="M346" s="5"/>
      <c r="N346" s="12" t="s">
        <v>632</v>
      </c>
      <c r="O346" s="59"/>
    </row>
    <row r="347" spans="2:15" x14ac:dyDescent="0.25">
      <c r="B347" s="5">
        <v>2</v>
      </c>
      <c r="C347" s="33" t="str">
        <f>VLOOKUP(見積条件マスタ[[#This Row],[article_type_id]],品名マスタ[],5,0)</f>
        <v>角エジェクタピン</v>
      </c>
      <c r="D347" s="9">
        <v>3</v>
      </c>
      <c r="E347" s="49" t="str">
        <f>VLOOKUP(見積条件マスタ[[#This Row],[qt_condition_type_id]],見積条件タイプマスタ[],5,0)</f>
        <v>硬度</v>
      </c>
      <c r="F347" s="49" t="str">
        <f>VLOOKUP(見積条件マスタ[[#This Row],[qt_condition_type_id]],見積条件タイプマスタ[],2,0)</f>
        <v>SIMPLE_TEXT</v>
      </c>
      <c r="G347" s="5">
        <v>1</v>
      </c>
      <c r="H347" s="49" t="str">
        <f>見積条件マスタ[[#This Row],[article_type_id]]&amp;"."&amp;見積条件マスタ[[#This Row],[qt_condition_type_id]]&amp;"."&amp;見積条件マスタ[[#This Row],[qt_condition_type_define_id]]</f>
        <v>2.3.1</v>
      </c>
      <c r="I347" s="5" t="s">
        <v>177</v>
      </c>
      <c r="J347" s="5"/>
      <c r="K347" s="5" t="s">
        <v>178</v>
      </c>
      <c r="L347" s="5">
        <v>1</v>
      </c>
      <c r="M347" s="5"/>
      <c r="N347" s="12"/>
      <c r="O347" s="59"/>
    </row>
    <row r="348" spans="2:15" x14ac:dyDescent="0.25">
      <c r="B348" s="5">
        <v>2</v>
      </c>
      <c r="C348" s="33" t="str">
        <f>VLOOKUP(見積条件マスタ[[#This Row],[article_type_id]],品名マスタ[],5,0)</f>
        <v>角エジェクタピン</v>
      </c>
      <c r="D348" s="9">
        <v>3</v>
      </c>
      <c r="E348" s="49" t="str">
        <f>VLOOKUP(見積条件マスタ[[#This Row],[qt_condition_type_id]],見積条件タイプマスタ[],5,0)</f>
        <v>硬度</v>
      </c>
      <c r="F348" s="49" t="str">
        <f>VLOOKUP(見積条件マスタ[[#This Row],[qt_condition_type_id]],見積条件タイプマスタ[],2,0)</f>
        <v>SIMPLE_TEXT</v>
      </c>
      <c r="G348" s="5">
        <v>2</v>
      </c>
      <c r="H348" s="49" t="str">
        <f>見積条件マスタ[[#This Row],[article_type_id]]&amp;"."&amp;見積条件マスタ[[#This Row],[qt_condition_type_id]]&amp;"."&amp;見積条件マスタ[[#This Row],[qt_condition_type_define_id]]</f>
        <v>2.3.2</v>
      </c>
      <c r="I348" s="5" t="s">
        <v>14</v>
      </c>
      <c r="J348" s="5"/>
      <c r="K348" s="5" t="s">
        <v>179</v>
      </c>
      <c r="L348" s="5">
        <v>2</v>
      </c>
      <c r="M348" s="5"/>
      <c r="N348" s="12"/>
      <c r="O348" s="59"/>
    </row>
    <row r="349" spans="2:15" x14ac:dyDescent="0.25">
      <c r="B349" s="5">
        <v>2</v>
      </c>
      <c r="C349" s="33" t="str">
        <f>VLOOKUP(見積条件マスタ[[#This Row],[article_type_id]],品名マスタ[],5,0)</f>
        <v>角エジェクタピン</v>
      </c>
      <c r="D349" s="9">
        <v>3</v>
      </c>
      <c r="E349" s="49" t="str">
        <f>VLOOKUP(見積条件マスタ[[#This Row],[qt_condition_type_id]],見積条件タイプマスタ[],5,0)</f>
        <v>硬度</v>
      </c>
      <c r="F349" s="49" t="str">
        <f>VLOOKUP(見積条件マスタ[[#This Row],[qt_condition_type_id]],見積条件タイプマスタ[],2,0)</f>
        <v>SIMPLE_TEXT</v>
      </c>
      <c r="G349" s="5">
        <v>3</v>
      </c>
      <c r="H349" s="49" t="str">
        <f>見積条件マスタ[[#This Row],[article_type_id]]&amp;"."&amp;見積条件マスタ[[#This Row],[qt_condition_type_id]]&amp;"."&amp;見積条件マスタ[[#This Row],[qt_condition_type_define_id]]</f>
        <v>2.3.3</v>
      </c>
      <c r="I349" s="5" t="s">
        <v>17</v>
      </c>
      <c r="J349" s="5"/>
      <c r="K349" s="5" t="s">
        <v>180</v>
      </c>
      <c r="L349" s="5">
        <v>3</v>
      </c>
      <c r="M349" s="5"/>
      <c r="N349" s="12"/>
      <c r="O349" s="59"/>
    </row>
    <row r="350" spans="2:15" x14ac:dyDescent="0.25">
      <c r="B350" s="5">
        <v>2</v>
      </c>
      <c r="C350" s="33" t="str">
        <f>VLOOKUP(見積条件マスタ[[#This Row],[article_type_id]],品名マスタ[],5,0)</f>
        <v>角エジェクタピン</v>
      </c>
      <c r="D350" s="9">
        <v>3</v>
      </c>
      <c r="E350" s="49" t="str">
        <f>VLOOKUP(見積条件マスタ[[#This Row],[qt_condition_type_id]],見積条件タイプマスタ[],5,0)</f>
        <v>硬度</v>
      </c>
      <c r="F350" s="49" t="str">
        <f>VLOOKUP(見積条件マスタ[[#This Row],[qt_condition_type_id]],見積条件タイプマスタ[],2,0)</f>
        <v>SIMPLE_TEXT</v>
      </c>
      <c r="G350" s="5">
        <v>4</v>
      </c>
      <c r="H350" s="49" t="str">
        <f>見積条件マスタ[[#This Row],[article_type_id]]&amp;"."&amp;見積条件マスタ[[#This Row],[qt_condition_type_id]]&amp;"."&amp;見積条件マスタ[[#This Row],[qt_condition_type_define_id]]</f>
        <v>2.3.4</v>
      </c>
      <c r="I350" s="5" t="s">
        <v>21</v>
      </c>
      <c r="J350" s="5"/>
      <c r="K350" s="5" t="s">
        <v>181</v>
      </c>
      <c r="L350" s="5">
        <v>4</v>
      </c>
      <c r="M350" s="5"/>
      <c r="N350" s="12"/>
      <c r="O350" s="59"/>
    </row>
    <row r="351" spans="2:15" x14ac:dyDescent="0.25">
      <c r="B351" s="5">
        <v>2</v>
      </c>
      <c r="C351" s="33" t="str">
        <f>VLOOKUP(見積条件マスタ[[#This Row],[article_type_id]],品名マスタ[],5,0)</f>
        <v>角エジェクタピン</v>
      </c>
      <c r="D351" s="9">
        <v>3</v>
      </c>
      <c r="E351" s="49" t="str">
        <f>VLOOKUP(見積条件マスタ[[#This Row],[qt_condition_type_id]],見積条件タイプマスタ[],5,0)</f>
        <v>硬度</v>
      </c>
      <c r="F351" s="49" t="str">
        <f>VLOOKUP(見積条件マスタ[[#This Row],[qt_condition_type_id]],見積条件タイプマスタ[],2,0)</f>
        <v>SIMPLE_TEXT</v>
      </c>
      <c r="G351" s="5">
        <v>5</v>
      </c>
      <c r="H351" s="49" t="str">
        <f>見積条件マスタ[[#This Row],[article_type_id]]&amp;"."&amp;見積条件マスタ[[#This Row],[qt_condition_type_id]]&amp;"."&amp;見積条件マスタ[[#This Row],[qt_condition_type_define_id]]</f>
        <v>2.3.5</v>
      </c>
      <c r="I351" s="5" t="s">
        <v>11</v>
      </c>
      <c r="J351" s="5"/>
      <c r="K351" s="5" t="s">
        <v>182</v>
      </c>
      <c r="L351" s="5">
        <v>6</v>
      </c>
      <c r="M351" s="5"/>
      <c r="N351" s="12"/>
      <c r="O351" s="59"/>
    </row>
    <row r="352" spans="2:15" x14ac:dyDescent="0.25">
      <c r="B352" s="5">
        <v>2</v>
      </c>
      <c r="C352" s="33" t="str">
        <f>VLOOKUP(見積条件マスタ[[#This Row],[article_type_id]],品名マスタ[],5,0)</f>
        <v>角エジェクタピン</v>
      </c>
      <c r="D352" s="9">
        <v>3</v>
      </c>
      <c r="E352" s="49" t="str">
        <f>VLOOKUP(見積条件マスタ[[#This Row],[qt_condition_type_id]],見積条件タイプマスタ[],5,0)</f>
        <v>硬度</v>
      </c>
      <c r="F352" s="49" t="str">
        <f>VLOOKUP(見積条件マスタ[[#This Row],[qt_condition_type_id]],見積条件タイプマスタ[],2,0)</f>
        <v>SIMPLE_TEXT</v>
      </c>
      <c r="G352" s="5">
        <v>6</v>
      </c>
      <c r="H352" s="49" t="str">
        <f>見積条件マスタ[[#This Row],[article_type_id]]&amp;"."&amp;見積条件マスタ[[#This Row],[qt_condition_type_id]]&amp;"."&amp;見積条件マスタ[[#This Row],[qt_condition_type_define_id]]</f>
        <v>2.3.6</v>
      </c>
      <c r="I352" s="5" t="s">
        <v>19</v>
      </c>
      <c r="J352" s="5"/>
      <c r="K352" s="5" t="s">
        <v>183</v>
      </c>
      <c r="L352" s="5">
        <v>7</v>
      </c>
      <c r="M352" s="5"/>
      <c r="N352" s="12"/>
      <c r="O352" s="59"/>
    </row>
    <row r="353" spans="2:15" x14ac:dyDescent="0.25">
      <c r="B353" s="5">
        <v>2</v>
      </c>
      <c r="C353" s="33" t="str">
        <f>VLOOKUP(見積条件マスタ[[#This Row],[article_type_id]],品名マスタ[],5,0)</f>
        <v>角エジェクタピン</v>
      </c>
      <c r="D353" s="9">
        <v>3</v>
      </c>
      <c r="E353" s="49" t="str">
        <f>VLOOKUP(見積条件マスタ[[#This Row],[qt_condition_type_id]],見積条件タイプマスタ[],5,0)</f>
        <v>硬度</v>
      </c>
      <c r="F353" s="49" t="str">
        <f>VLOOKUP(見積条件マスタ[[#This Row],[qt_condition_type_id]],見積条件タイプマスタ[],2,0)</f>
        <v>SIMPLE_TEXT</v>
      </c>
      <c r="G353" s="5">
        <v>7</v>
      </c>
      <c r="H353" s="49" t="str">
        <f>見積条件マスタ[[#This Row],[article_type_id]]&amp;"."&amp;見積条件マスタ[[#This Row],[qt_condition_type_id]]&amp;"."&amp;見積条件マスタ[[#This Row],[qt_condition_type_define_id]]</f>
        <v>2.3.7</v>
      </c>
      <c r="I353" s="5" t="s">
        <v>184</v>
      </c>
      <c r="J353" s="5"/>
      <c r="K353" s="5" t="s">
        <v>185</v>
      </c>
      <c r="L353" s="5">
        <v>9</v>
      </c>
      <c r="M353" s="5"/>
      <c r="N353" s="12"/>
      <c r="O353" s="59"/>
    </row>
    <row r="354" spans="2:15" x14ac:dyDescent="0.25">
      <c r="B354" s="5">
        <v>2</v>
      </c>
      <c r="C354" s="33" t="str">
        <f>VLOOKUP(見積条件マスタ[[#This Row],[article_type_id]],品名マスタ[],5,0)</f>
        <v>角エジェクタピン</v>
      </c>
      <c r="D354" s="9">
        <v>3</v>
      </c>
      <c r="E354" s="49" t="str">
        <f>VLOOKUP(見積条件マスタ[[#This Row],[qt_condition_type_id]],見積条件タイプマスタ[],5,0)</f>
        <v>硬度</v>
      </c>
      <c r="F354" s="49" t="str">
        <f>VLOOKUP(見積条件マスタ[[#This Row],[qt_condition_type_id]],見積条件タイプマスタ[],2,0)</f>
        <v>SIMPLE_TEXT</v>
      </c>
      <c r="G354" s="5">
        <v>8</v>
      </c>
      <c r="H354" s="49" t="str">
        <f>見積条件マスタ[[#This Row],[article_type_id]]&amp;"."&amp;見積条件マスタ[[#This Row],[qt_condition_type_id]]&amp;"."&amp;見積条件マスタ[[#This Row],[qt_condition_type_define_id]]</f>
        <v>2.3.8</v>
      </c>
      <c r="I354" s="5" t="s">
        <v>186</v>
      </c>
      <c r="J354" s="5"/>
      <c r="K354" s="5" t="s">
        <v>187</v>
      </c>
      <c r="L354" s="5">
        <v>10</v>
      </c>
      <c r="M354" s="5"/>
      <c r="N354" s="12"/>
      <c r="O354" s="59"/>
    </row>
    <row r="355" spans="2:15" x14ac:dyDescent="0.25">
      <c r="B355" s="5">
        <v>2</v>
      </c>
      <c r="C355" s="33" t="str">
        <f>VLOOKUP(見積条件マスタ[[#This Row],[article_type_id]],品名マスタ[],5,0)</f>
        <v>角エジェクタピン</v>
      </c>
      <c r="D355" s="9">
        <v>3</v>
      </c>
      <c r="E355" s="49" t="str">
        <f>VLOOKUP(見積条件マスタ[[#This Row],[qt_condition_type_id]],見積条件タイプマスタ[],5,0)</f>
        <v>硬度</v>
      </c>
      <c r="F355" s="49" t="str">
        <f>VLOOKUP(見積条件マスタ[[#This Row],[qt_condition_type_id]],見積条件タイプマスタ[],2,0)</f>
        <v>SIMPLE_TEXT</v>
      </c>
      <c r="G355" s="5">
        <v>9</v>
      </c>
      <c r="H355" s="49" t="str">
        <f>見積条件マスタ[[#This Row],[article_type_id]]&amp;"."&amp;見積条件マスタ[[#This Row],[qt_condition_type_id]]&amp;"."&amp;見積条件マスタ[[#This Row],[qt_condition_type_define_id]]</f>
        <v>2.3.9</v>
      </c>
      <c r="I355" s="5" t="s">
        <v>188</v>
      </c>
      <c r="J355" s="5"/>
      <c r="K355" s="5" t="s">
        <v>189</v>
      </c>
      <c r="L355" s="5">
        <v>11</v>
      </c>
      <c r="M355" s="5"/>
      <c r="N355" s="12"/>
      <c r="O355" s="59"/>
    </row>
    <row r="356" spans="2:15" x14ac:dyDescent="0.25">
      <c r="B356" s="5">
        <v>2</v>
      </c>
      <c r="C356" s="33" t="str">
        <f>VLOOKUP(見積条件マスタ[[#This Row],[article_type_id]],品名マスタ[],5,0)</f>
        <v>角エジェクタピン</v>
      </c>
      <c r="D356" s="9">
        <v>3</v>
      </c>
      <c r="E356" s="49" t="str">
        <f>VLOOKUP(見積条件マスタ[[#This Row],[qt_condition_type_id]],見積条件タイプマスタ[],5,0)</f>
        <v>硬度</v>
      </c>
      <c r="F356" s="49" t="str">
        <f>VLOOKUP(見積条件マスタ[[#This Row],[qt_condition_type_id]],見積条件タイプマスタ[],2,0)</f>
        <v>SIMPLE_TEXT</v>
      </c>
      <c r="G356" s="5">
        <v>10</v>
      </c>
      <c r="H356" s="49" t="str">
        <f>見積条件マスタ[[#This Row],[article_type_id]]&amp;"."&amp;見積条件マスタ[[#This Row],[qt_condition_type_id]]&amp;"."&amp;見積条件マスタ[[#This Row],[qt_condition_type_define_id]]</f>
        <v>2.3.10</v>
      </c>
      <c r="I356" s="5" t="s">
        <v>8</v>
      </c>
      <c r="J356" s="5"/>
      <c r="K356" s="5" t="s">
        <v>190</v>
      </c>
      <c r="L356" s="5">
        <v>12</v>
      </c>
      <c r="M356" s="5"/>
      <c r="N356" s="12"/>
      <c r="O356" s="59"/>
    </row>
    <row r="357" spans="2:15" x14ac:dyDescent="0.25">
      <c r="B357" s="5">
        <v>2</v>
      </c>
      <c r="C357" s="33" t="str">
        <f>VLOOKUP(見積条件マスタ[[#This Row],[article_type_id]],品名マスタ[],5,0)</f>
        <v>角エジェクタピン</v>
      </c>
      <c r="D357" s="9">
        <v>3</v>
      </c>
      <c r="E357" s="49" t="str">
        <f>VLOOKUP(見積条件マスタ[[#This Row],[qt_condition_type_id]],見積条件タイプマスタ[],5,0)</f>
        <v>硬度</v>
      </c>
      <c r="F357" s="49" t="str">
        <f>VLOOKUP(見積条件マスタ[[#This Row],[qt_condition_type_id]],見積条件タイプマスタ[],2,0)</f>
        <v>SIMPLE_TEXT</v>
      </c>
      <c r="G357" s="5">
        <v>11</v>
      </c>
      <c r="H357" s="49" t="str">
        <f>見積条件マスタ[[#This Row],[article_type_id]]&amp;"."&amp;見積条件マスタ[[#This Row],[qt_condition_type_id]]&amp;"."&amp;見積条件マスタ[[#This Row],[qt_condition_type_define_id]]</f>
        <v>2.3.11</v>
      </c>
      <c r="I357" s="5" t="s">
        <v>23</v>
      </c>
      <c r="J357" s="5"/>
      <c r="K357" s="5" t="s">
        <v>191</v>
      </c>
      <c r="L357" s="5">
        <v>5</v>
      </c>
      <c r="M357" s="5"/>
      <c r="N357" s="12"/>
      <c r="O357" s="59"/>
    </row>
    <row r="358" spans="2:15" x14ac:dyDescent="0.25">
      <c r="B358" s="5">
        <v>2</v>
      </c>
      <c r="C358" s="33" t="str">
        <f>VLOOKUP(見積条件マスタ[[#This Row],[article_type_id]],品名マスタ[],5,0)</f>
        <v>角エジェクタピン</v>
      </c>
      <c r="D358" s="9">
        <v>3</v>
      </c>
      <c r="E358" s="49" t="str">
        <f>VLOOKUP(見積条件マスタ[[#This Row],[qt_condition_type_id]],見積条件タイプマスタ[],5,0)</f>
        <v>硬度</v>
      </c>
      <c r="F358" s="49" t="str">
        <f>VLOOKUP(見積条件マスタ[[#This Row],[qt_condition_type_id]],見積条件タイプマスタ[],2,0)</f>
        <v>SIMPLE_TEXT</v>
      </c>
      <c r="G358" s="5">
        <v>12</v>
      </c>
      <c r="H358" s="49" t="str">
        <f>見積条件マスタ[[#This Row],[article_type_id]]&amp;"."&amp;見積条件マスタ[[#This Row],[qt_condition_type_id]]&amp;"."&amp;見積条件マスタ[[#This Row],[qt_condition_type_define_id]]</f>
        <v>2.3.12</v>
      </c>
      <c r="I358" s="5" t="s">
        <v>26</v>
      </c>
      <c r="J358" s="5"/>
      <c r="K358" s="5" t="s">
        <v>192</v>
      </c>
      <c r="L358" s="5">
        <v>8</v>
      </c>
      <c r="M358" s="5"/>
      <c r="N358" s="12"/>
      <c r="O358" s="59"/>
    </row>
    <row r="359" spans="2:15" x14ac:dyDescent="0.25">
      <c r="B359" s="5">
        <v>2</v>
      </c>
      <c r="C359" s="33" t="str">
        <f>VLOOKUP(見積条件マスタ[[#This Row],[article_type_id]],品名マスタ[],5,0)</f>
        <v>角エジェクタピン</v>
      </c>
      <c r="D359" s="9">
        <v>3</v>
      </c>
      <c r="E359" s="49" t="str">
        <f>VLOOKUP(見積条件マスタ[[#This Row],[qt_condition_type_id]],見積条件タイプマスタ[],5,0)</f>
        <v>硬度</v>
      </c>
      <c r="F359" s="49" t="str">
        <f>VLOOKUP(見積条件マスタ[[#This Row],[qt_condition_type_id]],見積条件タイプマスタ[],2,0)</f>
        <v>SIMPLE_TEXT</v>
      </c>
      <c r="G359" s="5">
        <v>13</v>
      </c>
      <c r="H359" s="49" t="str">
        <f>見積条件マスタ[[#This Row],[article_type_id]]&amp;"."&amp;見積条件マスタ[[#This Row],[qt_condition_type_id]]&amp;"."&amp;見積条件マスタ[[#This Row],[qt_condition_type_define_id]]</f>
        <v>2.3.13</v>
      </c>
      <c r="I359" s="5" t="s">
        <v>29</v>
      </c>
      <c r="J359" s="5"/>
      <c r="K359" s="5" t="s">
        <v>193</v>
      </c>
      <c r="L359" s="5">
        <v>13</v>
      </c>
      <c r="M359" s="5"/>
      <c r="N359" s="12"/>
      <c r="O359" s="59"/>
    </row>
    <row r="360" spans="2:15" x14ac:dyDescent="0.25">
      <c r="B360" s="5">
        <v>2</v>
      </c>
      <c r="C360" s="33" t="str">
        <f>VLOOKUP(見積条件マスタ[[#This Row],[article_type_id]],品名マスタ[],5,0)</f>
        <v>角エジェクタピン</v>
      </c>
      <c r="D360" s="9">
        <v>3</v>
      </c>
      <c r="E360" s="49" t="str">
        <f>VLOOKUP(見積条件マスタ[[#This Row],[qt_condition_type_id]],見積条件タイプマスタ[],5,0)</f>
        <v>硬度</v>
      </c>
      <c r="F360" s="49" t="str">
        <f>VLOOKUP(見積条件マスタ[[#This Row],[qt_condition_type_id]],見積条件タイプマスタ[],2,0)</f>
        <v>SIMPLE_TEXT</v>
      </c>
      <c r="G360" s="5">
        <v>14</v>
      </c>
      <c r="H360" s="49" t="str">
        <f>見積条件マスタ[[#This Row],[article_type_id]]&amp;"."&amp;見積条件マスタ[[#This Row],[qt_condition_type_id]]&amp;"."&amp;見積条件マスタ[[#This Row],[qt_condition_type_define_id]]</f>
        <v>2.3.14</v>
      </c>
      <c r="I360" s="5" t="s">
        <v>31</v>
      </c>
      <c r="J360" s="5"/>
      <c r="K360" s="5" t="s">
        <v>194</v>
      </c>
      <c r="L360" s="5">
        <v>14</v>
      </c>
      <c r="M360" s="5"/>
      <c r="N360" s="12"/>
      <c r="O360" s="59"/>
    </row>
    <row r="361" spans="2:15" x14ac:dyDescent="0.25">
      <c r="B361" s="5">
        <v>2</v>
      </c>
      <c r="C361" s="33" t="str">
        <f>VLOOKUP(見積条件マスタ[[#This Row],[article_type_id]],品名マスタ[],5,0)</f>
        <v>角エジェクタピン</v>
      </c>
      <c r="D361" s="9">
        <v>3</v>
      </c>
      <c r="E361" s="49" t="str">
        <f>VLOOKUP(見積条件マスタ[[#This Row],[qt_condition_type_id]],見積条件タイプマスタ[],5,0)</f>
        <v>硬度</v>
      </c>
      <c r="F361" s="49" t="str">
        <f>VLOOKUP(見積条件マスタ[[#This Row],[qt_condition_type_id]],見積条件タイプマスタ[],2,0)</f>
        <v>SIMPLE_TEXT</v>
      </c>
      <c r="G361" s="5">
        <v>15</v>
      </c>
      <c r="H361" s="49" t="str">
        <f>見積条件マスタ[[#This Row],[article_type_id]]&amp;"."&amp;見積条件マスタ[[#This Row],[qt_condition_type_id]]&amp;"."&amp;見積条件マスタ[[#This Row],[qt_condition_type_define_id]]</f>
        <v>2.3.15</v>
      </c>
      <c r="I361" s="5" t="s">
        <v>33</v>
      </c>
      <c r="J361" s="5"/>
      <c r="K361" s="5" t="s">
        <v>195</v>
      </c>
      <c r="L361" s="5">
        <v>15</v>
      </c>
      <c r="M361" s="5"/>
      <c r="N361" s="12"/>
      <c r="O361" s="59"/>
    </row>
    <row r="362" spans="2:15" x14ac:dyDescent="0.25">
      <c r="B362" s="5">
        <v>2</v>
      </c>
      <c r="C362" s="49" t="str">
        <f>VLOOKUP(見積条件マスタ[[#This Row],[article_type_id]],品名マスタ[],5,0)</f>
        <v>角エジェクタピン</v>
      </c>
      <c r="D362" s="9">
        <v>10001</v>
      </c>
      <c r="E362" s="49" t="str">
        <f>VLOOKUP(見積条件マスタ[[#This Row],[qt_condition_type_id]],見積条件タイプマスタ[],5,0)</f>
        <v>ツバ径公差</v>
      </c>
      <c r="F362" s="49" t="str">
        <f>VLOOKUP(見積条件マスタ[[#This Row],[qt_condition_type_id]],見積条件タイプマスタ[],2,0)</f>
        <v>TOLERANCE</v>
      </c>
      <c r="G362" s="5">
        <v>1</v>
      </c>
      <c r="H362" s="49" t="str">
        <f>見積条件マスタ[[#This Row],[article_type_id]]&amp;"."&amp;見積条件マスタ[[#This Row],[qt_condition_type_id]]&amp;"."&amp;見積条件マスタ[[#This Row],[qt_condition_type_define_id]]</f>
        <v>2.10001.1</v>
      </c>
      <c r="I362" s="5" t="s">
        <v>196</v>
      </c>
      <c r="J362" s="5"/>
      <c r="K362" s="5" t="s">
        <v>196</v>
      </c>
      <c r="L362" s="5">
        <v>2</v>
      </c>
      <c r="M362" s="5">
        <v>2</v>
      </c>
      <c r="N362" s="12" t="s">
        <v>633</v>
      </c>
      <c r="O362" s="59"/>
    </row>
    <row r="363" spans="2:15" x14ac:dyDescent="0.25">
      <c r="B363" s="5">
        <v>2</v>
      </c>
      <c r="C363" s="49" t="str">
        <f>VLOOKUP(見積条件マスタ[[#This Row],[article_type_id]],品名マスタ[],5,0)</f>
        <v>角エジェクタピン</v>
      </c>
      <c r="D363" s="9">
        <v>10001</v>
      </c>
      <c r="E363" s="49" t="str">
        <f>VLOOKUP(見積条件マスタ[[#This Row],[qt_condition_type_id]],見積条件タイプマスタ[],5,0)</f>
        <v>ツバ径公差</v>
      </c>
      <c r="F363" s="49" t="str">
        <f>VLOOKUP(見積条件マスタ[[#This Row],[qt_condition_type_id]],見積条件タイプマスタ[],2,0)</f>
        <v>TOLERANCE</v>
      </c>
      <c r="G363" s="5">
        <v>2</v>
      </c>
      <c r="H363" s="49" t="str">
        <f>見積条件マスタ[[#This Row],[article_type_id]]&amp;"."&amp;見積条件マスタ[[#This Row],[qt_condition_type_id]]&amp;"."&amp;見積条件マスタ[[#This Row],[qt_condition_type_define_id]]</f>
        <v>2.10001.2</v>
      </c>
      <c r="I363" s="5" t="s">
        <v>197</v>
      </c>
      <c r="J363" s="5"/>
      <c r="K363" s="5" t="s">
        <v>197</v>
      </c>
      <c r="L363" s="5">
        <v>1</v>
      </c>
      <c r="M363" s="5">
        <v>1</v>
      </c>
      <c r="N363" s="12" t="s">
        <v>633</v>
      </c>
      <c r="O363" s="59"/>
    </row>
    <row r="364" spans="2:15" x14ac:dyDescent="0.25">
      <c r="B364" s="5">
        <v>2</v>
      </c>
      <c r="C364" s="49" t="str">
        <f>VLOOKUP(見積条件マスタ[[#This Row],[article_type_id]],品名マスタ[],5,0)</f>
        <v>角エジェクタピン</v>
      </c>
      <c r="D364" s="9">
        <v>10002</v>
      </c>
      <c r="E364" s="49" t="str">
        <f>VLOOKUP(見積条件マスタ[[#This Row],[qt_condition_type_id]],見積条件タイプマスタ[],5,0)</f>
        <v>ツバ厚公差</v>
      </c>
      <c r="F364" s="49" t="str">
        <f>VLOOKUP(見積条件マスタ[[#This Row],[qt_condition_type_id]],見積条件タイプマスタ[],2,0)</f>
        <v>TOLERANCE</v>
      </c>
      <c r="G364" s="5">
        <v>1</v>
      </c>
      <c r="H364" s="49" t="str">
        <f>見積条件マスタ[[#This Row],[article_type_id]]&amp;"."&amp;見積条件マスタ[[#This Row],[qt_condition_type_id]]&amp;"."&amp;見積条件マスタ[[#This Row],[qt_condition_type_define_id]]</f>
        <v>2.10002.1</v>
      </c>
      <c r="I364" s="5" t="s">
        <v>196</v>
      </c>
      <c r="J364" s="5"/>
      <c r="K364" s="5" t="s">
        <v>196</v>
      </c>
      <c r="L364" s="5">
        <v>1</v>
      </c>
      <c r="M364" s="5">
        <v>2</v>
      </c>
      <c r="N364" s="12" t="s">
        <v>397</v>
      </c>
      <c r="O364" s="59"/>
    </row>
    <row r="365" spans="2:15" x14ac:dyDescent="0.25">
      <c r="B365" s="5">
        <v>2</v>
      </c>
      <c r="C365" s="49" t="str">
        <f>VLOOKUP(見積条件マスタ[[#This Row],[article_type_id]],品名マスタ[],5,0)</f>
        <v>角エジェクタピン</v>
      </c>
      <c r="D365" s="9">
        <v>10002</v>
      </c>
      <c r="E365" s="49" t="str">
        <f>VLOOKUP(見積条件マスタ[[#This Row],[qt_condition_type_id]],見積条件タイプマスタ[],5,0)</f>
        <v>ツバ厚公差</v>
      </c>
      <c r="F365" s="49" t="str">
        <f>VLOOKUP(見積条件マスタ[[#This Row],[qt_condition_type_id]],見積条件タイプマスタ[],2,0)</f>
        <v>TOLERANCE</v>
      </c>
      <c r="G365" s="5">
        <v>2</v>
      </c>
      <c r="H365" s="49" t="str">
        <f>見積条件マスタ[[#This Row],[article_type_id]]&amp;"."&amp;見積条件マスタ[[#This Row],[qt_condition_type_id]]&amp;"."&amp;見積条件マスタ[[#This Row],[qt_condition_type_define_id]]</f>
        <v>2.10002.2</v>
      </c>
      <c r="I365" s="5" t="s">
        <v>198</v>
      </c>
      <c r="J365" s="5"/>
      <c r="K365" s="5" t="s">
        <v>198</v>
      </c>
      <c r="L365" s="5">
        <v>2</v>
      </c>
      <c r="M365" s="5">
        <v>2</v>
      </c>
      <c r="N365" s="12" t="s">
        <v>397</v>
      </c>
      <c r="O365" s="59"/>
    </row>
    <row r="366" spans="2:15" x14ac:dyDescent="0.25">
      <c r="B366" s="5">
        <v>2</v>
      </c>
      <c r="C366" s="49" t="str">
        <f>VLOOKUP(見積条件マスタ[[#This Row],[article_type_id]],品名マスタ[],5,0)</f>
        <v>角エジェクタピン</v>
      </c>
      <c r="D366" s="9">
        <v>10003</v>
      </c>
      <c r="E366" s="49" t="str">
        <f>VLOOKUP(見積条件マスタ[[#This Row],[qt_condition_type_id]],見積条件タイプマスタ[],5,0)</f>
        <v>全長公差</v>
      </c>
      <c r="F366" s="49" t="str">
        <f>VLOOKUP(見積条件マスタ[[#This Row],[qt_condition_type_id]],見積条件タイプマスタ[],2,0)</f>
        <v>TOLERANCE</v>
      </c>
      <c r="G366" s="5">
        <v>1</v>
      </c>
      <c r="H366" s="49" t="str">
        <f>見積条件マスタ[[#This Row],[article_type_id]]&amp;"."&amp;見積条件マスタ[[#This Row],[qt_condition_type_id]]&amp;"."&amp;見積条件マスタ[[#This Row],[qt_condition_type_define_id]]</f>
        <v>2.10003.1</v>
      </c>
      <c r="I366" s="5" t="s">
        <v>199</v>
      </c>
      <c r="J366" s="5"/>
      <c r="K366" s="5" t="s">
        <v>199</v>
      </c>
      <c r="L366" s="5">
        <v>1</v>
      </c>
      <c r="M366" s="5">
        <v>2</v>
      </c>
      <c r="N366" s="12" t="s">
        <v>397</v>
      </c>
      <c r="O366" s="59"/>
    </row>
    <row r="367" spans="2:15" x14ac:dyDescent="0.25">
      <c r="B367" s="5">
        <v>2</v>
      </c>
      <c r="C367" s="49" t="str">
        <f>VLOOKUP(見積条件マスタ[[#This Row],[article_type_id]],品名マスタ[],5,0)</f>
        <v>角エジェクタピン</v>
      </c>
      <c r="D367" s="9">
        <v>10003</v>
      </c>
      <c r="E367" s="49" t="str">
        <f>VLOOKUP(見積条件マスタ[[#This Row],[qt_condition_type_id]],見積条件タイプマスタ[],5,0)</f>
        <v>全長公差</v>
      </c>
      <c r="F367" s="49" t="str">
        <f>VLOOKUP(見積条件マスタ[[#This Row],[qt_condition_type_id]],見積条件タイプマスタ[],2,0)</f>
        <v>TOLERANCE</v>
      </c>
      <c r="G367" s="5">
        <v>2</v>
      </c>
      <c r="H367" s="49" t="str">
        <f>見積条件マスタ[[#This Row],[article_type_id]]&amp;"."&amp;見積条件マスタ[[#This Row],[qt_condition_type_id]]&amp;"."&amp;見積条件マスタ[[#This Row],[qt_condition_type_define_id]]</f>
        <v>2.10003.2</v>
      </c>
      <c r="I367" s="5" t="s">
        <v>200</v>
      </c>
      <c r="J367" s="5"/>
      <c r="K367" s="5" t="s">
        <v>200</v>
      </c>
      <c r="L367" s="5">
        <v>2</v>
      </c>
      <c r="M367" s="5">
        <v>2</v>
      </c>
      <c r="N367" s="12" t="s">
        <v>397</v>
      </c>
      <c r="O367" s="59"/>
    </row>
    <row r="368" spans="2:15" x14ac:dyDescent="0.25">
      <c r="B368" s="5">
        <v>2</v>
      </c>
      <c r="C368" s="49" t="str">
        <f>VLOOKUP(見積条件マスタ[[#This Row],[article_type_id]],品名マスタ[],5,0)</f>
        <v>角エジェクタピン</v>
      </c>
      <c r="D368" s="9">
        <v>10003</v>
      </c>
      <c r="E368" s="49" t="str">
        <f>VLOOKUP(見積条件マスタ[[#This Row],[qt_condition_type_id]],見積条件タイプマスタ[],5,0)</f>
        <v>全長公差</v>
      </c>
      <c r="F368" s="49" t="str">
        <f>VLOOKUP(見積条件マスタ[[#This Row],[qt_condition_type_id]],見積条件タイプマスタ[],2,0)</f>
        <v>TOLERANCE</v>
      </c>
      <c r="G368" s="5">
        <v>3</v>
      </c>
      <c r="H368" s="49" t="str">
        <f>見積条件マスタ[[#This Row],[article_type_id]]&amp;"."&amp;見積条件マスタ[[#This Row],[qt_condition_type_id]]&amp;"."&amp;見積条件マスタ[[#This Row],[qt_condition_type_define_id]]</f>
        <v>2.10003.3</v>
      </c>
      <c r="I368" s="5" t="s">
        <v>201</v>
      </c>
      <c r="J368" s="5"/>
      <c r="K368" s="5" t="s">
        <v>201</v>
      </c>
      <c r="L368" s="5">
        <v>3</v>
      </c>
      <c r="M368" s="5">
        <v>2</v>
      </c>
      <c r="N368" s="12" t="s">
        <v>397</v>
      </c>
      <c r="O368" s="59"/>
    </row>
    <row r="369" spans="2:15" x14ac:dyDescent="0.25">
      <c r="B369" s="5">
        <v>2</v>
      </c>
      <c r="C369" s="49" t="str">
        <f>VLOOKUP(見積条件マスタ[[#This Row],[article_type_id]],品名マスタ[],5,0)</f>
        <v>角エジェクタピン</v>
      </c>
      <c r="D369" s="9">
        <v>10003</v>
      </c>
      <c r="E369" s="49" t="str">
        <f>VLOOKUP(見積条件マスタ[[#This Row],[qt_condition_type_id]],見積条件タイプマスタ[],5,0)</f>
        <v>全長公差</v>
      </c>
      <c r="F369" s="49" t="str">
        <f>VLOOKUP(見積条件マスタ[[#This Row],[qt_condition_type_id]],見積条件タイプマスタ[],2,0)</f>
        <v>TOLERANCE</v>
      </c>
      <c r="G369" s="5">
        <v>4</v>
      </c>
      <c r="H369" s="49" t="str">
        <f>見積条件マスタ[[#This Row],[article_type_id]]&amp;"."&amp;見積条件マスタ[[#This Row],[qt_condition_type_id]]&amp;"."&amp;見積条件マスタ[[#This Row],[qt_condition_type_define_id]]</f>
        <v>2.10003.4</v>
      </c>
      <c r="I369" s="5" t="s">
        <v>202</v>
      </c>
      <c r="J369" s="5"/>
      <c r="K369" s="5" t="s">
        <v>203</v>
      </c>
      <c r="L369" s="5">
        <v>4</v>
      </c>
      <c r="M369" s="5">
        <v>2</v>
      </c>
      <c r="N369" s="12" t="s">
        <v>397</v>
      </c>
      <c r="O369" s="59"/>
    </row>
    <row r="370" spans="2:15" x14ac:dyDescent="0.25">
      <c r="B370" s="5">
        <v>2</v>
      </c>
      <c r="C370" s="49" t="str">
        <f>VLOOKUP(見積条件マスタ[[#This Row],[article_type_id]],品名マスタ[],5,0)</f>
        <v>角エジェクタピン</v>
      </c>
      <c r="D370" s="9">
        <v>10005</v>
      </c>
      <c r="E370" s="49" t="str">
        <f>VLOOKUP(見積条件マスタ[[#This Row],[qt_condition_type_id]],見積条件タイプマスタ[],5,0)</f>
        <v>シャンク径公差</v>
      </c>
      <c r="F370" s="49" t="str">
        <f>VLOOKUP(見積条件マスタ[[#This Row],[qt_condition_type_id]],見積条件タイプマスタ[],2,0)</f>
        <v>TOLERANCE</v>
      </c>
      <c r="G370" s="5">
        <v>1</v>
      </c>
      <c r="H370" s="49" t="str">
        <f>見積条件マスタ[[#This Row],[article_type_id]]&amp;"."&amp;見積条件マスタ[[#This Row],[qt_condition_type_id]]&amp;"."&amp;見積条件マスタ[[#This Row],[qt_condition_type_define_id]]</f>
        <v>2.10005.1</v>
      </c>
      <c r="I370" s="5" t="s">
        <v>196</v>
      </c>
      <c r="J370" s="5"/>
      <c r="K370" s="5" t="s">
        <v>196</v>
      </c>
      <c r="L370" s="5">
        <v>1</v>
      </c>
      <c r="M370" s="5">
        <v>2</v>
      </c>
      <c r="N370" s="12" t="s">
        <v>397</v>
      </c>
      <c r="O370" s="59"/>
    </row>
    <row r="371" spans="2:15" x14ac:dyDescent="0.25">
      <c r="B371" s="5">
        <v>2</v>
      </c>
      <c r="C371" s="49" t="str">
        <f>VLOOKUP(見積条件マスタ[[#This Row],[article_type_id]],品名マスタ[],5,0)</f>
        <v>角エジェクタピン</v>
      </c>
      <c r="D371" s="9">
        <v>10005</v>
      </c>
      <c r="E371" s="49" t="str">
        <f>VLOOKUP(見積条件マスタ[[#This Row],[qt_condition_type_id]],見積条件タイプマスタ[],5,0)</f>
        <v>シャンク径公差</v>
      </c>
      <c r="F371" s="49" t="str">
        <f>VLOOKUP(見積条件マスタ[[#This Row],[qt_condition_type_id]],見積条件タイプマスタ[],2,0)</f>
        <v>TOLERANCE</v>
      </c>
      <c r="G371" s="5">
        <v>2</v>
      </c>
      <c r="H371" s="49" t="str">
        <f>見積条件マスタ[[#This Row],[article_type_id]]&amp;"."&amp;見積条件マスタ[[#This Row],[qt_condition_type_id]]&amp;"."&amp;見積条件マスタ[[#This Row],[qt_condition_type_define_id]]</f>
        <v>2.10005.2</v>
      </c>
      <c r="I371" s="5" t="s">
        <v>198</v>
      </c>
      <c r="J371" s="5"/>
      <c r="K371" s="5" t="s">
        <v>198</v>
      </c>
      <c r="L371" s="5">
        <v>2</v>
      </c>
      <c r="M371" s="5">
        <v>2</v>
      </c>
      <c r="N371" s="12" t="s">
        <v>397</v>
      </c>
      <c r="O371" s="59"/>
    </row>
    <row r="372" spans="2:15" x14ac:dyDescent="0.25">
      <c r="B372" s="5">
        <v>2</v>
      </c>
      <c r="C372" s="49" t="str">
        <f>VLOOKUP(見積条件マスタ[[#This Row],[article_type_id]],品名マスタ[],5,0)</f>
        <v>角エジェクタピン</v>
      </c>
      <c r="D372" s="9">
        <v>10006</v>
      </c>
      <c r="E372" s="49" t="str">
        <f>VLOOKUP(見積条件マスタ[[#This Row],[qt_condition_type_id]],見積条件タイプマスタ[],5,0)</f>
        <v>シャンク長公差</v>
      </c>
      <c r="F372" s="49" t="str">
        <f>VLOOKUP(見積条件マスタ[[#This Row],[qt_condition_type_id]],見積条件タイプマスタ[],2,0)</f>
        <v>TOLERANCE</v>
      </c>
      <c r="G372" s="5">
        <v>1</v>
      </c>
      <c r="H372" s="49" t="str">
        <f>見積条件マスタ[[#This Row],[article_type_id]]&amp;"."&amp;見積条件マスタ[[#This Row],[qt_condition_type_id]]&amp;"."&amp;見積条件マスタ[[#This Row],[qt_condition_type_define_id]]</f>
        <v>2.10006.1</v>
      </c>
      <c r="I372" s="5" t="s">
        <v>488</v>
      </c>
      <c r="J372" s="5"/>
      <c r="K372" s="5" t="s">
        <v>488</v>
      </c>
      <c r="L372" s="5">
        <v>1</v>
      </c>
      <c r="M372" s="5">
        <v>0</v>
      </c>
      <c r="N372" s="12" t="s">
        <v>397</v>
      </c>
      <c r="O372" s="59"/>
    </row>
    <row r="373" spans="2:15" x14ac:dyDescent="0.25">
      <c r="B373" s="5">
        <v>2</v>
      </c>
      <c r="C373" s="49" t="str">
        <f>VLOOKUP(見積条件マスタ[[#This Row],[article_type_id]],品名マスタ[],5,0)</f>
        <v>角エジェクタピン</v>
      </c>
      <c r="D373" s="9">
        <v>10007</v>
      </c>
      <c r="E373" s="49" t="str">
        <f>VLOOKUP(見積条件マスタ[[#This Row],[qt_condition_type_id]],見積条件タイプマスタ[],5,0)</f>
        <v>ツバカット位置公差</v>
      </c>
      <c r="F373" s="49" t="str">
        <f>VLOOKUP(見積条件マスタ[[#This Row],[qt_condition_type_id]],見積条件タイプマスタ[],2,0)</f>
        <v>TOLERANCE</v>
      </c>
      <c r="G373" s="5">
        <v>1</v>
      </c>
      <c r="H373" s="49" t="str">
        <f>見積条件マスタ[[#This Row],[article_type_id]]&amp;"."&amp;見積条件マスタ[[#This Row],[qt_condition_type_id]]&amp;"."&amp;見積条件マスタ[[#This Row],[qt_condition_type_define_id]]</f>
        <v>2.10007.1</v>
      </c>
      <c r="I373" s="5" t="s">
        <v>196</v>
      </c>
      <c r="J373" s="5"/>
      <c r="K373" s="5" t="s">
        <v>196</v>
      </c>
      <c r="L373" s="5">
        <v>2</v>
      </c>
      <c r="M373" s="5">
        <v>3</v>
      </c>
      <c r="N373" s="12" t="s">
        <v>633</v>
      </c>
      <c r="O373" s="59"/>
    </row>
    <row r="374" spans="2:15" x14ac:dyDescent="0.25">
      <c r="B374" s="5">
        <v>2</v>
      </c>
      <c r="C374" s="49" t="str">
        <f>VLOOKUP(見積条件マスタ[[#This Row],[article_type_id]],品名マスタ[],5,0)</f>
        <v>角エジェクタピン</v>
      </c>
      <c r="D374" s="9">
        <v>10007</v>
      </c>
      <c r="E374" s="49" t="str">
        <f>VLOOKUP(見積条件マスタ[[#This Row],[qt_condition_type_id]],見積条件タイプマスタ[],5,0)</f>
        <v>ツバカット位置公差</v>
      </c>
      <c r="F374" s="49" t="str">
        <f>VLOOKUP(見積条件マスタ[[#This Row],[qt_condition_type_id]],見積条件タイプマスタ[],2,0)</f>
        <v>TOLERANCE</v>
      </c>
      <c r="G374" s="5">
        <v>2</v>
      </c>
      <c r="H374" s="49" t="str">
        <f>見積条件マスタ[[#This Row],[article_type_id]]&amp;"."&amp;見積条件マスタ[[#This Row],[qt_condition_type_id]]&amp;"."&amp;見積条件マスタ[[#This Row],[qt_condition_type_define_id]]</f>
        <v>2.10007.2</v>
      </c>
      <c r="I374" s="5" t="s">
        <v>204</v>
      </c>
      <c r="J374" s="5"/>
      <c r="K374" s="5" t="s">
        <v>204</v>
      </c>
      <c r="L374" s="5">
        <v>1</v>
      </c>
      <c r="M374" s="5">
        <v>3</v>
      </c>
      <c r="N374" s="12" t="s">
        <v>633</v>
      </c>
      <c r="O374" s="59"/>
    </row>
    <row r="375" spans="2:15" x14ac:dyDescent="0.25">
      <c r="B375" s="5">
        <v>2</v>
      </c>
      <c r="C375" s="49" t="str">
        <f>VLOOKUP(見積条件マスタ[[#This Row],[article_type_id]],品名マスタ[],5,0)</f>
        <v>角エジェクタピン</v>
      </c>
      <c r="D375" s="9">
        <v>10007</v>
      </c>
      <c r="E375" s="49" t="str">
        <f>VLOOKUP(見積条件マスタ[[#This Row],[qt_condition_type_id]],見積条件タイプマスタ[],5,0)</f>
        <v>ツバカット位置公差</v>
      </c>
      <c r="F375" s="49" t="str">
        <f>VLOOKUP(見積条件マスタ[[#This Row],[qt_condition_type_id]],見積条件タイプマスタ[],2,0)</f>
        <v>TOLERANCE</v>
      </c>
      <c r="G375" s="5">
        <v>3</v>
      </c>
      <c r="H375" s="49" t="str">
        <f>見積条件マスタ[[#This Row],[article_type_id]]&amp;"."&amp;見積条件マスタ[[#This Row],[qt_condition_type_id]]&amp;"."&amp;見積条件マスタ[[#This Row],[qt_condition_type_define_id]]</f>
        <v>2.10007.3</v>
      </c>
      <c r="I375" s="5" t="s">
        <v>452</v>
      </c>
      <c r="J375" s="5"/>
      <c r="K375" s="5" t="s">
        <v>452</v>
      </c>
      <c r="L375" s="5">
        <v>3</v>
      </c>
      <c r="M375" s="5">
        <v>3</v>
      </c>
      <c r="N375" s="12" t="s">
        <v>634</v>
      </c>
      <c r="O375" s="59"/>
    </row>
    <row r="376" spans="2:15" x14ac:dyDescent="0.25">
      <c r="B376" s="5">
        <v>2</v>
      </c>
      <c r="C376" s="49" t="str">
        <f>VLOOKUP(見積条件マスタ[[#This Row],[article_type_id]],品名マスタ[],5,0)</f>
        <v>角エジェクタピン</v>
      </c>
      <c r="D376" s="9">
        <v>10008</v>
      </c>
      <c r="E376" s="49" t="str">
        <f>VLOOKUP(見積条件マスタ[[#This Row],[qt_condition_type_id]],見積条件タイプマスタ[],5,0)</f>
        <v>ツバ裏溝 溝幅A公差</v>
      </c>
      <c r="F376" s="49" t="str">
        <f>VLOOKUP(見積条件マスタ[[#This Row],[qt_condition_type_id]],見積条件タイプマスタ[],2,0)</f>
        <v>TOLERANCE</v>
      </c>
      <c r="G376" s="5">
        <v>1</v>
      </c>
      <c r="H376" s="49" t="str">
        <f>見積条件マスタ[[#This Row],[article_type_id]]&amp;"."&amp;見積条件マスタ[[#This Row],[qt_condition_type_id]]&amp;"."&amp;見積条件マスタ[[#This Row],[qt_condition_type_define_id]]</f>
        <v>2.10008.1</v>
      </c>
      <c r="I376" s="5" t="s">
        <v>196</v>
      </c>
      <c r="J376" s="5"/>
      <c r="K376" s="5" t="s">
        <v>196</v>
      </c>
      <c r="L376" s="5">
        <v>2</v>
      </c>
      <c r="M376" s="5">
        <v>2</v>
      </c>
      <c r="N376" t="s">
        <v>632</v>
      </c>
      <c r="O376" s="59"/>
    </row>
    <row r="377" spans="2:15" x14ac:dyDescent="0.25">
      <c r="B377" s="5">
        <v>2</v>
      </c>
      <c r="C377" s="49" t="str">
        <f>VLOOKUP(見積条件マスタ[[#This Row],[article_type_id]],品名マスタ[],5,0)</f>
        <v>角エジェクタピン</v>
      </c>
      <c r="D377" s="9">
        <v>10008</v>
      </c>
      <c r="E377" s="49" t="str">
        <f>VLOOKUP(見積条件マスタ[[#This Row],[qt_condition_type_id]],見積条件タイプマスタ[],5,0)</f>
        <v>ツバ裏溝 溝幅A公差</v>
      </c>
      <c r="F377" s="49" t="str">
        <f>VLOOKUP(見積条件マスタ[[#This Row],[qt_condition_type_id]],見積条件タイプマスタ[],2,0)</f>
        <v>TOLERANCE</v>
      </c>
      <c r="G377" s="5">
        <v>2</v>
      </c>
      <c r="H377" s="49" t="str">
        <f>見積条件マスタ[[#This Row],[article_type_id]]&amp;"."&amp;見積条件マスタ[[#This Row],[qt_condition_type_id]]&amp;"."&amp;見積条件マスタ[[#This Row],[qt_condition_type_define_id]]</f>
        <v>2.10008.2</v>
      </c>
      <c r="I377" s="5" t="s">
        <v>204</v>
      </c>
      <c r="J377" s="5"/>
      <c r="K377" s="5" t="s">
        <v>204</v>
      </c>
      <c r="L377" s="5">
        <v>1</v>
      </c>
      <c r="M377" s="5">
        <v>1</v>
      </c>
      <c r="N377" s="12" t="s">
        <v>818</v>
      </c>
      <c r="O377" s="59"/>
    </row>
    <row r="378" spans="2:15" x14ac:dyDescent="0.25">
      <c r="B378" s="5">
        <v>2</v>
      </c>
      <c r="C378" s="49" t="str">
        <f>VLOOKUP(見積条件マスタ[[#This Row],[article_type_id]],品名マスタ[],5,0)</f>
        <v>角エジェクタピン</v>
      </c>
      <c r="D378" s="9">
        <v>10009</v>
      </c>
      <c r="E378" s="49" t="str">
        <f>VLOOKUP(見積条件マスタ[[#This Row],[qt_condition_type_id]],見積条件タイプマスタ[],5,0)</f>
        <v>ツバ裏溝 溝幅B公差</v>
      </c>
      <c r="F378" s="49" t="str">
        <f>VLOOKUP(見積条件マスタ[[#This Row],[qt_condition_type_id]],見積条件タイプマスタ[],2,0)</f>
        <v>TOLERANCE</v>
      </c>
      <c r="G378" s="5">
        <v>1</v>
      </c>
      <c r="H378" s="49" t="str">
        <f>見積条件マスタ[[#This Row],[article_type_id]]&amp;"."&amp;見積条件マスタ[[#This Row],[qt_condition_type_id]]&amp;"."&amp;見積条件マスタ[[#This Row],[qt_condition_type_define_id]]</f>
        <v>2.10009.1</v>
      </c>
      <c r="I378" s="5" t="s">
        <v>196</v>
      </c>
      <c r="J378" s="5"/>
      <c r="K378" s="5" t="s">
        <v>196</v>
      </c>
      <c r="L378" s="5">
        <v>2</v>
      </c>
      <c r="M378" s="5">
        <v>2</v>
      </c>
      <c r="N378" t="s">
        <v>632</v>
      </c>
      <c r="O378" s="59"/>
    </row>
    <row r="379" spans="2:15" x14ac:dyDescent="0.25">
      <c r="B379" s="5">
        <v>2</v>
      </c>
      <c r="C379" s="49" t="str">
        <f>VLOOKUP(見積条件マスタ[[#This Row],[article_type_id]],品名マスタ[],5,0)</f>
        <v>角エジェクタピン</v>
      </c>
      <c r="D379" s="9">
        <v>10009</v>
      </c>
      <c r="E379" s="49" t="str">
        <f>VLOOKUP(見積条件マスタ[[#This Row],[qt_condition_type_id]],見積条件タイプマスタ[],5,0)</f>
        <v>ツバ裏溝 溝幅B公差</v>
      </c>
      <c r="F379" s="49" t="str">
        <f>VLOOKUP(見積条件マスタ[[#This Row],[qt_condition_type_id]],見積条件タイプマスタ[],2,0)</f>
        <v>TOLERANCE</v>
      </c>
      <c r="G379" s="5">
        <v>2</v>
      </c>
      <c r="H379" s="49" t="str">
        <f>見積条件マスタ[[#This Row],[article_type_id]]&amp;"."&amp;見積条件マスタ[[#This Row],[qt_condition_type_id]]&amp;"."&amp;見積条件マスタ[[#This Row],[qt_condition_type_define_id]]</f>
        <v>2.10009.2</v>
      </c>
      <c r="I379" s="5" t="s">
        <v>204</v>
      </c>
      <c r="J379" s="5"/>
      <c r="K379" s="5" t="s">
        <v>204</v>
      </c>
      <c r="L379" s="5">
        <v>1</v>
      </c>
      <c r="M379" s="5">
        <v>1</v>
      </c>
      <c r="N379" s="12" t="s">
        <v>818</v>
      </c>
      <c r="O379" s="59"/>
    </row>
    <row r="380" spans="2:15" x14ac:dyDescent="0.25">
      <c r="B380" s="5">
        <v>2</v>
      </c>
      <c r="C380" s="49" t="str">
        <f>VLOOKUP(見積条件マスタ[[#This Row],[article_type_id]],品名マスタ[],5,0)</f>
        <v>角エジェクタピン</v>
      </c>
      <c r="D380" s="9">
        <v>10010</v>
      </c>
      <c r="E380" s="49" t="str">
        <f>VLOOKUP(見積条件マスタ[[#This Row],[qt_condition_type_id]],見積条件タイプマスタ[],5,0)</f>
        <v>ザグリ穴径公差</v>
      </c>
      <c r="F380" s="49" t="str">
        <f>VLOOKUP(見積条件マスタ[[#This Row],[qt_condition_type_id]],見積条件タイプマスタ[],2,0)</f>
        <v>TOLERANCE</v>
      </c>
      <c r="G380" s="5">
        <v>1</v>
      </c>
      <c r="H380" s="49" t="str">
        <f>見積条件マスタ[[#This Row],[article_type_id]]&amp;"."&amp;見積条件マスタ[[#This Row],[qt_condition_type_id]]&amp;"."&amp;見積条件マスタ[[#This Row],[qt_condition_type_define_id]]</f>
        <v>2.10010.1</v>
      </c>
      <c r="I380" s="5" t="s">
        <v>205</v>
      </c>
      <c r="J380" s="5"/>
      <c r="K380" s="5" t="s">
        <v>206</v>
      </c>
      <c r="L380" s="5">
        <v>1</v>
      </c>
      <c r="M380" s="5">
        <v>2</v>
      </c>
      <c r="N380" s="12" t="s">
        <v>634</v>
      </c>
      <c r="O380" s="59"/>
    </row>
    <row r="381" spans="2:15" x14ac:dyDescent="0.25">
      <c r="B381" s="5">
        <v>2</v>
      </c>
      <c r="C381" s="49" t="str">
        <f>VLOOKUP(見積条件マスタ[[#This Row],[article_type_id]],品名マスタ[],5,0)</f>
        <v>角エジェクタピン</v>
      </c>
      <c r="D381" s="9">
        <v>10010</v>
      </c>
      <c r="E381" s="49" t="str">
        <f>VLOOKUP(見積条件マスタ[[#This Row],[qt_condition_type_id]],見積条件タイプマスタ[],5,0)</f>
        <v>ザグリ穴径公差</v>
      </c>
      <c r="F381" s="49" t="str">
        <f>VLOOKUP(見積条件マスタ[[#This Row],[qt_condition_type_id]],見積条件タイプマスタ[],2,0)</f>
        <v>TOLERANCE</v>
      </c>
      <c r="G381" s="5">
        <v>2</v>
      </c>
      <c r="H381" s="49" t="str">
        <f>見積条件マスタ[[#This Row],[article_type_id]]&amp;"."&amp;見積条件マスタ[[#This Row],[qt_condition_type_id]]&amp;"."&amp;見積条件マスタ[[#This Row],[qt_condition_type_define_id]]</f>
        <v>2.10010.2</v>
      </c>
      <c r="I381" s="5" t="s">
        <v>207</v>
      </c>
      <c r="J381" s="5"/>
      <c r="K381" s="5" t="s">
        <v>208</v>
      </c>
      <c r="L381" s="5">
        <v>2</v>
      </c>
      <c r="M381" s="5">
        <v>2</v>
      </c>
      <c r="N381" s="12" t="s">
        <v>634</v>
      </c>
      <c r="O381" s="59"/>
    </row>
    <row r="382" spans="2:15" x14ac:dyDescent="0.25">
      <c r="B382" s="5">
        <v>2</v>
      </c>
      <c r="C382" s="49" t="str">
        <f>VLOOKUP(見積条件マスタ[[#This Row],[article_type_id]],品名マスタ[],5,0)</f>
        <v>角エジェクタピン</v>
      </c>
      <c r="D382" s="9">
        <v>10010</v>
      </c>
      <c r="E382" s="49" t="str">
        <f>VLOOKUP(見積条件マスタ[[#This Row],[qt_condition_type_id]],見積条件タイプマスタ[],5,0)</f>
        <v>ザグリ穴径公差</v>
      </c>
      <c r="F382" s="49" t="str">
        <f>VLOOKUP(見積条件マスタ[[#This Row],[qt_condition_type_id]],見積条件タイプマスタ[],2,0)</f>
        <v>TOLERANCE</v>
      </c>
      <c r="G382" s="5">
        <v>3</v>
      </c>
      <c r="H382" s="49" t="str">
        <f>見積条件マスタ[[#This Row],[article_type_id]]&amp;"."&amp;見積条件マスタ[[#This Row],[qt_condition_type_id]]&amp;"."&amp;見積条件マスタ[[#This Row],[qt_condition_type_define_id]]</f>
        <v>2.10010.3</v>
      </c>
      <c r="I382" s="5" t="s">
        <v>209</v>
      </c>
      <c r="J382" s="5"/>
      <c r="K382" s="5" t="s">
        <v>210</v>
      </c>
      <c r="L382" s="5">
        <v>3</v>
      </c>
      <c r="M382" s="5">
        <v>1</v>
      </c>
      <c r="N382" s="12" t="s">
        <v>634</v>
      </c>
      <c r="O382" s="59"/>
    </row>
    <row r="383" spans="2:15" x14ac:dyDescent="0.25">
      <c r="B383" s="5">
        <v>2</v>
      </c>
      <c r="C383" s="49" t="str">
        <f>VLOOKUP(見積条件マスタ[[#This Row],[article_type_id]],品名マスタ[],5,0)</f>
        <v>角エジェクタピン</v>
      </c>
      <c r="D383" s="9">
        <v>10010</v>
      </c>
      <c r="E383" s="49" t="str">
        <f>VLOOKUP(見積条件マスタ[[#This Row],[qt_condition_type_id]],見積条件タイプマスタ[],5,0)</f>
        <v>ザグリ穴径公差</v>
      </c>
      <c r="F383" s="49" t="str">
        <f>VLOOKUP(見積条件マスタ[[#This Row],[qt_condition_type_id]],見積条件タイプマスタ[],2,0)</f>
        <v>TOLERANCE</v>
      </c>
      <c r="G383" s="5">
        <v>4</v>
      </c>
      <c r="H383" s="49" t="str">
        <f>見積条件マスタ[[#This Row],[article_type_id]]&amp;"."&amp;見積条件マスタ[[#This Row],[qt_condition_type_id]]&amp;"."&amp;見積条件マスタ[[#This Row],[qt_condition_type_define_id]]</f>
        <v>2.10010.4</v>
      </c>
      <c r="I383" s="5" t="s">
        <v>211</v>
      </c>
      <c r="J383" s="5"/>
      <c r="K383" s="5" t="s">
        <v>212</v>
      </c>
      <c r="L383" s="5">
        <v>4</v>
      </c>
      <c r="M383" s="5">
        <v>1</v>
      </c>
      <c r="N383" s="12" t="s">
        <v>634</v>
      </c>
      <c r="O383" s="59"/>
    </row>
    <row r="384" spans="2:15" x14ac:dyDescent="0.25">
      <c r="B384" s="5">
        <v>2</v>
      </c>
      <c r="C384" s="49" t="str">
        <f>VLOOKUP(見積条件マスタ[[#This Row],[article_type_id]],品名マスタ[],5,0)</f>
        <v>角エジェクタピン</v>
      </c>
      <c r="D384" s="9">
        <v>10011</v>
      </c>
      <c r="E384" s="49" t="str">
        <f>VLOOKUP(見積条件マスタ[[#This Row],[qt_condition_type_id]],見積条件タイプマスタ[],5,0)</f>
        <v>ザグリ穴深さ公差</v>
      </c>
      <c r="F384" s="49" t="str">
        <f>VLOOKUP(見積条件マスタ[[#This Row],[qt_condition_type_id]],見積条件タイプマスタ[],2,0)</f>
        <v>TOLERANCE</v>
      </c>
      <c r="G384" s="5">
        <v>1</v>
      </c>
      <c r="H384" s="49" t="str">
        <f>見積条件マスタ[[#This Row],[article_type_id]]&amp;"."&amp;見積条件マスタ[[#This Row],[qt_condition_type_id]]&amp;"."&amp;見積条件マスタ[[#This Row],[qt_condition_type_define_id]]</f>
        <v>2.10011.1</v>
      </c>
      <c r="I384" s="5" t="s">
        <v>204</v>
      </c>
      <c r="J384" s="5"/>
      <c r="K384" s="5" t="s">
        <v>213</v>
      </c>
      <c r="L384" s="5">
        <v>2</v>
      </c>
      <c r="M384" s="5">
        <v>1</v>
      </c>
      <c r="N384" s="12" t="s">
        <v>634</v>
      </c>
      <c r="O384" s="59"/>
    </row>
    <row r="385" spans="2:15" x14ac:dyDescent="0.25">
      <c r="B385" s="5">
        <v>2</v>
      </c>
      <c r="C385" s="49" t="str">
        <f>VLOOKUP(見積条件マスタ[[#This Row],[article_type_id]],品名マスタ[],5,0)</f>
        <v>角エジェクタピン</v>
      </c>
      <c r="D385" s="9">
        <v>10011</v>
      </c>
      <c r="E385" s="49" t="str">
        <f>VLOOKUP(見積条件マスタ[[#This Row],[qt_condition_type_id]],見積条件タイプマスタ[],5,0)</f>
        <v>ザグリ穴深さ公差</v>
      </c>
      <c r="F385" s="49" t="str">
        <f>VLOOKUP(見積条件マスタ[[#This Row],[qt_condition_type_id]],見積条件タイプマスタ[],2,0)</f>
        <v>TOLERANCE</v>
      </c>
      <c r="G385" s="5">
        <v>2</v>
      </c>
      <c r="H385" s="49" t="str">
        <f>見積条件マスタ[[#This Row],[article_type_id]]&amp;"."&amp;見積条件マスタ[[#This Row],[qt_condition_type_id]]&amp;"."&amp;見積条件マスタ[[#This Row],[qt_condition_type_define_id]]</f>
        <v>2.10011.2</v>
      </c>
      <c r="I385" s="5" t="s">
        <v>214</v>
      </c>
      <c r="J385" s="5"/>
      <c r="K385" s="5" t="s">
        <v>215</v>
      </c>
      <c r="L385" s="5">
        <v>1</v>
      </c>
      <c r="M385" s="5">
        <v>2</v>
      </c>
      <c r="N385" s="12" t="s">
        <v>634</v>
      </c>
      <c r="O385" s="59"/>
    </row>
    <row r="386" spans="2:15" x14ac:dyDescent="0.25">
      <c r="B386" s="5">
        <v>2</v>
      </c>
      <c r="C386" s="49" t="str">
        <f>VLOOKUP(見積条件マスタ[[#This Row],[article_type_id]],品名マスタ[],5,0)</f>
        <v>角エジェクタピン</v>
      </c>
      <c r="D386" s="9">
        <v>10011</v>
      </c>
      <c r="E386" s="49" t="str">
        <f>VLOOKUP(見積条件マスタ[[#This Row],[qt_condition_type_id]],見積条件タイプマスタ[],5,0)</f>
        <v>ザグリ穴深さ公差</v>
      </c>
      <c r="F386" s="49" t="str">
        <f>VLOOKUP(見積条件マスタ[[#This Row],[qt_condition_type_id]],見積条件タイプマスタ[],2,0)</f>
        <v>TOLERANCE</v>
      </c>
      <c r="G386" s="5">
        <v>3</v>
      </c>
      <c r="H386" s="49" t="str">
        <f>見積条件マスタ[[#This Row],[article_type_id]]&amp;"."&amp;見積条件マスタ[[#This Row],[qt_condition_type_id]]&amp;"."&amp;見積条件マスタ[[#This Row],[qt_condition_type_define_id]]</f>
        <v>2.10011.3</v>
      </c>
      <c r="I386" s="5" t="s">
        <v>216</v>
      </c>
      <c r="J386" s="5"/>
      <c r="K386" s="5" t="s">
        <v>200</v>
      </c>
      <c r="L386" s="5">
        <v>3</v>
      </c>
      <c r="M386" s="5">
        <v>2</v>
      </c>
      <c r="N386" s="12" t="s">
        <v>634</v>
      </c>
      <c r="O386" s="59"/>
    </row>
    <row r="387" spans="2:15" x14ac:dyDescent="0.25">
      <c r="B387" s="5">
        <v>2</v>
      </c>
      <c r="C387" s="49" t="str">
        <f>VLOOKUP(見積条件マスタ[[#This Row],[article_type_id]],品名マスタ[],5,0)</f>
        <v>角エジェクタピン</v>
      </c>
      <c r="D387" s="9">
        <v>10012</v>
      </c>
      <c r="E387" s="49" t="str">
        <f>VLOOKUP(見積条件マスタ[[#This Row],[qt_condition_type_id]],見積条件タイプマスタ[],5,0)</f>
        <v>止まり穴径公差</v>
      </c>
      <c r="F387" s="49" t="str">
        <f>VLOOKUP(見積条件マスタ[[#This Row],[qt_condition_type_id]],見積条件タイプマスタ[],2,0)</f>
        <v>TOLERANCE</v>
      </c>
      <c r="G387" s="5">
        <v>1</v>
      </c>
      <c r="H387" s="49" t="str">
        <f>見積条件マスタ[[#This Row],[article_type_id]]&amp;"."&amp;見積条件マスタ[[#This Row],[qt_condition_type_id]]&amp;"."&amp;見積条件マスタ[[#This Row],[qt_condition_type_define_id]]</f>
        <v>2.10012.1</v>
      </c>
      <c r="I387" s="5" t="s">
        <v>217</v>
      </c>
      <c r="J387" s="5"/>
      <c r="K387" s="5" t="s">
        <v>218</v>
      </c>
      <c r="L387" s="5">
        <v>1</v>
      </c>
      <c r="M387" s="5">
        <v>1</v>
      </c>
      <c r="N387" s="12" t="s">
        <v>634</v>
      </c>
      <c r="O387" s="59"/>
    </row>
    <row r="388" spans="2:15" x14ac:dyDescent="0.25">
      <c r="B388" s="5">
        <v>2</v>
      </c>
      <c r="C388" s="49" t="str">
        <f>VLOOKUP(見積条件マスタ[[#This Row],[article_type_id]],品名マスタ[],5,0)</f>
        <v>角エジェクタピン</v>
      </c>
      <c r="D388" s="9">
        <v>10012</v>
      </c>
      <c r="E388" s="49" t="str">
        <f>VLOOKUP(見積条件マスタ[[#This Row],[qt_condition_type_id]],見積条件タイプマスタ[],5,0)</f>
        <v>止まり穴径公差</v>
      </c>
      <c r="F388" s="49" t="str">
        <f>VLOOKUP(見積条件マスタ[[#This Row],[qt_condition_type_id]],見積条件タイプマスタ[],2,0)</f>
        <v>TOLERANCE</v>
      </c>
      <c r="G388" s="5">
        <v>2</v>
      </c>
      <c r="H388" s="49" t="str">
        <f>見積条件マスタ[[#This Row],[article_type_id]]&amp;"."&amp;見積条件マスタ[[#This Row],[qt_condition_type_id]]&amp;"."&amp;見積条件マスタ[[#This Row],[qt_condition_type_define_id]]</f>
        <v>2.10012.2</v>
      </c>
      <c r="I388" s="5" t="s">
        <v>219</v>
      </c>
      <c r="J388" s="5"/>
      <c r="K388" s="5" t="s">
        <v>219</v>
      </c>
      <c r="L388" s="5">
        <v>2</v>
      </c>
      <c r="M388" s="5">
        <v>1</v>
      </c>
      <c r="N388" s="12" t="s">
        <v>634</v>
      </c>
      <c r="O388" s="59"/>
    </row>
    <row r="389" spans="2:15" x14ac:dyDescent="0.25">
      <c r="B389" s="5">
        <v>2</v>
      </c>
      <c r="C389" s="49" t="str">
        <f>VLOOKUP(見積条件マスタ[[#This Row],[article_type_id]],品名マスタ[],5,0)</f>
        <v>角エジェクタピン</v>
      </c>
      <c r="D389" s="9">
        <v>10013</v>
      </c>
      <c r="E389" s="49" t="str">
        <f>VLOOKUP(見積条件マスタ[[#This Row],[qt_condition_type_id]],見積条件タイプマスタ[],5,0)</f>
        <v>止まり穴深さ公差</v>
      </c>
      <c r="F389" s="49" t="str">
        <f>VLOOKUP(見積条件マスタ[[#This Row],[qt_condition_type_id]],見積条件タイプマスタ[],2,0)</f>
        <v>TOLERANCE</v>
      </c>
      <c r="G389" s="5">
        <v>1</v>
      </c>
      <c r="H389" s="49" t="str">
        <f>見積条件マスタ[[#This Row],[article_type_id]]&amp;"."&amp;見積条件マスタ[[#This Row],[qt_condition_type_id]]&amp;"."&amp;見積条件マスタ[[#This Row],[qt_condition_type_define_id]]</f>
        <v>2.10013.1</v>
      </c>
      <c r="I389" s="5" t="s">
        <v>220</v>
      </c>
      <c r="J389" s="5"/>
      <c r="K389" s="5" t="s">
        <v>221</v>
      </c>
      <c r="L389" s="5">
        <v>1</v>
      </c>
      <c r="M389" s="5">
        <v>1</v>
      </c>
      <c r="N389" s="12" t="s">
        <v>634</v>
      </c>
      <c r="O389" s="59"/>
    </row>
    <row r="390" spans="2:15" x14ac:dyDescent="0.25">
      <c r="B390" s="5">
        <v>2</v>
      </c>
      <c r="C390" s="49" t="str">
        <f>VLOOKUP(見積条件マスタ[[#This Row],[article_type_id]],品名マスタ[],5,0)</f>
        <v>角エジェクタピン</v>
      </c>
      <c r="D390" s="9">
        <v>10013</v>
      </c>
      <c r="E390" s="49" t="str">
        <f>VLOOKUP(見積条件マスタ[[#This Row],[qt_condition_type_id]],見積条件タイプマスタ[],5,0)</f>
        <v>止まり穴深さ公差</v>
      </c>
      <c r="F390" s="49" t="str">
        <f>VLOOKUP(見積条件マスタ[[#This Row],[qt_condition_type_id]],見積条件タイプマスタ[],2,0)</f>
        <v>TOLERANCE</v>
      </c>
      <c r="G390" s="5">
        <v>2</v>
      </c>
      <c r="H390" s="49" t="str">
        <f>見積条件マスタ[[#This Row],[article_type_id]]&amp;"."&amp;見積条件マスタ[[#This Row],[qt_condition_type_id]]&amp;"."&amp;見積条件マスタ[[#This Row],[qt_condition_type_define_id]]</f>
        <v>2.10013.2</v>
      </c>
      <c r="I390" s="5" t="s">
        <v>222</v>
      </c>
      <c r="J390" s="5"/>
      <c r="K390" s="5" t="s">
        <v>223</v>
      </c>
      <c r="L390" s="5">
        <v>2</v>
      </c>
      <c r="M390" s="5">
        <v>1</v>
      </c>
      <c r="N390" s="12" t="s">
        <v>634</v>
      </c>
      <c r="O390" s="59"/>
    </row>
    <row r="391" spans="2:15" x14ac:dyDescent="0.25">
      <c r="B391" s="5">
        <v>2</v>
      </c>
      <c r="C391" s="49" t="str">
        <f>VLOOKUP(見積条件マスタ[[#This Row],[article_type_id]],品名マスタ[],5,0)</f>
        <v>角エジェクタピン</v>
      </c>
      <c r="D391" s="9">
        <v>10013</v>
      </c>
      <c r="E391" s="49" t="str">
        <f>VLOOKUP(見積条件マスタ[[#This Row],[qt_condition_type_id]],見積条件タイプマスタ[],5,0)</f>
        <v>止まり穴深さ公差</v>
      </c>
      <c r="F391" s="49" t="str">
        <f>VLOOKUP(見積条件マスタ[[#This Row],[qt_condition_type_id]],見積条件タイプマスタ[],2,0)</f>
        <v>TOLERANCE</v>
      </c>
      <c r="G391" s="5">
        <v>3</v>
      </c>
      <c r="H391" s="49" t="str">
        <f>見積条件マスタ[[#This Row],[article_type_id]]&amp;"."&amp;見積条件マスタ[[#This Row],[qt_condition_type_id]]&amp;"."&amp;見積条件マスタ[[#This Row],[qt_condition_type_define_id]]</f>
        <v>2.10013.3</v>
      </c>
      <c r="I391" s="5" t="s">
        <v>224</v>
      </c>
      <c r="J391" s="5"/>
      <c r="K391" s="5" t="s">
        <v>224</v>
      </c>
      <c r="L391" s="5">
        <v>3</v>
      </c>
      <c r="M391" s="5">
        <v>1</v>
      </c>
      <c r="N391" s="12" t="s">
        <v>634</v>
      </c>
      <c r="O391" s="59"/>
    </row>
    <row r="392" spans="2:15" x14ac:dyDescent="0.25">
      <c r="B392" s="5">
        <v>2</v>
      </c>
      <c r="C392" s="49" t="str">
        <f>VLOOKUP(見積条件マスタ[[#This Row],[article_type_id]],品名マスタ[],5,0)</f>
        <v>角エジェクタピン</v>
      </c>
      <c r="D392" s="9">
        <v>10014</v>
      </c>
      <c r="E392" s="49" t="str">
        <f>VLOOKUP(見積条件マスタ[[#This Row],[qt_condition_type_id]],見積条件タイプマスタ[],5,0)</f>
        <v>先端カット 仕上げ面</v>
      </c>
      <c r="F392" s="49" t="str">
        <f>VLOOKUP(見積条件マスタ[[#This Row],[qt_condition_type_id]],見積条件タイプマスタ[],2,0)</f>
        <v>SIMPLE_TEXT</v>
      </c>
      <c r="G392" s="5">
        <v>1</v>
      </c>
      <c r="H392" s="49" t="str">
        <f>見積条件マスタ[[#This Row],[article_type_id]]&amp;"."&amp;見積条件マスタ[[#This Row],[qt_condition_type_id]]&amp;"."&amp;見積条件マスタ[[#This Row],[qt_condition_type_define_id]]</f>
        <v>2.10014.1</v>
      </c>
      <c r="I392" s="5" t="s">
        <v>225</v>
      </c>
      <c r="J392" s="5"/>
      <c r="K392" s="5" t="s">
        <v>226</v>
      </c>
      <c r="L392" s="5">
        <v>1</v>
      </c>
      <c r="M392" s="5"/>
      <c r="N392" s="12" t="s">
        <v>633</v>
      </c>
      <c r="O392" s="59"/>
    </row>
    <row r="393" spans="2:15" x14ac:dyDescent="0.25">
      <c r="B393" s="5">
        <v>2</v>
      </c>
      <c r="C393" s="49" t="str">
        <f>VLOOKUP(見積条件マスタ[[#This Row],[article_type_id]],品名マスタ[],5,0)</f>
        <v>角エジェクタピン</v>
      </c>
      <c r="D393" s="9">
        <v>10014</v>
      </c>
      <c r="E393" s="49" t="str">
        <f>VLOOKUP(見積条件マスタ[[#This Row],[qt_condition_type_id]],見積条件タイプマスタ[],5,0)</f>
        <v>先端カット 仕上げ面</v>
      </c>
      <c r="F393" s="49" t="str">
        <f>VLOOKUP(見積条件マスタ[[#This Row],[qt_condition_type_id]],見積条件タイプマスタ[],2,0)</f>
        <v>SIMPLE_TEXT</v>
      </c>
      <c r="G393" s="5">
        <v>2</v>
      </c>
      <c r="H393" s="49" t="str">
        <f>見積条件マスタ[[#This Row],[article_type_id]]&amp;"."&amp;見積条件マスタ[[#This Row],[qt_condition_type_id]]&amp;"."&amp;見積条件マスタ[[#This Row],[qt_condition_type_define_id]]</f>
        <v>2.10014.2</v>
      </c>
      <c r="I393" s="5" t="s">
        <v>227</v>
      </c>
      <c r="J393" s="5"/>
      <c r="K393" s="5" t="s">
        <v>228</v>
      </c>
      <c r="L393" s="5">
        <v>2</v>
      </c>
      <c r="M393" s="5"/>
      <c r="N393" s="12" t="s">
        <v>397</v>
      </c>
      <c r="O393" s="59"/>
    </row>
    <row r="394" spans="2:15" x14ac:dyDescent="0.25">
      <c r="B394" s="5">
        <v>2</v>
      </c>
      <c r="C394" s="49" t="str">
        <f>VLOOKUP(見積条件マスタ[[#This Row],[article_type_id]],品名マスタ[],5,0)</f>
        <v>角エジェクタピン</v>
      </c>
      <c r="D394" s="9">
        <v>10014</v>
      </c>
      <c r="E394" s="49" t="str">
        <f>VLOOKUP(見積条件マスタ[[#This Row],[qt_condition_type_id]],見積条件タイプマスタ[],5,0)</f>
        <v>先端カット 仕上げ面</v>
      </c>
      <c r="F394" s="49" t="str">
        <f>VLOOKUP(見積条件マスタ[[#This Row],[qt_condition_type_id]],見積条件タイプマスタ[],2,0)</f>
        <v>SIMPLE_TEXT</v>
      </c>
      <c r="G394" s="5">
        <v>3</v>
      </c>
      <c r="H394" s="49" t="str">
        <f>見積条件マスタ[[#This Row],[article_type_id]]&amp;"."&amp;見積条件マスタ[[#This Row],[qt_condition_type_id]]&amp;"."&amp;見積条件マスタ[[#This Row],[qt_condition_type_define_id]]</f>
        <v>2.10014.3</v>
      </c>
      <c r="I394" s="5" t="s">
        <v>229</v>
      </c>
      <c r="J394" s="5"/>
      <c r="K394" s="5" t="s">
        <v>230</v>
      </c>
      <c r="L394" s="5">
        <v>3</v>
      </c>
      <c r="M394" s="5"/>
      <c r="N394" s="12" t="s">
        <v>633</v>
      </c>
      <c r="O394" s="59"/>
    </row>
    <row r="395" spans="2:15" x14ac:dyDescent="0.25">
      <c r="B395" s="5">
        <v>2</v>
      </c>
      <c r="C395" s="49" t="str">
        <f>VLOOKUP(見積条件マスタ[[#This Row],[article_type_id]],品名マスタ[],5,0)</f>
        <v>角エジェクタピン</v>
      </c>
      <c r="D395" s="9">
        <v>10018</v>
      </c>
      <c r="E395" s="49" t="str">
        <f>VLOOKUP(見積条件マスタ[[#This Row],[qt_condition_type_id]],見積条件タイプマスタ[],5,0)</f>
        <v>先端異形状 仕上げ面</v>
      </c>
      <c r="F395" s="49" t="str">
        <f>VLOOKUP(見積条件マスタ[[#This Row],[qt_condition_type_id]],見積条件タイプマスタ[],2,0)</f>
        <v>SIMPLE_TEXT</v>
      </c>
      <c r="G395" s="5">
        <v>1</v>
      </c>
      <c r="H395" s="49" t="str">
        <f>見積条件マスタ[[#This Row],[article_type_id]]&amp;"."&amp;見積条件マスタ[[#This Row],[qt_condition_type_id]]&amp;"."&amp;見積条件マスタ[[#This Row],[qt_condition_type_define_id]]</f>
        <v>2.10018.1</v>
      </c>
      <c r="I395" s="5" t="s">
        <v>229</v>
      </c>
      <c r="J395" s="5"/>
      <c r="K395" s="5" t="s">
        <v>230</v>
      </c>
      <c r="L395" s="5">
        <v>1</v>
      </c>
      <c r="M395" s="5"/>
      <c r="N395" s="12" t="s">
        <v>633</v>
      </c>
      <c r="O395" s="59"/>
    </row>
    <row r="396" spans="2:15" x14ac:dyDescent="0.25">
      <c r="B396" s="5">
        <v>2</v>
      </c>
      <c r="C396" s="49" t="str">
        <f>VLOOKUP(見積条件マスタ[[#This Row],[article_type_id]],品名マスタ[],5,0)</f>
        <v>角エジェクタピン</v>
      </c>
      <c r="D396" s="9">
        <v>10018</v>
      </c>
      <c r="E396" s="49" t="str">
        <f>VLOOKUP(見積条件マスタ[[#This Row],[qt_condition_type_id]],見積条件タイプマスタ[],5,0)</f>
        <v>先端異形状 仕上げ面</v>
      </c>
      <c r="F396" s="49" t="str">
        <f>VLOOKUP(見積条件マスタ[[#This Row],[qt_condition_type_id]],見積条件タイプマスタ[],2,0)</f>
        <v>SIMPLE_TEXT</v>
      </c>
      <c r="G396" s="5">
        <v>2</v>
      </c>
      <c r="H396" s="49" t="str">
        <f>見積条件マスタ[[#This Row],[article_type_id]]&amp;"."&amp;見積条件マスタ[[#This Row],[qt_condition_type_id]]&amp;"."&amp;見積条件マスタ[[#This Row],[qt_condition_type_define_id]]</f>
        <v>2.10018.2</v>
      </c>
      <c r="I396" s="5" t="s">
        <v>231</v>
      </c>
      <c r="J396" s="5"/>
      <c r="K396" s="5" t="s">
        <v>232</v>
      </c>
      <c r="L396" s="5">
        <v>2</v>
      </c>
      <c r="M396" s="5"/>
      <c r="N396" s="12" t="s">
        <v>397</v>
      </c>
      <c r="O396" s="59"/>
    </row>
    <row r="397" spans="2:15" x14ac:dyDescent="0.25">
      <c r="B397" s="5">
        <v>2</v>
      </c>
      <c r="C397" s="49" t="str">
        <f>VLOOKUP(見積条件マスタ[[#This Row],[article_type_id]],品名マスタ[],5,0)</f>
        <v>角エジェクタピン</v>
      </c>
      <c r="D397" s="9">
        <v>10018</v>
      </c>
      <c r="E397" s="49" t="str">
        <f>VLOOKUP(見積条件マスタ[[#This Row],[qt_condition_type_id]],見積条件タイプマスタ[],5,0)</f>
        <v>先端異形状 仕上げ面</v>
      </c>
      <c r="F397" s="49" t="str">
        <f>VLOOKUP(見積条件マスタ[[#This Row],[qt_condition_type_id]],見積条件タイプマスタ[],2,0)</f>
        <v>SIMPLE_TEXT</v>
      </c>
      <c r="G397" s="5">
        <v>3</v>
      </c>
      <c r="H397" s="49" t="str">
        <f>見積条件マスタ[[#This Row],[article_type_id]]&amp;"."&amp;見積条件マスタ[[#This Row],[qt_condition_type_id]]&amp;"."&amp;見積条件マスタ[[#This Row],[qt_condition_type_define_id]]</f>
        <v>2.10018.3</v>
      </c>
      <c r="I397" s="5" t="s">
        <v>233</v>
      </c>
      <c r="J397" s="5"/>
      <c r="K397" s="5" t="s">
        <v>234</v>
      </c>
      <c r="L397" s="5">
        <v>3</v>
      </c>
      <c r="M397" s="5"/>
      <c r="N397" s="12" t="s">
        <v>397</v>
      </c>
      <c r="O397" s="59"/>
    </row>
    <row r="398" spans="2:15" x14ac:dyDescent="0.25">
      <c r="B398" s="5">
        <v>2</v>
      </c>
      <c r="C398" s="49" t="str">
        <f>VLOOKUP(見積条件マスタ[[#This Row],[article_type_id]],品名マスタ[],5,0)</f>
        <v>角エジェクタピン</v>
      </c>
      <c r="D398" s="9">
        <v>10018</v>
      </c>
      <c r="E398" s="49" t="str">
        <f>VLOOKUP(見積条件マスタ[[#This Row],[qt_condition_type_id]],見積条件タイプマスタ[],5,0)</f>
        <v>先端異形状 仕上げ面</v>
      </c>
      <c r="F398" s="49" t="str">
        <f>VLOOKUP(見積条件マスタ[[#This Row],[qt_condition_type_id]],見積条件タイプマスタ[],2,0)</f>
        <v>SIMPLE_TEXT</v>
      </c>
      <c r="G398" s="5">
        <v>4</v>
      </c>
      <c r="H398" s="49" t="str">
        <f>見積条件マスタ[[#This Row],[article_type_id]]&amp;"."&amp;見積条件マスタ[[#This Row],[qt_condition_type_id]]&amp;"."&amp;見積条件マスタ[[#This Row],[qt_condition_type_define_id]]</f>
        <v>2.10018.4</v>
      </c>
      <c r="I398" s="5" t="s">
        <v>235</v>
      </c>
      <c r="J398" s="5"/>
      <c r="K398" s="5" t="s">
        <v>236</v>
      </c>
      <c r="L398" s="5">
        <v>4</v>
      </c>
      <c r="M398" s="5"/>
      <c r="N398" s="12" t="s">
        <v>397</v>
      </c>
      <c r="O398" s="59"/>
    </row>
    <row r="399" spans="2:15" x14ac:dyDescent="0.25">
      <c r="B399" s="5">
        <v>2</v>
      </c>
      <c r="C399" s="49" t="str">
        <f>VLOOKUP(見積条件マスタ[[#This Row],[article_type_id]],品名マスタ[],5,0)</f>
        <v>角エジェクタピン</v>
      </c>
      <c r="D399" s="9">
        <v>10021</v>
      </c>
      <c r="E399" s="49" t="str">
        <f>VLOOKUP(見積条件マスタ[[#This Row],[qt_condition_type_id]],見積条件タイプマスタ[],5,0)</f>
        <v>角ピン幅P公差</v>
      </c>
      <c r="F399" s="49" t="str">
        <f>VLOOKUP(見積条件マスタ[[#This Row],[qt_condition_type_id]],見積条件タイプマスタ[],2,0)</f>
        <v>TOLERANCE</v>
      </c>
      <c r="G399" s="5">
        <v>1</v>
      </c>
      <c r="H399" s="49" t="str">
        <f>見積条件マスタ[[#This Row],[article_type_id]]&amp;"."&amp;見積条件マスタ[[#This Row],[qt_condition_type_id]]&amp;"."&amp;見積条件マスタ[[#This Row],[qt_condition_type_define_id]]</f>
        <v>2.10021.1</v>
      </c>
      <c r="I399" s="5" t="s">
        <v>196</v>
      </c>
      <c r="J399" s="5"/>
      <c r="K399" s="5" t="s">
        <v>196</v>
      </c>
      <c r="L399" s="5">
        <v>1</v>
      </c>
      <c r="M399" s="5">
        <v>2</v>
      </c>
      <c r="N399" s="12" t="s">
        <v>633</v>
      </c>
      <c r="O399" s="59"/>
    </row>
    <row r="400" spans="2:15" x14ac:dyDescent="0.25">
      <c r="B400" s="5">
        <v>2</v>
      </c>
      <c r="C400" s="49" t="str">
        <f>VLOOKUP(見積条件マスタ[[#This Row],[article_type_id]],品名マスタ[],5,0)</f>
        <v>角エジェクタピン</v>
      </c>
      <c r="D400" s="9">
        <v>10021</v>
      </c>
      <c r="E400" s="49" t="str">
        <f>VLOOKUP(見積条件マスタ[[#This Row],[qt_condition_type_id]],見積条件タイプマスタ[],5,0)</f>
        <v>角ピン幅P公差</v>
      </c>
      <c r="F400" s="49" t="str">
        <f>VLOOKUP(見積条件マスタ[[#This Row],[qt_condition_type_id]],見積条件タイプマスタ[],2,0)</f>
        <v>TOLERANCE</v>
      </c>
      <c r="G400" s="5">
        <v>2</v>
      </c>
      <c r="H400" s="49" t="str">
        <f>見積条件マスタ[[#This Row],[article_type_id]]&amp;"."&amp;見積条件マスタ[[#This Row],[qt_condition_type_id]]&amp;"."&amp;見積条件マスタ[[#This Row],[qt_condition_type_define_id]]</f>
        <v>2.10021.2</v>
      </c>
      <c r="I400" s="5" t="s">
        <v>452</v>
      </c>
      <c r="J400" s="5"/>
      <c r="K400" s="5" t="s">
        <v>452</v>
      </c>
      <c r="L400" s="5">
        <v>2</v>
      </c>
      <c r="M400" s="5">
        <v>2</v>
      </c>
      <c r="N400" s="12" t="s">
        <v>397</v>
      </c>
      <c r="O400" s="59"/>
    </row>
    <row r="401" spans="2:15" x14ac:dyDescent="0.25">
      <c r="B401" s="5">
        <v>2</v>
      </c>
      <c r="C401" s="49" t="str">
        <f>VLOOKUP(見積条件マスタ[[#This Row],[article_type_id]],品名マスタ[],5,0)</f>
        <v>角エジェクタピン</v>
      </c>
      <c r="D401" s="9">
        <v>10021</v>
      </c>
      <c r="E401" s="49" t="str">
        <f>VLOOKUP(見積条件マスタ[[#This Row],[qt_condition_type_id]],見積条件タイプマスタ[],5,0)</f>
        <v>角ピン幅P公差</v>
      </c>
      <c r="F401" s="49" t="str">
        <f>VLOOKUP(見積条件マスタ[[#This Row],[qt_condition_type_id]],見積条件タイプマスタ[],2,0)</f>
        <v>TOLERANCE</v>
      </c>
      <c r="G401" s="5">
        <v>3</v>
      </c>
      <c r="H401" s="49" t="str">
        <f>見積条件マスタ[[#This Row],[article_type_id]]&amp;"."&amp;見積条件マスタ[[#This Row],[qt_condition_type_id]]&amp;"."&amp;見積条件マスタ[[#This Row],[qt_condition_type_define_id]]</f>
        <v>2.10021.3</v>
      </c>
      <c r="I401" s="5" t="s">
        <v>244</v>
      </c>
      <c r="J401" s="5"/>
      <c r="K401" s="5" t="s">
        <v>244</v>
      </c>
      <c r="L401" s="5">
        <v>3</v>
      </c>
      <c r="M401" s="5">
        <v>2</v>
      </c>
      <c r="N401" s="12" t="s">
        <v>397</v>
      </c>
      <c r="O401" s="59"/>
    </row>
    <row r="402" spans="2:15" x14ac:dyDescent="0.25">
      <c r="B402" s="5">
        <v>2</v>
      </c>
      <c r="C402" s="49" t="str">
        <f>VLOOKUP(見積条件マスタ[[#This Row],[article_type_id]],品名マスタ[],5,0)</f>
        <v>角エジェクタピン</v>
      </c>
      <c r="D402" s="9">
        <v>10021</v>
      </c>
      <c r="E402" s="49" t="str">
        <f>VLOOKUP(見積条件マスタ[[#This Row],[qt_condition_type_id]],見積条件タイプマスタ[],5,0)</f>
        <v>角ピン幅P公差</v>
      </c>
      <c r="F402" s="49" t="str">
        <f>VLOOKUP(見積条件マスタ[[#This Row],[qt_condition_type_id]],見積条件タイプマスタ[],2,0)</f>
        <v>TOLERANCE</v>
      </c>
      <c r="G402" s="5">
        <v>4</v>
      </c>
      <c r="H402" s="49" t="str">
        <f>見積条件マスタ[[#This Row],[article_type_id]]&amp;"."&amp;見積条件マスタ[[#This Row],[qt_condition_type_id]]&amp;"."&amp;見積条件マスタ[[#This Row],[qt_condition_type_define_id]]</f>
        <v>2.10021.4</v>
      </c>
      <c r="I402" s="5" t="s">
        <v>451</v>
      </c>
      <c r="J402" s="5"/>
      <c r="K402" s="5" t="s">
        <v>451</v>
      </c>
      <c r="L402" s="5">
        <v>4</v>
      </c>
      <c r="M402" s="5">
        <v>2</v>
      </c>
      <c r="N402" s="12" t="s">
        <v>397</v>
      </c>
      <c r="O402" s="59"/>
    </row>
    <row r="403" spans="2:15" x14ac:dyDescent="0.25">
      <c r="B403" s="5">
        <v>2</v>
      </c>
      <c r="C403" s="49" t="str">
        <f>VLOOKUP(見積条件マスタ[[#This Row],[article_type_id]],品名マスタ[],5,0)</f>
        <v>角エジェクタピン</v>
      </c>
      <c r="D403" s="9">
        <v>10022</v>
      </c>
      <c r="E403" s="49" t="str">
        <f>VLOOKUP(見積条件マスタ[[#This Row],[qt_condition_type_id]],見積条件タイプマスタ[],5,0)</f>
        <v>角ピン幅W公差</v>
      </c>
      <c r="F403" s="49" t="str">
        <f>VLOOKUP(見積条件マスタ[[#This Row],[qt_condition_type_id]],見積条件タイプマスタ[],2,0)</f>
        <v>TOLERANCE</v>
      </c>
      <c r="G403" s="5">
        <v>1</v>
      </c>
      <c r="H403" s="49" t="str">
        <f>見積条件マスタ[[#This Row],[article_type_id]]&amp;"."&amp;見積条件マスタ[[#This Row],[qt_condition_type_id]]&amp;"."&amp;見積条件マスタ[[#This Row],[qt_condition_type_define_id]]</f>
        <v>2.10022.1</v>
      </c>
      <c r="I403" s="5" t="s">
        <v>196</v>
      </c>
      <c r="J403" s="5"/>
      <c r="K403" s="5" t="s">
        <v>196</v>
      </c>
      <c r="L403" s="5">
        <v>1</v>
      </c>
      <c r="M403" s="5">
        <v>2</v>
      </c>
      <c r="N403" s="12" t="s">
        <v>633</v>
      </c>
      <c r="O403" s="59"/>
    </row>
    <row r="404" spans="2:15" x14ac:dyDescent="0.25">
      <c r="B404" s="5">
        <v>2</v>
      </c>
      <c r="C404" s="49" t="str">
        <f>VLOOKUP(見積条件マスタ[[#This Row],[article_type_id]],品名マスタ[],5,0)</f>
        <v>角エジェクタピン</v>
      </c>
      <c r="D404" s="9">
        <v>10022</v>
      </c>
      <c r="E404" s="49" t="str">
        <f>VLOOKUP(見積条件マスタ[[#This Row],[qt_condition_type_id]],見積条件タイプマスタ[],5,0)</f>
        <v>角ピン幅W公差</v>
      </c>
      <c r="F404" s="49" t="str">
        <f>VLOOKUP(見積条件マスタ[[#This Row],[qt_condition_type_id]],見積条件タイプマスタ[],2,0)</f>
        <v>TOLERANCE</v>
      </c>
      <c r="G404" s="5">
        <v>2</v>
      </c>
      <c r="H404" s="49" t="str">
        <f>見積条件マスタ[[#This Row],[article_type_id]]&amp;"."&amp;見積条件マスタ[[#This Row],[qt_condition_type_id]]&amp;"."&amp;見積条件マスタ[[#This Row],[qt_condition_type_define_id]]</f>
        <v>2.10022.2</v>
      </c>
      <c r="I404" s="5" t="s">
        <v>452</v>
      </c>
      <c r="J404" s="5"/>
      <c r="K404" s="5" t="s">
        <v>452</v>
      </c>
      <c r="L404" s="5">
        <v>2</v>
      </c>
      <c r="M404" s="5">
        <v>2</v>
      </c>
      <c r="N404" s="12" t="s">
        <v>397</v>
      </c>
      <c r="O404" s="59"/>
    </row>
    <row r="405" spans="2:15" x14ac:dyDescent="0.25">
      <c r="B405" s="5">
        <v>2</v>
      </c>
      <c r="C405" s="49" t="str">
        <f>VLOOKUP(見積条件マスタ[[#This Row],[article_type_id]],品名マスタ[],5,0)</f>
        <v>角エジェクタピン</v>
      </c>
      <c r="D405" s="9">
        <v>10022</v>
      </c>
      <c r="E405" s="49" t="str">
        <f>VLOOKUP(見積条件マスタ[[#This Row],[qt_condition_type_id]],見積条件タイプマスタ[],5,0)</f>
        <v>角ピン幅W公差</v>
      </c>
      <c r="F405" s="49" t="str">
        <f>VLOOKUP(見積条件マスタ[[#This Row],[qt_condition_type_id]],見積条件タイプマスタ[],2,0)</f>
        <v>TOLERANCE</v>
      </c>
      <c r="G405" s="5">
        <v>3</v>
      </c>
      <c r="H405" s="49" t="str">
        <f>見積条件マスタ[[#This Row],[article_type_id]]&amp;"."&amp;見積条件マスタ[[#This Row],[qt_condition_type_id]]&amp;"."&amp;見積条件マスタ[[#This Row],[qt_condition_type_define_id]]</f>
        <v>2.10022.3</v>
      </c>
      <c r="I405" s="5" t="s">
        <v>244</v>
      </c>
      <c r="J405" s="5"/>
      <c r="K405" s="5" t="s">
        <v>244</v>
      </c>
      <c r="L405" s="5">
        <v>3</v>
      </c>
      <c r="M405" s="5">
        <v>2</v>
      </c>
      <c r="N405" s="12" t="s">
        <v>397</v>
      </c>
      <c r="O405" s="59"/>
    </row>
    <row r="406" spans="2:15" x14ac:dyDescent="0.25">
      <c r="B406" s="5">
        <v>2</v>
      </c>
      <c r="C406" s="49" t="str">
        <f>VLOOKUP(見積条件マスタ[[#This Row],[article_type_id]],品名マスタ[],5,0)</f>
        <v>角エジェクタピン</v>
      </c>
      <c r="D406" s="9">
        <v>10022</v>
      </c>
      <c r="E406" s="49" t="str">
        <f>VLOOKUP(見積条件マスタ[[#This Row],[qt_condition_type_id]],見積条件タイプマスタ[],5,0)</f>
        <v>角ピン幅W公差</v>
      </c>
      <c r="F406" s="49" t="str">
        <f>VLOOKUP(見積条件マスタ[[#This Row],[qt_condition_type_id]],見積条件タイプマスタ[],2,0)</f>
        <v>TOLERANCE</v>
      </c>
      <c r="G406" s="5">
        <v>4</v>
      </c>
      <c r="H406" s="49" t="str">
        <f>見積条件マスタ[[#This Row],[article_type_id]]&amp;"."&amp;見積条件マスタ[[#This Row],[qt_condition_type_id]]&amp;"."&amp;見積条件マスタ[[#This Row],[qt_condition_type_define_id]]</f>
        <v>2.10022.4</v>
      </c>
      <c r="I406" s="5" t="s">
        <v>451</v>
      </c>
      <c r="J406" s="5"/>
      <c r="K406" s="5" t="s">
        <v>451</v>
      </c>
      <c r="L406" s="5">
        <v>4</v>
      </c>
      <c r="M406" s="5">
        <v>2</v>
      </c>
      <c r="N406" s="12" t="s">
        <v>397</v>
      </c>
      <c r="O406" s="59"/>
    </row>
    <row r="407" spans="2:15" x14ac:dyDescent="0.25">
      <c r="B407" s="5">
        <v>2</v>
      </c>
      <c r="C407" s="49" t="str">
        <f>VLOOKUP(見積条件マスタ[[#This Row],[article_type_id]],品名マスタ[],5,0)</f>
        <v>角エジェクタピン</v>
      </c>
      <c r="D407" s="9">
        <v>10032</v>
      </c>
      <c r="E407" s="49" t="str">
        <f>VLOOKUP(見積条件マスタ[[#This Row],[qt_condition_type_id]],見積条件タイプマスタ[],5,0)</f>
        <v>ノックピン種類</v>
      </c>
      <c r="F407" s="49" t="str">
        <f>VLOOKUP(見積条件マスタ[[#This Row],[qt_condition_type_id]],見積条件タイプマスタ[],2,0)</f>
        <v>SIMPLE_TEXT</v>
      </c>
      <c r="G407" s="5">
        <v>1</v>
      </c>
      <c r="H407" s="49" t="str">
        <f>見積条件マスタ[[#This Row],[article_type_id]]&amp;"."&amp;見積条件マスタ[[#This Row],[qt_condition_type_id]]&amp;"."&amp;見積条件マスタ[[#This Row],[qt_condition_type_define_id]]</f>
        <v>2.10032.1</v>
      </c>
      <c r="I407" s="5" t="s">
        <v>262</v>
      </c>
      <c r="J407" s="5"/>
      <c r="K407" s="5" t="s">
        <v>263</v>
      </c>
      <c r="L407" s="5">
        <v>1</v>
      </c>
      <c r="M407" s="5"/>
      <c r="N407" s="12" t="s">
        <v>634</v>
      </c>
      <c r="O407" s="59"/>
    </row>
    <row r="408" spans="2:15" x14ac:dyDescent="0.25">
      <c r="B408" s="5">
        <v>2</v>
      </c>
      <c r="C408" s="49" t="str">
        <f>VLOOKUP(見積条件マスタ[[#This Row],[article_type_id]],品名マスタ[],5,0)</f>
        <v>角エジェクタピン</v>
      </c>
      <c r="D408" s="9">
        <v>10032</v>
      </c>
      <c r="E408" s="49" t="str">
        <f>VLOOKUP(見積条件マスタ[[#This Row],[qt_condition_type_id]],見積条件タイプマスタ[],5,0)</f>
        <v>ノックピン種類</v>
      </c>
      <c r="F408" s="49" t="str">
        <f>VLOOKUP(見積条件マスタ[[#This Row],[qt_condition_type_id]],見積条件タイプマスタ[],2,0)</f>
        <v>SIMPLE_TEXT</v>
      </c>
      <c r="G408" s="5">
        <v>2</v>
      </c>
      <c r="H408" s="49" t="str">
        <f>見積条件マスタ[[#This Row],[article_type_id]]&amp;"."&amp;見積条件マスタ[[#This Row],[qt_condition_type_id]]&amp;"."&amp;見積条件マスタ[[#This Row],[qt_condition_type_define_id]]</f>
        <v>2.10032.2</v>
      </c>
      <c r="I408" s="5" t="s">
        <v>264</v>
      </c>
      <c r="J408" s="5"/>
      <c r="K408" s="5" t="s">
        <v>265</v>
      </c>
      <c r="L408" s="5">
        <v>2</v>
      </c>
      <c r="M408" s="5"/>
      <c r="N408" s="12" t="s">
        <v>633</v>
      </c>
      <c r="O408" s="59" t="s">
        <v>806</v>
      </c>
    </row>
    <row r="409" spans="2:15" x14ac:dyDescent="0.25">
      <c r="B409" s="5">
        <v>2</v>
      </c>
      <c r="C409" s="49" t="str">
        <f>VLOOKUP(見積条件マスタ[[#This Row],[article_type_id]],品名マスタ[],5,0)</f>
        <v>角エジェクタピン</v>
      </c>
      <c r="D409" s="9">
        <v>10036</v>
      </c>
      <c r="E409" s="49" t="str">
        <f>VLOOKUP(見積条件マスタ[[#This Row],[qt_condition_type_id]],見積条件タイプマスタ[],5,0)</f>
        <v>ザグリ穴タップ加工</v>
      </c>
      <c r="F409" s="49" t="str">
        <f>VLOOKUP(見積条件マスタ[[#This Row],[qt_condition_type_id]],見積条件タイプマスタ[],2,0)</f>
        <v>SIMPLE_TEXT</v>
      </c>
      <c r="G409" s="5">
        <v>1</v>
      </c>
      <c r="H409" s="49" t="str">
        <f>見積条件マスタ[[#This Row],[article_type_id]]&amp;"."&amp;見積条件マスタ[[#This Row],[qt_condition_type_id]]&amp;"."&amp;見積条件マスタ[[#This Row],[qt_condition_type_define_id]]</f>
        <v>2.10036.1</v>
      </c>
      <c r="I409" s="5" t="s">
        <v>266</v>
      </c>
      <c r="J409" s="5"/>
      <c r="K409" s="5" t="s">
        <v>164</v>
      </c>
      <c r="L409" s="5">
        <v>1</v>
      </c>
      <c r="M409" s="5"/>
      <c r="N409" s="12" t="s">
        <v>807</v>
      </c>
      <c r="O409" s="59"/>
    </row>
    <row r="410" spans="2:15" x14ac:dyDescent="0.25">
      <c r="B410" s="5">
        <v>2</v>
      </c>
      <c r="C410" s="49" t="str">
        <f>VLOOKUP(見積条件マスタ[[#This Row],[article_type_id]],品名マスタ[],5,0)</f>
        <v>角エジェクタピン</v>
      </c>
      <c r="D410" s="9">
        <v>20001</v>
      </c>
      <c r="E410" s="49" t="str">
        <f>VLOOKUP(見積条件マスタ[[#This Row],[qt_condition_type_id]],見積条件タイプマスタ[],5,0)</f>
        <v>ツバ部逃げ加工を設定する事</v>
      </c>
      <c r="F410" s="49" t="str">
        <f>VLOOKUP(見積条件マスタ[[#This Row],[qt_condition_type_id]],見積条件タイプマスタ[],2,0)</f>
        <v>BOOLEAN</v>
      </c>
      <c r="G410" s="5">
        <v>1</v>
      </c>
      <c r="H410" s="49" t="str">
        <f>見積条件マスタ[[#This Row],[article_type_id]]&amp;"."&amp;見積条件マスタ[[#This Row],[qt_condition_type_id]]&amp;"."&amp;見積条件マスタ[[#This Row],[qt_condition_type_define_id]]</f>
        <v>2.20001.1</v>
      </c>
      <c r="I410" s="5" t="s">
        <v>267</v>
      </c>
      <c r="J410" s="5"/>
      <c r="K410" s="5" t="s">
        <v>268</v>
      </c>
      <c r="L410" s="5">
        <v>1</v>
      </c>
      <c r="M410" s="5"/>
      <c r="N410" s="12" t="s">
        <v>633</v>
      </c>
      <c r="O410" s="59"/>
    </row>
    <row r="411" spans="2:15" x14ac:dyDescent="0.25">
      <c r="B411" s="5">
        <v>2</v>
      </c>
      <c r="C411" s="49" t="str">
        <f>VLOOKUP(見積条件マスタ[[#This Row],[article_type_id]],品名マスタ[],5,0)</f>
        <v>角エジェクタピン</v>
      </c>
      <c r="D411" s="9">
        <v>20001</v>
      </c>
      <c r="E411" s="49" t="str">
        <f>VLOOKUP(見積条件マスタ[[#This Row],[qt_condition_type_id]],見積条件タイプマスタ[],5,0)</f>
        <v>ツバ部逃げ加工を設定する事</v>
      </c>
      <c r="F411" s="49" t="str">
        <f>VLOOKUP(見積条件マスタ[[#This Row],[qt_condition_type_id]],見積条件タイプマスタ[],2,0)</f>
        <v>BOOLEAN</v>
      </c>
      <c r="G411" s="5">
        <v>2</v>
      </c>
      <c r="H411" s="49" t="str">
        <f>見積条件マスタ[[#This Row],[article_type_id]]&amp;"."&amp;見積条件マスタ[[#This Row],[qt_condition_type_id]]&amp;"."&amp;見積条件マスタ[[#This Row],[qt_condition_type_define_id]]</f>
        <v>2.20001.2</v>
      </c>
      <c r="I411" s="5"/>
      <c r="J411" s="5"/>
      <c r="K411" s="5" t="s">
        <v>269</v>
      </c>
      <c r="L411" s="5">
        <v>2</v>
      </c>
      <c r="M411" s="5"/>
      <c r="N411" s="12" t="s">
        <v>633</v>
      </c>
      <c r="O411" s="59"/>
    </row>
    <row r="412" spans="2:15" x14ac:dyDescent="0.25">
      <c r="B412" s="5">
        <v>2</v>
      </c>
      <c r="C412" s="49" t="str">
        <f>VLOOKUP(見積条件マスタ[[#This Row],[article_type_id]],品名マスタ[],5,0)</f>
        <v>角エジェクタピン</v>
      </c>
      <c r="D412" s="9">
        <v>20002</v>
      </c>
      <c r="E412" s="49" t="str">
        <f>VLOOKUP(見積条件マスタ[[#This Row],[qt_condition_type_id]],見積条件タイプマスタ[],5,0)</f>
        <v>ツバ裏ナンバリング加工を設定する事</v>
      </c>
      <c r="F412" s="49" t="str">
        <f>VLOOKUP(見積条件マスタ[[#This Row],[qt_condition_type_id]],見積条件タイプマスタ[],2,0)</f>
        <v>TEXT_LENGTH</v>
      </c>
      <c r="G412" s="5">
        <v>1</v>
      </c>
      <c r="H412" s="49" t="str">
        <f>見積条件マスタ[[#This Row],[article_type_id]]&amp;"."&amp;見積条件マスタ[[#This Row],[qt_condition_type_id]]&amp;"."&amp;見積条件マスタ[[#This Row],[qt_condition_type_define_id]]</f>
        <v>2.20002.1</v>
      </c>
      <c r="I412" s="5" t="s">
        <v>270</v>
      </c>
      <c r="J412" s="5"/>
      <c r="K412" s="5" t="s">
        <v>268</v>
      </c>
      <c r="L412" s="5">
        <v>1</v>
      </c>
      <c r="M412" s="5"/>
      <c r="N412" s="12" t="s">
        <v>633</v>
      </c>
      <c r="O412" s="59"/>
    </row>
    <row r="413" spans="2:15" x14ac:dyDescent="0.25">
      <c r="B413" s="5">
        <v>2</v>
      </c>
      <c r="C413" s="49" t="str">
        <f>VLOOKUP(見積条件マスタ[[#This Row],[article_type_id]],品名マスタ[],5,0)</f>
        <v>角エジェクタピン</v>
      </c>
      <c r="D413" s="9">
        <v>20002</v>
      </c>
      <c r="E413" s="49" t="str">
        <f>VLOOKUP(見積条件マスタ[[#This Row],[qt_condition_type_id]],見積条件タイプマスタ[],5,0)</f>
        <v>ツバ裏ナンバリング加工を設定する事</v>
      </c>
      <c r="F413" s="49" t="str">
        <f>VLOOKUP(見積条件マスタ[[#This Row],[qt_condition_type_id]],見積条件タイプマスタ[],2,0)</f>
        <v>TEXT_LENGTH</v>
      </c>
      <c r="G413" s="5">
        <v>2</v>
      </c>
      <c r="H413" s="49" t="str">
        <f>見積条件マスタ[[#This Row],[article_type_id]]&amp;"."&amp;見積条件マスタ[[#This Row],[qt_condition_type_id]]&amp;"."&amp;見積条件マスタ[[#This Row],[qt_condition_type_define_id]]</f>
        <v>2.20002.2</v>
      </c>
      <c r="I413" s="5"/>
      <c r="J413" s="5"/>
      <c r="K413" s="5" t="s">
        <v>269</v>
      </c>
      <c r="L413" s="5">
        <v>2</v>
      </c>
      <c r="M413" s="5"/>
      <c r="N413" s="12" t="s">
        <v>633</v>
      </c>
      <c r="O413" s="59"/>
    </row>
    <row r="414" spans="2:15" x14ac:dyDescent="0.25">
      <c r="B414" s="5">
        <v>2</v>
      </c>
      <c r="C414" s="49" t="str">
        <f>VLOOKUP(見積条件マスタ[[#This Row],[article_type_id]],品名マスタ[],5,0)</f>
        <v>角エジェクタピン</v>
      </c>
      <c r="D414" s="9">
        <v>20003</v>
      </c>
      <c r="E414" s="49" t="str">
        <f>VLOOKUP(見積条件マスタ[[#This Row],[qt_condition_type_id]],見積条件タイプマスタ[],5,0)</f>
        <v>ツバ部面取り不可</v>
      </c>
      <c r="F414" s="49" t="str">
        <f>VLOOKUP(見積条件マスタ[[#This Row],[qt_condition_type_id]],見積条件タイプマスタ[],2,0)</f>
        <v>BOOLEAN</v>
      </c>
      <c r="G414" s="5">
        <v>1</v>
      </c>
      <c r="H414" s="49" t="str">
        <f>見積条件マスタ[[#This Row],[article_type_id]]&amp;"."&amp;見積条件マスタ[[#This Row],[qt_condition_type_id]]&amp;"."&amp;見積条件マスタ[[#This Row],[qt_condition_type_define_id]]</f>
        <v>2.20003.1</v>
      </c>
      <c r="I414" s="5" t="s">
        <v>271</v>
      </c>
      <c r="J414" s="5"/>
      <c r="K414" s="5" t="s">
        <v>268</v>
      </c>
      <c r="L414" s="5">
        <v>1</v>
      </c>
      <c r="M414" s="5"/>
      <c r="N414" s="12" t="s">
        <v>633</v>
      </c>
      <c r="O414" s="59"/>
    </row>
    <row r="415" spans="2:15" x14ac:dyDescent="0.25">
      <c r="B415" s="5">
        <v>2</v>
      </c>
      <c r="C415" s="49" t="str">
        <f>VLOOKUP(見積条件マスタ[[#This Row],[article_type_id]],品名マスタ[],5,0)</f>
        <v>角エジェクタピン</v>
      </c>
      <c r="D415" s="9">
        <v>20003</v>
      </c>
      <c r="E415" s="49" t="str">
        <f>VLOOKUP(見積条件マスタ[[#This Row],[qt_condition_type_id]],見積条件タイプマスタ[],5,0)</f>
        <v>ツバ部面取り不可</v>
      </c>
      <c r="F415" s="49" t="str">
        <f>VLOOKUP(見積条件マスタ[[#This Row],[qt_condition_type_id]],見積条件タイプマスタ[],2,0)</f>
        <v>BOOLEAN</v>
      </c>
      <c r="G415" s="5">
        <v>2</v>
      </c>
      <c r="H415" s="49" t="str">
        <f>見積条件マスタ[[#This Row],[article_type_id]]&amp;"."&amp;見積条件マスタ[[#This Row],[qt_condition_type_id]]&amp;"."&amp;見積条件マスタ[[#This Row],[qt_condition_type_define_id]]</f>
        <v>2.20003.2</v>
      </c>
      <c r="I415" s="5"/>
      <c r="J415" s="5"/>
      <c r="K415" s="5" t="s">
        <v>269</v>
      </c>
      <c r="L415" s="5">
        <v>2</v>
      </c>
      <c r="M415" s="5"/>
      <c r="N415" s="12" t="s">
        <v>633</v>
      </c>
      <c r="O415" s="59"/>
    </row>
    <row r="416" spans="2:15" x14ac:dyDescent="0.25">
      <c r="B416" s="5">
        <v>2</v>
      </c>
      <c r="C416" s="49" t="str">
        <f>VLOOKUP(見積条件マスタ[[#This Row],[article_type_id]],品名マスタ[],5,0)</f>
        <v>角エジェクタピン</v>
      </c>
      <c r="D416" s="9">
        <v>20004</v>
      </c>
      <c r="E416" s="49" t="str">
        <f>VLOOKUP(見積条件マスタ[[#This Row],[qt_condition_type_id]],見積条件タイプマスタ[],5,0)</f>
        <v>先端カットおよび先端異形状は加工不要</v>
      </c>
      <c r="F416" s="49" t="str">
        <f>VLOOKUP(見積条件マスタ[[#This Row],[qt_condition_type_id]],見積条件タイプマスタ[],2,0)</f>
        <v>BOOLEAN</v>
      </c>
      <c r="G416" s="5">
        <v>1</v>
      </c>
      <c r="H416" s="49" t="str">
        <f>見積条件マスタ[[#This Row],[article_type_id]]&amp;"."&amp;見積条件マスタ[[#This Row],[qt_condition_type_id]]&amp;"."&amp;見積条件マスタ[[#This Row],[qt_condition_type_define_id]]</f>
        <v>2.20004.1</v>
      </c>
      <c r="I416" s="5" t="s">
        <v>272</v>
      </c>
      <c r="J416" s="5"/>
      <c r="K416" s="5" t="s">
        <v>268</v>
      </c>
      <c r="L416" s="5">
        <v>1</v>
      </c>
      <c r="M416" s="5"/>
      <c r="N416" s="12" t="s">
        <v>633</v>
      </c>
      <c r="O416" s="59"/>
    </row>
    <row r="417" spans="2:15" x14ac:dyDescent="0.25">
      <c r="B417" s="5">
        <v>2</v>
      </c>
      <c r="C417" s="49" t="str">
        <f>VLOOKUP(見積条件マスタ[[#This Row],[article_type_id]],品名マスタ[],5,0)</f>
        <v>角エジェクタピン</v>
      </c>
      <c r="D417" s="9">
        <v>20004</v>
      </c>
      <c r="E417" s="49" t="str">
        <f>VLOOKUP(見積条件マスタ[[#This Row],[qt_condition_type_id]],見積条件タイプマスタ[],5,0)</f>
        <v>先端カットおよび先端異形状は加工不要</v>
      </c>
      <c r="F417" s="49" t="str">
        <f>VLOOKUP(見積条件マスタ[[#This Row],[qt_condition_type_id]],見積条件タイプマスタ[],2,0)</f>
        <v>BOOLEAN</v>
      </c>
      <c r="G417" s="5">
        <v>2</v>
      </c>
      <c r="H417" s="49" t="str">
        <f>見積条件マスタ[[#This Row],[article_type_id]]&amp;"."&amp;見積条件マスタ[[#This Row],[qt_condition_type_id]]&amp;"."&amp;見積条件マスタ[[#This Row],[qt_condition_type_define_id]]</f>
        <v>2.20004.2</v>
      </c>
      <c r="I417" s="5" t="s">
        <v>273</v>
      </c>
      <c r="J417" s="5"/>
      <c r="K417" s="5" t="s">
        <v>269</v>
      </c>
      <c r="L417" s="5">
        <v>2</v>
      </c>
      <c r="M417" s="5"/>
      <c r="N417" s="12" t="s">
        <v>633</v>
      </c>
      <c r="O417" s="59"/>
    </row>
    <row r="418" spans="2:15" x14ac:dyDescent="0.25">
      <c r="B418" s="5">
        <v>2</v>
      </c>
      <c r="C418" s="49" t="str">
        <f>VLOOKUP(見積条件マスタ[[#This Row],[article_type_id]],品名マスタ[],5,0)</f>
        <v>角エジェクタピン</v>
      </c>
      <c r="D418" s="9">
        <v>20006</v>
      </c>
      <c r="E418" s="49" t="str">
        <f>VLOOKUP(見積条件マスタ[[#This Row],[qt_condition_type_id]],見積条件タイプマスタ[],5,0)</f>
        <v>3Dモデル上のツバ裏ナンバリングは加工不要</v>
      </c>
      <c r="F418" s="49" t="str">
        <f>VLOOKUP(見積条件マスタ[[#This Row],[qt_condition_type_id]],見積条件タイプマスタ[],2,0)</f>
        <v>BOOLEAN</v>
      </c>
      <c r="G418" s="5">
        <v>1</v>
      </c>
      <c r="H418" s="49" t="str">
        <f>見積条件マスタ[[#This Row],[article_type_id]]&amp;"."&amp;見積条件マスタ[[#This Row],[qt_condition_type_id]]&amp;"."&amp;見積条件マスタ[[#This Row],[qt_condition_type_define_id]]</f>
        <v>2.20006.1</v>
      </c>
      <c r="I418" s="5" t="s">
        <v>272</v>
      </c>
      <c r="J418" s="5"/>
      <c r="K418" s="5" t="s">
        <v>268</v>
      </c>
      <c r="L418" s="5">
        <v>1</v>
      </c>
      <c r="M418" s="5"/>
      <c r="N418" s="12" t="s">
        <v>633</v>
      </c>
      <c r="O418" s="59"/>
    </row>
    <row r="419" spans="2:15" x14ac:dyDescent="0.25">
      <c r="B419" s="5">
        <v>2</v>
      </c>
      <c r="C419" s="49" t="str">
        <f>VLOOKUP(見積条件マスタ[[#This Row],[article_type_id]],品名マスタ[],5,0)</f>
        <v>角エジェクタピン</v>
      </c>
      <c r="D419" s="9">
        <v>20006</v>
      </c>
      <c r="E419" s="49" t="str">
        <f>VLOOKUP(見積条件マスタ[[#This Row],[qt_condition_type_id]],見積条件タイプマスタ[],5,0)</f>
        <v>3Dモデル上のツバ裏ナンバリングは加工不要</v>
      </c>
      <c r="F419" s="49" t="str">
        <f>VLOOKUP(見積条件マスタ[[#This Row],[qt_condition_type_id]],見積条件タイプマスタ[],2,0)</f>
        <v>BOOLEAN</v>
      </c>
      <c r="G419" s="5">
        <v>2</v>
      </c>
      <c r="H419" s="49" t="str">
        <f>見積条件マスタ[[#This Row],[article_type_id]]&amp;"."&amp;見積条件マスタ[[#This Row],[qt_condition_type_id]]&amp;"."&amp;見積条件マスタ[[#This Row],[qt_condition_type_define_id]]</f>
        <v>2.20006.2</v>
      </c>
      <c r="I419" s="5" t="s">
        <v>273</v>
      </c>
      <c r="J419" s="5"/>
      <c r="K419" s="5" t="s">
        <v>269</v>
      </c>
      <c r="L419" s="5">
        <v>2</v>
      </c>
      <c r="M419" s="5"/>
      <c r="N419" s="12" t="s">
        <v>633</v>
      </c>
      <c r="O419" s="59"/>
    </row>
    <row r="420" spans="2:15" x14ac:dyDescent="0.25">
      <c r="B420" s="5">
        <v>2</v>
      </c>
      <c r="C420" s="33" t="str">
        <f>VLOOKUP(見積条件マスタ[[#This Row],[article_type_id]],品名マスタ[],5,0)</f>
        <v>角エジェクタピン</v>
      </c>
      <c r="D420" s="9">
        <v>29999</v>
      </c>
      <c r="E420" s="49" t="str">
        <f>VLOOKUP(見積条件マスタ[[#This Row],[qt_condition_type_id]],見積条件タイプマスタ[],5,0)</f>
        <v>その他指示</v>
      </c>
      <c r="F420" s="49" t="str">
        <f>VLOOKUP(見積条件マスタ[[#This Row],[qt_condition_type_id]],見積条件タイプマスタ[],2,0)</f>
        <v>SIMPLE_TEXT</v>
      </c>
      <c r="G420" s="5">
        <v>1</v>
      </c>
      <c r="H420" s="49" t="str">
        <f>見積条件マスタ[[#This Row],[article_type_id]]&amp;"."&amp;見積条件マスタ[[#This Row],[qt_condition_type_id]]&amp;"."&amp;見積条件マスタ[[#This Row],[qt_condition_type_define_id]]</f>
        <v>2.29999.1</v>
      </c>
      <c r="I420" s="5" t="s">
        <v>161</v>
      </c>
      <c r="J420" s="5"/>
      <c r="K420" s="5"/>
      <c r="L420" s="5">
        <v>1</v>
      </c>
      <c r="M420" s="5"/>
      <c r="N420" s="12" t="s">
        <v>633</v>
      </c>
      <c r="O420" s="59"/>
    </row>
    <row r="421" spans="2:15" x14ac:dyDescent="0.25">
      <c r="B421" s="5">
        <v>3</v>
      </c>
      <c r="C421" s="16" t="str">
        <f>VLOOKUP(見積条件マスタ[[#This Row],[article_type_id]],品名マスタ[],5,0)</f>
        <v>スリーブ</v>
      </c>
      <c r="D421" s="9">
        <v>1</v>
      </c>
      <c r="E421" s="16" t="str">
        <f>VLOOKUP(見積条件マスタ[[#This Row],[qt_condition_type_id]],見積条件タイプマスタ[],5,0)</f>
        <v>材質</v>
      </c>
      <c r="F421" s="16" t="str">
        <f>VLOOKUP(見積条件マスタ[[#This Row],[qt_condition_type_id]],見積条件タイプマスタ[],2,0)</f>
        <v>SIMPLE_TEXT</v>
      </c>
      <c r="G421" s="5">
        <v>1</v>
      </c>
      <c r="H421" s="16" t="str">
        <f>見積条件マスタ[[#This Row],[article_type_id]]&amp;"."&amp;見積条件マスタ[[#This Row],[qt_condition_type_id]]&amp;"."&amp;見積条件マスタ[[#This Row],[qt_condition_type_define_id]]</f>
        <v>3.1.1</v>
      </c>
      <c r="I421" s="5" t="s">
        <v>0</v>
      </c>
      <c r="J421" s="5" t="s">
        <v>8</v>
      </c>
      <c r="K421" s="5" t="s">
        <v>9</v>
      </c>
      <c r="L421" s="5">
        <v>1</v>
      </c>
      <c r="M421" s="5"/>
      <c r="N421" s="12" t="s">
        <v>396</v>
      </c>
      <c r="O421" s="59"/>
    </row>
    <row r="422" spans="2:15" x14ac:dyDescent="0.25">
      <c r="B422" s="5">
        <v>3</v>
      </c>
      <c r="C422" s="16" t="str">
        <f>VLOOKUP(見積条件マスタ[[#This Row],[article_type_id]],品名マスタ[],5,0)</f>
        <v>スリーブ</v>
      </c>
      <c r="D422" s="9">
        <v>1</v>
      </c>
      <c r="E422" s="16" t="str">
        <f>VLOOKUP(見積条件マスタ[[#This Row],[qt_condition_type_id]],見積条件タイプマスタ[],5,0)</f>
        <v>材質</v>
      </c>
      <c r="F422" s="16" t="str">
        <f>VLOOKUP(見積条件マスタ[[#This Row],[qt_condition_type_id]],見積条件タイプマスタ[],2,0)</f>
        <v>SIMPLE_TEXT</v>
      </c>
      <c r="G422" s="5">
        <v>2</v>
      </c>
      <c r="H422" s="16" t="str">
        <f>見積条件マスタ[[#This Row],[article_type_id]]&amp;"."&amp;見積条件マスタ[[#This Row],[qt_condition_type_id]]&amp;"."&amp;見積条件マスタ[[#This Row],[qt_condition_type_define_id]]</f>
        <v>3.1.2</v>
      </c>
      <c r="I422" s="5" t="s">
        <v>10</v>
      </c>
      <c r="J422" s="5" t="s">
        <v>11</v>
      </c>
      <c r="K422" s="5" t="s">
        <v>12</v>
      </c>
      <c r="L422" s="5">
        <v>2</v>
      </c>
      <c r="M422" s="5"/>
      <c r="N422" s="5" t="s">
        <v>632</v>
      </c>
      <c r="O422" s="59"/>
    </row>
    <row r="423" spans="2:15" x14ac:dyDescent="0.25">
      <c r="B423" s="5">
        <v>3</v>
      </c>
      <c r="C423" s="16" t="str">
        <f>VLOOKUP(見積条件マスタ[[#This Row],[article_type_id]],品名マスタ[],5,0)</f>
        <v>スリーブ</v>
      </c>
      <c r="D423" s="9">
        <v>1</v>
      </c>
      <c r="E423" s="16" t="str">
        <f>VLOOKUP(見積条件マスタ[[#This Row],[qt_condition_type_id]],見積条件タイプマスタ[],5,0)</f>
        <v>材質</v>
      </c>
      <c r="F423" s="16" t="str">
        <f>VLOOKUP(見積条件マスタ[[#This Row],[qt_condition_type_id]],見積条件タイプマスタ[],2,0)</f>
        <v>SIMPLE_TEXT</v>
      </c>
      <c r="G423" s="5">
        <v>3</v>
      </c>
      <c r="H423" s="16" t="str">
        <f>見積条件マスタ[[#This Row],[article_type_id]]&amp;"."&amp;見積条件マスタ[[#This Row],[qt_condition_type_id]]&amp;"."&amp;見積条件マスタ[[#This Row],[qt_condition_type_define_id]]</f>
        <v>3.1.3</v>
      </c>
      <c r="I423" s="5" t="s">
        <v>13</v>
      </c>
      <c r="J423" s="5" t="s">
        <v>14</v>
      </c>
      <c r="K423" s="5" t="s">
        <v>15</v>
      </c>
      <c r="L423" s="5">
        <v>6</v>
      </c>
      <c r="M423" s="5"/>
      <c r="N423" s="5" t="s">
        <v>632</v>
      </c>
      <c r="O423" s="59"/>
    </row>
    <row r="424" spans="2:15" x14ac:dyDescent="0.25">
      <c r="B424" s="5">
        <v>3</v>
      </c>
      <c r="C424" s="16" t="str">
        <f>VLOOKUP(見積条件マスタ[[#This Row],[article_type_id]],品名マスタ[],5,0)</f>
        <v>スリーブ</v>
      </c>
      <c r="D424" s="9">
        <v>1</v>
      </c>
      <c r="E424" s="16" t="str">
        <f>VLOOKUP(見積条件マスタ[[#This Row],[qt_condition_type_id]],見積条件タイプマスタ[],5,0)</f>
        <v>材質</v>
      </c>
      <c r="F424" s="16" t="str">
        <f>VLOOKUP(見積条件マスタ[[#This Row],[qt_condition_type_id]],見積条件タイプマスタ[],2,0)</f>
        <v>SIMPLE_TEXT</v>
      </c>
      <c r="G424" s="5">
        <v>4</v>
      </c>
      <c r="H424" s="16" t="str">
        <f>見積条件マスタ[[#This Row],[article_type_id]]&amp;"."&amp;見積条件マスタ[[#This Row],[qt_condition_type_id]]&amp;"."&amp;見積条件マスタ[[#This Row],[qt_condition_type_define_id]]</f>
        <v>3.1.4</v>
      </c>
      <c r="I424" s="5" t="s">
        <v>16</v>
      </c>
      <c r="J424" s="5" t="s">
        <v>17</v>
      </c>
      <c r="K424" s="5" t="s">
        <v>646</v>
      </c>
      <c r="L424" s="5">
        <v>8</v>
      </c>
      <c r="M424" s="5"/>
      <c r="N424" s="5" t="s">
        <v>632</v>
      </c>
      <c r="O424" s="59"/>
    </row>
    <row r="425" spans="2:15" x14ac:dyDescent="0.25">
      <c r="B425" s="5">
        <v>3</v>
      </c>
      <c r="C425" s="16" t="str">
        <f>VLOOKUP(見積条件マスタ[[#This Row],[article_type_id]],品名マスタ[],5,0)</f>
        <v>スリーブ</v>
      </c>
      <c r="D425" s="9">
        <v>1</v>
      </c>
      <c r="E425" s="16" t="str">
        <f>VLOOKUP(見積条件マスタ[[#This Row],[qt_condition_type_id]],見積条件タイプマスタ[],5,0)</f>
        <v>材質</v>
      </c>
      <c r="F425" s="16" t="str">
        <f>VLOOKUP(見積条件マスタ[[#This Row],[qt_condition_type_id]],見積条件タイプマスタ[],2,0)</f>
        <v>SIMPLE_TEXT</v>
      </c>
      <c r="G425" s="5">
        <v>5</v>
      </c>
      <c r="H425" s="16" t="str">
        <f>見積条件マスタ[[#This Row],[article_type_id]]&amp;"."&amp;見積条件マスタ[[#This Row],[qt_condition_type_id]]&amp;"."&amp;見積条件マスタ[[#This Row],[qt_condition_type_define_id]]</f>
        <v>3.1.5</v>
      </c>
      <c r="I425" s="5" t="s">
        <v>18</v>
      </c>
      <c r="J425" s="5" t="s">
        <v>19</v>
      </c>
      <c r="K425" s="5" t="s">
        <v>648</v>
      </c>
      <c r="L425" s="5">
        <v>7</v>
      </c>
      <c r="M425" s="5"/>
      <c r="N425" s="5" t="s">
        <v>632</v>
      </c>
      <c r="O425" s="59"/>
    </row>
    <row r="426" spans="2:15" x14ac:dyDescent="0.25">
      <c r="B426" s="5">
        <v>3</v>
      </c>
      <c r="C426" s="16" t="str">
        <f>VLOOKUP(見積条件マスタ[[#This Row],[article_type_id]],品名マスタ[],5,0)</f>
        <v>スリーブ</v>
      </c>
      <c r="D426" s="9">
        <v>1</v>
      </c>
      <c r="E426" s="16" t="str">
        <f>VLOOKUP(見積条件マスタ[[#This Row],[qt_condition_type_id]],見積条件タイプマスタ[],5,0)</f>
        <v>材質</v>
      </c>
      <c r="F426" s="16" t="str">
        <f>VLOOKUP(見積条件マスタ[[#This Row],[qt_condition_type_id]],見積条件タイプマスタ[],2,0)</f>
        <v>SIMPLE_TEXT</v>
      </c>
      <c r="G426" s="5">
        <v>6</v>
      </c>
      <c r="H426" s="16" t="str">
        <f>見積条件マスタ[[#This Row],[article_type_id]]&amp;"."&amp;見積条件マスタ[[#This Row],[qt_condition_type_id]]&amp;"."&amp;見積条件マスタ[[#This Row],[qt_condition_type_define_id]]</f>
        <v>3.1.6</v>
      </c>
      <c r="I426" s="5" t="s">
        <v>20</v>
      </c>
      <c r="J426" s="5" t="s">
        <v>21</v>
      </c>
      <c r="K426" s="5" t="s">
        <v>653</v>
      </c>
      <c r="L426" s="5">
        <v>9</v>
      </c>
      <c r="M426" s="5"/>
      <c r="N426" s="5" t="s">
        <v>632</v>
      </c>
      <c r="O426" s="59"/>
    </row>
    <row r="427" spans="2:15" x14ac:dyDescent="0.25">
      <c r="B427" s="5">
        <v>3</v>
      </c>
      <c r="C427" s="16" t="str">
        <f>VLOOKUP(見積条件マスタ[[#This Row],[article_type_id]],品名マスタ[],5,0)</f>
        <v>スリーブ</v>
      </c>
      <c r="D427" s="9">
        <v>1</v>
      </c>
      <c r="E427" s="16" t="str">
        <f>VLOOKUP(見積条件マスタ[[#This Row],[qt_condition_type_id]],見積条件タイプマスタ[],5,0)</f>
        <v>材質</v>
      </c>
      <c r="F427" s="16" t="str">
        <f>VLOOKUP(見積条件マスタ[[#This Row],[qt_condition_type_id]],見積条件タイプマスタ[],2,0)</f>
        <v>SIMPLE_TEXT</v>
      </c>
      <c r="G427" s="5">
        <v>7</v>
      </c>
      <c r="H427" s="16" t="str">
        <f>見積条件マスタ[[#This Row],[article_type_id]]&amp;"."&amp;見積条件マスタ[[#This Row],[qt_condition_type_id]]&amp;"."&amp;見積条件マスタ[[#This Row],[qt_condition_type_define_id]]</f>
        <v>3.1.7</v>
      </c>
      <c r="I427" s="5" t="s">
        <v>22</v>
      </c>
      <c r="J427" s="5" t="s">
        <v>23</v>
      </c>
      <c r="K427" s="5" t="s">
        <v>24</v>
      </c>
      <c r="L427" s="5">
        <v>4</v>
      </c>
      <c r="M427" s="5"/>
      <c r="N427" s="5" t="s">
        <v>632</v>
      </c>
      <c r="O427" s="59"/>
    </row>
    <row r="428" spans="2:15" x14ac:dyDescent="0.25">
      <c r="B428" s="5">
        <v>3</v>
      </c>
      <c r="C428" s="16" t="str">
        <f>VLOOKUP(見積条件マスタ[[#This Row],[article_type_id]],品名マスタ[],5,0)</f>
        <v>スリーブ</v>
      </c>
      <c r="D428" s="9">
        <v>1</v>
      </c>
      <c r="E428" s="16" t="str">
        <f>VLOOKUP(見積条件マスタ[[#This Row],[qt_condition_type_id]],見積条件タイプマスタ[],5,0)</f>
        <v>材質</v>
      </c>
      <c r="F428" s="16" t="str">
        <f>VLOOKUP(見積条件マスタ[[#This Row],[qt_condition_type_id]],見積条件タイプマスタ[],2,0)</f>
        <v>SIMPLE_TEXT</v>
      </c>
      <c r="G428" s="5">
        <v>8</v>
      </c>
      <c r="H428" s="16" t="str">
        <f>見積条件マスタ[[#This Row],[article_type_id]]&amp;"."&amp;見積条件マスタ[[#This Row],[qt_condition_type_id]]&amp;"."&amp;見積条件マスタ[[#This Row],[qt_condition_type_define_id]]</f>
        <v>3.1.8</v>
      </c>
      <c r="I428" s="5" t="s">
        <v>25</v>
      </c>
      <c r="J428" s="5" t="s">
        <v>26</v>
      </c>
      <c r="K428" s="5" t="s">
        <v>642</v>
      </c>
      <c r="L428" s="5">
        <v>3</v>
      </c>
      <c r="M428" s="5"/>
      <c r="N428" s="5" t="s">
        <v>632</v>
      </c>
      <c r="O428" s="59"/>
    </row>
    <row r="429" spans="2:15" x14ac:dyDescent="0.25">
      <c r="B429" s="5">
        <v>3</v>
      </c>
      <c r="C429" s="16" t="str">
        <f>VLOOKUP(見積条件マスタ[[#This Row],[article_type_id]],品名マスタ[],5,0)</f>
        <v>スリーブ</v>
      </c>
      <c r="D429" s="9">
        <v>1</v>
      </c>
      <c r="E429" s="16" t="str">
        <f>VLOOKUP(見積条件マスタ[[#This Row],[qt_condition_type_id]],見積条件タイプマスタ[],5,0)</f>
        <v>材質</v>
      </c>
      <c r="F429" s="16" t="str">
        <f>VLOOKUP(見積条件マスタ[[#This Row],[qt_condition_type_id]],見積条件タイプマスタ[],2,0)</f>
        <v>SIMPLE_TEXT</v>
      </c>
      <c r="G429" s="5">
        <v>9</v>
      </c>
      <c r="H429" s="16" t="str">
        <f>見積条件マスタ[[#This Row],[article_type_id]]&amp;"."&amp;見積条件マスタ[[#This Row],[qt_condition_type_id]]&amp;"."&amp;見積条件マスタ[[#This Row],[qt_condition_type_define_id]]</f>
        <v>3.1.9</v>
      </c>
      <c r="I429" s="5" t="s">
        <v>27</v>
      </c>
      <c r="J429" s="5" t="s">
        <v>17</v>
      </c>
      <c r="K429" s="5" t="s">
        <v>644</v>
      </c>
      <c r="L429" s="5">
        <v>5</v>
      </c>
      <c r="M429" s="5"/>
      <c r="N429" s="12" t="s">
        <v>396</v>
      </c>
      <c r="O429" s="59"/>
    </row>
    <row r="430" spans="2:15" x14ac:dyDescent="0.25">
      <c r="B430" s="5">
        <v>3</v>
      </c>
      <c r="C430" s="16" t="str">
        <f>VLOOKUP(見積条件マスタ[[#This Row],[article_type_id]],品名マスタ[],5,0)</f>
        <v>スリーブ</v>
      </c>
      <c r="D430" s="9">
        <v>1</v>
      </c>
      <c r="E430" s="16" t="str">
        <f>VLOOKUP(見積条件マスタ[[#This Row],[qt_condition_type_id]],見積条件タイプマスタ[],5,0)</f>
        <v>材質</v>
      </c>
      <c r="F430" s="16" t="str">
        <f>VLOOKUP(見積条件マスタ[[#This Row],[qt_condition_type_id]],見積条件タイプマスタ[],2,0)</f>
        <v>SIMPLE_TEXT</v>
      </c>
      <c r="G430" s="5">
        <v>10</v>
      </c>
      <c r="H430" s="16" t="str">
        <f>見積条件マスタ[[#This Row],[article_type_id]]&amp;"."&amp;見積条件マスタ[[#This Row],[qt_condition_type_id]]&amp;"."&amp;見積条件マスタ[[#This Row],[qt_condition_type_define_id]]</f>
        <v>3.1.10</v>
      </c>
      <c r="I430" s="5" t="s">
        <v>28</v>
      </c>
      <c r="J430" s="5" t="s">
        <v>29</v>
      </c>
      <c r="K430" s="5" t="s">
        <v>649</v>
      </c>
      <c r="L430" s="5">
        <v>10</v>
      </c>
      <c r="M430" s="5"/>
      <c r="N430" s="5" t="s">
        <v>632</v>
      </c>
      <c r="O430" s="59"/>
    </row>
    <row r="431" spans="2:15" x14ac:dyDescent="0.25">
      <c r="B431" s="5">
        <v>3</v>
      </c>
      <c r="C431" s="16" t="str">
        <f>VLOOKUP(見積条件マスタ[[#This Row],[article_type_id]],品名マスタ[],5,0)</f>
        <v>スリーブ</v>
      </c>
      <c r="D431" s="9">
        <v>1</v>
      </c>
      <c r="E431" s="16" t="str">
        <f>VLOOKUP(見積条件マスタ[[#This Row],[qt_condition_type_id]],見積条件タイプマスタ[],5,0)</f>
        <v>材質</v>
      </c>
      <c r="F431" s="16" t="str">
        <f>VLOOKUP(見積条件マスタ[[#This Row],[qt_condition_type_id]],見積条件タイプマスタ[],2,0)</f>
        <v>SIMPLE_TEXT</v>
      </c>
      <c r="G431" s="5">
        <v>11</v>
      </c>
      <c r="H431" s="16" t="str">
        <f>見積条件マスタ[[#This Row],[article_type_id]]&amp;"."&amp;見積条件マスタ[[#This Row],[qt_condition_type_id]]&amp;"."&amp;見積条件マスタ[[#This Row],[qt_condition_type_define_id]]</f>
        <v>3.1.11</v>
      </c>
      <c r="I431" s="5" t="s">
        <v>30</v>
      </c>
      <c r="J431" s="5" t="s">
        <v>31</v>
      </c>
      <c r="K431" s="5" t="s">
        <v>650</v>
      </c>
      <c r="L431" s="5">
        <v>11</v>
      </c>
      <c r="M431" s="5"/>
      <c r="N431" s="5" t="s">
        <v>632</v>
      </c>
      <c r="O431" s="59"/>
    </row>
    <row r="432" spans="2:15" x14ac:dyDescent="0.25">
      <c r="B432" s="5">
        <v>3</v>
      </c>
      <c r="C432" s="16" t="str">
        <f>VLOOKUP(見積条件マスタ[[#This Row],[article_type_id]],品名マスタ[],5,0)</f>
        <v>スリーブ</v>
      </c>
      <c r="D432" s="9">
        <v>1</v>
      </c>
      <c r="E432" s="16" t="str">
        <f>VLOOKUP(見積条件マスタ[[#This Row],[qt_condition_type_id]],見積条件タイプマスタ[],5,0)</f>
        <v>材質</v>
      </c>
      <c r="F432" s="16" t="str">
        <f>VLOOKUP(見積条件マスタ[[#This Row],[qt_condition_type_id]],見積条件タイプマスタ[],2,0)</f>
        <v>SIMPLE_TEXT</v>
      </c>
      <c r="G432" s="5">
        <v>12</v>
      </c>
      <c r="H432" s="16" t="str">
        <f>見積条件マスタ[[#This Row],[article_type_id]]&amp;"."&amp;見積条件マスタ[[#This Row],[qt_condition_type_id]]&amp;"."&amp;見積条件マスタ[[#This Row],[qt_condition_type_define_id]]</f>
        <v>3.1.12</v>
      </c>
      <c r="I432" s="5" t="s">
        <v>32</v>
      </c>
      <c r="J432" s="5" t="s">
        <v>33</v>
      </c>
      <c r="K432" s="5" t="s">
        <v>651</v>
      </c>
      <c r="L432" s="5">
        <v>12</v>
      </c>
      <c r="M432" s="5"/>
      <c r="N432" s="5" t="s">
        <v>632</v>
      </c>
      <c r="O432" s="59"/>
    </row>
    <row r="433" spans="2:15" x14ac:dyDescent="0.25">
      <c r="B433" s="5">
        <v>3</v>
      </c>
      <c r="C433" s="16" t="str">
        <f>VLOOKUP(見積条件マスタ[[#This Row],[article_type_id]],品名マスタ[],5,0)</f>
        <v>スリーブ</v>
      </c>
      <c r="D433" s="9">
        <v>2</v>
      </c>
      <c r="E433" s="16" t="str">
        <f>VLOOKUP(見積条件マスタ[[#This Row],[qt_condition_type_id]],見積条件タイプマスタ[],5,0)</f>
        <v>表面処理</v>
      </c>
      <c r="F433" s="16" t="str">
        <f>VLOOKUP(見積条件マスタ[[#This Row],[qt_condition_type_id]],見積条件タイプマスタ[],2,0)</f>
        <v>SIMPLE_TEXT</v>
      </c>
      <c r="G433" s="5">
        <v>1</v>
      </c>
      <c r="H433" s="16" t="str">
        <f>見積条件マスタ[[#This Row],[article_type_id]]&amp;"."&amp;見積条件マスタ[[#This Row],[qt_condition_type_id]]&amp;"."&amp;見積条件マスタ[[#This Row],[qt_condition_type_define_id]]</f>
        <v>3.2.1</v>
      </c>
      <c r="I433" s="5" t="s">
        <v>163</v>
      </c>
      <c r="J433" s="5"/>
      <c r="K433" s="5" t="s">
        <v>164</v>
      </c>
      <c r="L433" s="5">
        <v>1</v>
      </c>
      <c r="M433" s="5"/>
      <c r="N433" s="12" t="s">
        <v>396</v>
      </c>
      <c r="O433" s="59"/>
    </row>
    <row r="434" spans="2:15" x14ac:dyDescent="0.25">
      <c r="B434" s="5">
        <v>3</v>
      </c>
      <c r="C434" s="16" t="str">
        <f>VLOOKUP(見積条件マスタ[[#This Row],[article_type_id]],品名マスタ[],5,0)</f>
        <v>スリーブ</v>
      </c>
      <c r="D434" s="9">
        <v>2</v>
      </c>
      <c r="E434" s="16" t="str">
        <f>VLOOKUP(見積条件マスタ[[#This Row],[qt_condition_type_id]],見積条件タイプマスタ[],5,0)</f>
        <v>表面処理</v>
      </c>
      <c r="F434" s="16" t="str">
        <f>VLOOKUP(見積条件マスタ[[#This Row],[qt_condition_type_id]],見積条件タイプマスタ[],2,0)</f>
        <v>SIMPLE_TEXT</v>
      </c>
      <c r="G434" s="5">
        <v>2</v>
      </c>
      <c r="H434" s="16" t="str">
        <f>見積条件マスタ[[#This Row],[article_type_id]]&amp;"."&amp;見積条件マスタ[[#This Row],[qt_condition_type_id]]&amp;"."&amp;見積条件マスタ[[#This Row],[qt_condition_type_define_id]]</f>
        <v>3.2.2</v>
      </c>
      <c r="I434" s="5" t="s">
        <v>35</v>
      </c>
      <c r="J434" s="5"/>
      <c r="K434" s="5" t="s">
        <v>165</v>
      </c>
      <c r="L434" s="5">
        <v>2</v>
      </c>
      <c r="M434" s="5"/>
      <c r="N434" s="12" t="s">
        <v>396</v>
      </c>
      <c r="O434" s="59"/>
    </row>
    <row r="435" spans="2:15" x14ac:dyDescent="0.25">
      <c r="B435" s="5">
        <v>3</v>
      </c>
      <c r="C435" s="16" t="str">
        <f>VLOOKUP(見積条件マスタ[[#This Row],[article_type_id]],品名マスタ[],5,0)</f>
        <v>スリーブ</v>
      </c>
      <c r="D435" s="9">
        <v>2</v>
      </c>
      <c r="E435" s="16" t="str">
        <f>VLOOKUP(見積条件マスタ[[#This Row],[qt_condition_type_id]],見積条件タイプマスタ[],5,0)</f>
        <v>表面処理</v>
      </c>
      <c r="F435" s="16" t="str">
        <f>VLOOKUP(見積条件マスタ[[#This Row],[qt_condition_type_id]],見積条件タイプマスタ[],2,0)</f>
        <v>SIMPLE_TEXT</v>
      </c>
      <c r="G435" s="5">
        <v>3</v>
      </c>
      <c r="H435" s="16" t="str">
        <f>見積条件マスタ[[#This Row],[article_type_id]]&amp;"."&amp;見積条件マスタ[[#This Row],[qt_condition_type_id]]&amp;"."&amp;見積条件マスタ[[#This Row],[qt_condition_type_define_id]]</f>
        <v>3.2.3</v>
      </c>
      <c r="I435" s="5" t="s">
        <v>34</v>
      </c>
      <c r="J435" s="5"/>
      <c r="K435" s="5" t="s">
        <v>166</v>
      </c>
      <c r="L435" s="5">
        <v>3</v>
      </c>
      <c r="M435" s="5"/>
      <c r="N435" s="5" t="s">
        <v>632</v>
      </c>
      <c r="O435" s="59"/>
    </row>
    <row r="436" spans="2:15" x14ac:dyDescent="0.25">
      <c r="B436" s="5">
        <v>3</v>
      </c>
      <c r="C436" s="16" t="str">
        <f>VLOOKUP(見積条件マスタ[[#This Row],[article_type_id]],品名マスタ[],5,0)</f>
        <v>スリーブ</v>
      </c>
      <c r="D436" s="9">
        <v>2</v>
      </c>
      <c r="E436" s="16" t="str">
        <f>VLOOKUP(見積条件マスタ[[#This Row],[qt_condition_type_id]],見積条件タイプマスタ[],5,0)</f>
        <v>表面処理</v>
      </c>
      <c r="F436" s="16" t="str">
        <f>VLOOKUP(見積条件マスタ[[#This Row],[qt_condition_type_id]],見積条件タイプマスタ[],2,0)</f>
        <v>SIMPLE_TEXT</v>
      </c>
      <c r="G436" s="5">
        <v>4</v>
      </c>
      <c r="H436" s="16" t="str">
        <f>見積条件マスタ[[#This Row],[article_type_id]]&amp;"."&amp;見積条件マスタ[[#This Row],[qt_condition_type_id]]&amp;"."&amp;見積条件マスタ[[#This Row],[qt_condition_type_define_id]]</f>
        <v>3.2.4</v>
      </c>
      <c r="I436" s="5" t="s">
        <v>167</v>
      </c>
      <c r="J436" s="5"/>
      <c r="K436" s="5" t="s">
        <v>655</v>
      </c>
      <c r="L436" s="5">
        <v>4</v>
      </c>
      <c r="M436" s="5"/>
      <c r="N436" s="5" t="s">
        <v>632</v>
      </c>
      <c r="O436" s="59"/>
    </row>
    <row r="437" spans="2:15" x14ac:dyDescent="0.25">
      <c r="B437" s="5">
        <v>3</v>
      </c>
      <c r="C437" s="16" t="str">
        <f>VLOOKUP(見積条件マスタ[[#This Row],[article_type_id]],品名マスタ[],5,0)</f>
        <v>スリーブ</v>
      </c>
      <c r="D437" s="9">
        <v>2</v>
      </c>
      <c r="E437" s="16" t="str">
        <f>VLOOKUP(見積条件マスタ[[#This Row],[qt_condition_type_id]],見積条件タイプマスタ[],5,0)</f>
        <v>表面処理</v>
      </c>
      <c r="F437" s="16" t="str">
        <f>VLOOKUP(見積条件マスタ[[#This Row],[qt_condition_type_id]],見積条件タイプマスタ[],2,0)</f>
        <v>SIMPLE_TEXT</v>
      </c>
      <c r="G437" s="5">
        <v>5</v>
      </c>
      <c r="H437" s="16" t="str">
        <f>見積条件マスタ[[#This Row],[article_type_id]]&amp;"."&amp;見積条件マスタ[[#This Row],[qt_condition_type_id]]&amp;"."&amp;見積条件マスタ[[#This Row],[qt_condition_type_define_id]]</f>
        <v>3.2.5</v>
      </c>
      <c r="I437" s="5" t="s">
        <v>168</v>
      </c>
      <c r="J437" s="5"/>
      <c r="K437" s="5" t="s">
        <v>657</v>
      </c>
      <c r="L437" s="5">
        <v>5</v>
      </c>
      <c r="M437" s="5"/>
      <c r="N437" s="5" t="s">
        <v>632</v>
      </c>
      <c r="O437" s="59"/>
    </row>
    <row r="438" spans="2:15" x14ac:dyDescent="0.25">
      <c r="B438" s="5">
        <v>3</v>
      </c>
      <c r="C438" s="16" t="str">
        <f>VLOOKUP(見積条件マスタ[[#This Row],[article_type_id]],品名マスタ[],5,0)</f>
        <v>スリーブ</v>
      </c>
      <c r="D438" s="9">
        <v>2</v>
      </c>
      <c r="E438" s="16" t="str">
        <f>VLOOKUP(見積条件マスタ[[#This Row],[qt_condition_type_id]],見積条件タイプマスタ[],5,0)</f>
        <v>表面処理</v>
      </c>
      <c r="F438" s="16" t="str">
        <f>VLOOKUP(見積条件マスタ[[#This Row],[qt_condition_type_id]],見積条件タイプマスタ[],2,0)</f>
        <v>SIMPLE_TEXT</v>
      </c>
      <c r="G438" s="5">
        <v>6</v>
      </c>
      <c r="H438" s="16" t="str">
        <f>見積条件マスタ[[#This Row],[article_type_id]]&amp;"."&amp;見積条件マスタ[[#This Row],[qt_condition_type_id]]&amp;"."&amp;見積条件マスタ[[#This Row],[qt_condition_type_define_id]]</f>
        <v>3.2.6</v>
      </c>
      <c r="I438" s="5" t="s">
        <v>169</v>
      </c>
      <c r="J438" s="5"/>
      <c r="K438" s="5" t="s">
        <v>658</v>
      </c>
      <c r="L438" s="5">
        <v>6</v>
      </c>
      <c r="M438" s="5"/>
      <c r="N438" s="5" t="s">
        <v>632</v>
      </c>
      <c r="O438" s="59"/>
    </row>
    <row r="439" spans="2:15" x14ac:dyDescent="0.25">
      <c r="B439" s="5">
        <v>3</v>
      </c>
      <c r="C439" s="16" t="str">
        <f>VLOOKUP(見積条件マスタ[[#This Row],[article_type_id]],品名マスタ[],5,0)</f>
        <v>スリーブ</v>
      </c>
      <c r="D439" s="9">
        <v>2</v>
      </c>
      <c r="E439" s="16" t="str">
        <f>VLOOKUP(見積条件マスタ[[#This Row],[qt_condition_type_id]],見積条件タイプマスタ[],5,0)</f>
        <v>表面処理</v>
      </c>
      <c r="F439" s="16" t="str">
        <f>VLOOKUP(見積条件マスタ[[#This Row],[qt_condition_type_id]],見積条件タイプマスタ[],2,0)</f>
        <v>SIMPLE_TEXT</v>
      </c>
      <c r="G439" s="5">
        <v>7</v>
      </c>
      <c r="H439" s="16" t="str">
        <f>見積条件マスタ[[#This Row],[article_type_id]]&amp;"."&amp;見積条件マスタ[[#This Row],[qt_condition_type_id]]&amp;"."&amp;見積条件マスタ[[#This Row],[qt_condition_type_define_id]]</f>
        <v>3.2.7</v>
      </c>
      <c r="I439" s="5" t="s">
        <v>170</v>
      </c>
      <c r="J439" s="5"/>
      <c r="K439" s="5" t="s">
        <v>659</v>
      </c>
      <c r="L439" s="5">
        <v>7</v>
      </c>
      <c r="M439" s="5"/>
      <c r="N439" s="5" t="s">
        <v>632</v>
      </c>
      <c r="O439" s="59"/>
    </row>
    <row r="440" spans="2:15" x14ac:dyDescent="0.25">
      <c r="B440" s="5">
        <v>3</v>
      </c>
      <c r="C440" s="16" t="str">
        <f>VLOOKUP(見積条件マスタ[[#This Row],[article_type_id]],品名マスタ[],5,0)</f>
        <v>スリーブ</v>
      </c>
      <c r="D440" s="9">
        <v>2</v>
      </c>
      <c r="E440" s="16" t="str">
        <f>VLOOKUP(見積条件マスタ[[#This Row],[qt_condition_type_id]],見積条件タイプマスタ[],5,0)</f>
        <v>表面処理</v>
      </c>
      <c r="F440" s="16" t="str">
        <f>VLOOKUP(見積条件マスタ[[#This Row],[qt_condition_type_id]],見積条件タイプマスタ[],2,0)</f>
        <v>SIMPLE_TEXT</v>
      </c>
      <c r="G440" s="5">
        <v>8</v>
      </c>
      <c r="H440" s="16" t="str">
        <f>見積条件マスタ[[#This Row],[article_type_id]]&amp;"."&amp;見積条件マスタ[[#This Row],[qt_condition_type_id]]&amp;"."&amp;見積条件マスタ[[#This Row],[qt_condition_type_define_id]]</f>
        <v>3.2.8</v>
      </c>
      <c r="I440" s="5" t="s">
        <v>171</v>
      </c>
      <c r="J440" s="5"/>
      <c r="K440" s="5" t="s">
        <v>660</v>
      </c>
      <c r="L440" s="5">
        <v>8</v>
      </c>
      <c r="M440" s="5"/>
      <c r="N440" s="5" t="s">
        <v>632</v>
      </c>
      <c r="O440" s="59"/>
    </row>
    <row r="441" spans="2:15" x14ac:dyDescent="0.25">
      <c r="B441" s="5">
        <v>3</v>
      </c>
      <c r="C441" s="16" t="str">
        <f>VLOOKUP(見積条件マスタ[[#This Row],[article_type_id]],品名マスタ[],5,0)</f>
        <v>スリーブ</v>
      </c>
      <c r="D441" s="9">
        <v>2</v>
      </c>
      <c r="E441" s="16" t="str">
        <f>VLOOKUP(見積条件マスタ[[#This Row],[qt_condition_type_id]],見積条件タイプマスタ[],5,0)</f>
        <v>表面処理</v>
      </c>
      <c r="F441" s="16" t="str">
        <f>VLOOKUP(見積条件マスタ[[#This Row],[qt_condition_type_id]],見積条件タイプマスタ[],2,0)</f>
        <v>SIMPLE_TEXT</v>
      </c>
      <c r="G441" s="5">
        <v>9</v>
      </c>
      <c r="H441" s="16" t="str">
        <f>見積条件マスタ[[#This Row],[article_type_id]]&amp;"."&amp;見積条件マスタ[[#This Row],[qt_condition_type_id]]&amp;"."&amp;見積条件マスタ[[#This Row],[qt_condition_type_define_id]]</f>
        <v>3.2.9</v>
      </c>
      <c r="I441" s="5" t="s">
        <v>172</v>
      </c>
      <c r="J441" s="5"/>
      <c r="K441" s="5" t="s">
        <v>661</v>
      </c>
      <c r="L441" s="5">
        <v>9</v>
      </c>
      <c r="M441" s="5"/>
      <c r="N441" s="5" t="s">
        <v>632</v>
      </c>
      <c r="O441" s="59"/>
    </row>
    <row r="442" spans="2:15" x14ac:dyDescent="0.25">
      <c r="B442" s="5">
        <v>3</v>
      </c>
      <c r="C442" s="16" t="str">
        <f>VLOOKUP(見積条件マスタ[[#This Row],[article_type_id]],品名マスタ[],5,0)</f>
        <v>スリーブ</v>
      </c>
      <c r="D442" s="9">
        <v>2</v>
      </c>
      <c r="E442" s="16" t="str">
        <f>VLOOKUP(見積条件マスタ[[#This Row],[qt_condition_type_id]],見積条件タイプマスタ[],5,0)</f>
        <v>表面処理</v>
      </c>
      <c r="F442" s="16" t="str">
        <f>VLOOKUP(見積条件マスタ[[#This Row],[qt_condition_type_id]],見積条件タイプマスタ[],2,0)</f>
        <v>SIMPLE_TEXT</v>
      </c>
      <c r="G442" s="5">
        <v>10</v>
      </c>
      <c r="H442" s="16" t="str">
        <f>見積条件マスタ[[#This Row],[article_type_id]]&amp;"."&amp;見積条件マスタ[[#This Row],[qt_condition_type_id]]&amp;"."&amp;見積条件マスタ[[#This Row],[qt_condition_type_define_id]]</f>
        <v>3.2.10</v>
      </c>
      <c r="I442" s="5" t="s">
        <v>173</v>
      </c>
      <c r="J442" s="5"/>
      <c r="K442" s="5" t="s">
        <v>662</v>
      </c>
      <c r="L442" s="5">
        <v>10</v>
      </c>
      <c r="M442" s="5"/>
      <c r="N442" s="5" t="s">
        <v>632</v>
      </c>
      <c r="O442" s="59"/>
    </row>
    <row r="443" spans="2:15" x14ac:dyDescent="0.25">
      <c r="B443" s="5">
        <v>3</v>
      </c>
      <c r="C443" s="16" t="str">
        <f>VLOOKUP(見積条件マスタ[[#This Row],[article_type_id]],品名マスタ[],5,0)</f>
        <v>スリーブ</v>
      </c>
      <c r="D443" s="9">
        <v>2</v>
      </c>
      <c r="E443" s="16" t="str">
        <f>VLOOKUP(見積条件マスタ[[#This Row],[qt_condition_type_id]],見積条件タイプマスタ[],5,0)</f>
        <v>表面処理</v>
      </c>
      <c r="F443" s="16" t="str">
        <f>VLOOKUP(見積条件マスタ[[#This Row],[qt_condition_type_id]],見積条件タイプマスタ[],2,0)</f>
        <v>SIMPLE_TEXT</v>
      </c>
      <c r="G443" s="5">
        <v>11</v>
      </c>
      <c r="H443" s="16" t="str">
        <f>見積条件マスタ[[#This Row],[article_type_id]]&amp;"."&amp;見積条件マスタ[[#This Row],[qt_condition_type_id]]&amp;"."&amp;見積条件マスタ[[#This Row],[qt_condition_type_define_id]]</f>
        <v>3.2.11</v>
      </c>
      <c r="I443" s="5" t="s">
        <v>174</v>
      </c>
      <c r="J443" s="5"/>
      <c r="K443" s="5" t="s">
        <v>663</v>
      </c>
      <c r="L443" s="5">
        <v>11</v>
      </c>
      <c r="M443" s="5"/>
      <c r="N443" s="5" t="s">
        <v>632</v>
      </c>
      <c r="O443" s="59"/>
    </row>
    <row r="444" spans="2:15" x14ac:dyDescent="0.25">
      <c r="B444" s="5">
        <v>3</v>
      </c>
      <c r="C444" s="16" t="str">
        <f>VLOOKUP(見積条件マスタ[[#This Row],[article_type_id]],品名マスタ[],5,0)</f>
        <v>スリーブ</v>
      </c>
      <c r="D444" s="9">
        <v>2</v>
      </c>
      <c r="E444" s="16" t="str">
        <f>VLOOKUP(見積条件マスタ[[#This Row],[qt_condition_type_id]],見積条件タイプマスタ[],5,0)</f>
        <v>表面処理</v>
      </c>
      <c r="F444" s="16" t="str">
        <f>VLOOKUP(見積条件マスタ[[#This Row],[qt_condition_type_id]],見積条件タイプマスタ[],2,0)</f>
        <v>SIMPLE_TEXT</v>
      </c>
      <c r="G444" s="5">
        <v>12</v>
      </c>
      <c r="H444" s="16" t="str">
        <f>見積条件マスタ[[#This Row],[article_type_id]]&amp;"."&amp;見積条件マスタ[[#This Row],[qt_condition_type_id]]&amp;"."&amp;見積条件マスタ[[#This Row],[qt_condition_type_define_id]]</f>
        <v>3.2.12</v>
      </c>
      <c r="I444" s="5" t="s">
        <v>175</v>
      </c>
      <c r="J444" s="5"/>
      <c r="K444" s="5" t="s">
        <v>664</v>
      </c>
      <c r="L444" s="5">
        <v>12</v>
      </c>
      <c r="M444" s="5"/>
      <c r="N444" s="5" t="s">
        <v>632</v>
      </c>
      <c r="O444" s="59"/>
    </row>
    <row r="445" spans="2:15" x14ac:dyDescent="0.25">
      <c r="B445" s="5">
        <v>3</v>
      </c>
      <c r="C445" s="16" t="str">
        <f>VLOOKUP(見積条件マスタ[[#This Row],[article_type_id]],品名マスタ[],5,0)</f>
        <v>スリーブ</v>
      </c>
      <c r="D445" s="9">
        <v>2</v>
      </c>
      <c r="E445" s="16" t="str">
        <f>VLOOKUP(見積条件マスタ[[#This Row],[qt_condition_type_id]],見積条件タイプマスタ[],5,0)</f>
        <v>表面処理</v>
      </c>
      <c r="F445" s="16" t="str">
        <f>VLOOKUP(見積条件マスタ[[#This Row],[qt_condition_type_id]],見積条件タイプマスタ[],2,0)</f>
        <v>SIMPLE_TEXT</v>
      </c>
      <c r="G445" s="5">
        <v>13</v>
      </c>
      <c r="H445" s="16" t="str">
        <f>見積条件マスタ[[#This Row],[article_type_id]]&amp;"."&amp;見積条件マスタ[[#This Row],[qt_condition_type_id]]&amp;"."&amp;見積条件マスタ[[#This Row],[qt_condition_type_define_id]]</f>
        <v>3.2.13</v>
      </c>
      <c r="I445" s="5" t="s">
        <v>176</v>
      </c>
      <c r="J445" s="5"/>
      <c r="K445" s="5" t="s">
        <v>665</v>
      </c>
      <c r="L445" s="5">
        <v>13</v>
      </c>
      <c r="M445" s="5"/>
      <c r="N445" s="5" t="s">
        <v>632</v>
      </c>
      <c r="O445" s="59"/>
    </row>
    <row r="446" spans="2:15" x14ac:dyDescent="0.25">
      <c r="B446" s="5">
        <v>3</v>
      </c>
      <c r="C446" s="16" t="str">
        <f>VLOOKUP(見積条件マスタ[[#This Row],[article_type_id]],品名マスタ[],5,0)</f>
        <v>スリーブ</v>
      </c>
      <c r="D446" s="9">
        <v>3</v>
      </c>
      <c r="E446" s="16" t="str">
        <f>VLOOKUP(見積条件マスタ[[#This Row],[qt_condition_type_id]],見積条件タイプマスタ[],5,0)</f>
        <v>硬度</v>
      </c>
      <c r="F446" s="16" t="str">
        <f>VLOOKUP(見積条件マスタ[[#This Row],[qt_condition_type_id]],見積条件タイプマスタ[],2,0)</f>
        <v>SIMPLE_TEXT</v>
      </c>
      <c r="G446" s="10">
        <v>1</v>
      </c>
      <c r="H446" s="43" t="str">
        <f>見積条件マスタ[[#This Row],[article_type_id]]&amp;"."&amp;見積条件マスタ[[#This Row],[qt_condition_type_id]]&amp;"."&amp;見積条件マスタ[[#This Row],[qt_condition_type_define_id]]</f>
        <v>3.3.1</v>
      </c>
      <c r="I446" s="4" t="s">
        <v>177</v>
      </c>
      <c r="J446" s="4"/>
      <c r="K446" s="4" t="s">
        <v>178</v>
      </c>
      <c r="L446" s="4">
        <v>1</v>
      </c>
      <c r="M446" s="4"/>
      <c r="N446" s="4"/>
      <c r="O446" s="59"/>
    </row>
    <row r="447" spans="2:15" x14ac:dyDescent="0.25">
      <c r="B447" s="5">
        <v>3</v>
      </c>
      <c r="C447" s="16" t="str">
        <f>VLOOKUP(見積条件マスタ[[#This Row],[article_type_id]],品名マスタ[],5,0)</f>
        <v>スリーブ</v>
      </c>
      <c r="D447" s="9">
        <v>3</v>
      </c>
      <c r="E447" s="16" t="str">
        <f>VLOOKUP(見積条件マスタ[[#This Row],[qt_condition_type_id]],見積条件タイプマスタ[],5,0)</f>
        <v>硬度</v>
      </c>
      <c r="F447" s="16" t="str">
        <f>VLOOKUP(見積条件マスタ[[#This Row],[qt_condition_type_id]],見積条件タイプマスタ[],2,0)</f>
        <v>SIMPLE_TEXT</v>
      </c>
      <c r="G447" s="10">
        <v>2</v>
      </c>
      <c r="H447" s="43" t="str">
        <f>見積条件マスタ[[#This Row],[article_type_id]]&amp;"."&amp;見積条件マスタ[[#This Row],[qt_condition_type_id]]&amp;"."&amp;見積条件マスタ[[#This Row],[qt_condition_type_define_id]]</f>
        <v>3.3.2</v>
      </c>
      <c r="I447" s="4" t="s">
        <v>14</v>
      </c>
      <c r="J447" s="4"/>
      <c r="K447" s="4" t="s">
        <v>179</v>
      </c>
      <c r="L447" s="4">
        <v>2</v>
      </c>
      <c r="M447" s="4"/>
      <c r="N447" s="4"/>
      <c r="O447" s="59"/>
    </row>
    <row r="448" spans="2:15" x14ac:dyDescent="0.25">
      <c r="B448" s="5">
        <v>3</v>
      </c>
      <c r="C448" s="16" t="str">
        <f>VLOOKUP(見積条件マスタ[[#This Row],[article_type_id]],品名マスタ[],5,0)</f>
        <v>スリーブ</v>
      </c>
      <c r="D448" s="9">
        <v>3</v>
      </c>
      <c r="E448" s="16" t="str">
        <f>VLOOKUP(見積条件マスタ[[#This Row],[qt_condition_type_id]],見積条件タイプマスタ[],5,0)</f>
        <v>硬度</v>
      </c>
      <c r="F448" s="16" t="str">
        <f>VLOOKUP(見積条件マスタ[[#This Row],[qt_condition_type_id]],見積条件タイプマスタ[],2,0)</f>
        <v>SIMPLE_TEXT</v>
      </c>
      <c r="G448" s="10">
        <v>3</v>
      </c>
      <c r="H448" s="43" t="str">
        <f>見積条件マスタ[[#This Row],[article_type_id]]&amp;"."&amp;見積条件マスタ[[#This Row],[qt_condition_type_id]]&amp;"."&amp;見積条件マスタ[[#This Row],[qt_condition_type_define_id]]</f>
        <v>3.3.3</v>
      </c>
      <c r="I448" s="4" t="s">
        <v>17</v>
      </c>
      <c r="J448" s="4"/>
      <c r="K448" s="4" t="s">
        <v>180</v>
      </c>
      <c r="L448" s="4">
        <v>3</v>
      </c>
      <c r="M448" s="4"/>
      <c r="N448" s="4"/>
      <c r="O448" s="59"/>
    </row>
    <row r="449" spans="2:15" x14ac:dyDescent="0.25">
      <c r="B449" s="5">
        <v>3</v>
      </c>
      <c r="C449" s="16" t="str">
        <f>VLOOKUP(見積条件マスタ[[#This Row],[article_type_id]],品名マスタ[],5,0)</f>
        <v>スリーブ</v>
      </c>
      <c r="D449" s="9">
        <v>3</v>
      </c>
      <c r="E449" s="16" t="str">
        <f>VLOOKUP(見積条件マスタ[[#This Row],[qt_condition_type_id]],見積条件タイプマスタ[],5,0)</f>
        <v>硬度</v>
      </c>
      <c r="F449" s="16" t="str">
        <f>VLOOKUP(見積条件マスタ[[#This Row],[qt_condition_type_id]],見積条件タイプマスタ[],2,0)</f>
        <v>SIMPLE_TEXT</v>
      </c>
      <c r="G449" s="10">
        <v>4</v>
      </c>
      <c r="H449" s="43" t="str">
        <f>見積条件マスタ[[#This Row],[article_type_id]]&amp;"."&amp;見積条件マスタ[[#This Row],[qt_condition_type_id]]&amp;"."&amp;見積条件マスタ[[#This Row],[qt_condition_type_define_id]]</f>
        <v>3.3.4</v>
      </c>
      <c r="I449" s="4" t="s">
        <v>21</v>
      </c>
      <c r="J449" s="4"/>
      <c r="K449" s="4" t="s">
        <v>181</v>
      </c>
      <c r="L449" s="4">
        <v>4</v>
      </c>
      <c r="M449" s="4"/>
      <c r="N449" s="4"/>
      <c r="O449" s="59"/>
    </row>
    <row r="450" spans="2:15" x14ac:dyDescent="0.25">
      <c r="B450" s="5">
        <v>3</v>
      </c>
      <c r="C450" s="16" t="str">
        <f>VLOOKUP(見積条件マスタ[[#This Row],[article_type_id]],品名マスタ[],5,0)</f>
        <v>スリーブ</v>
      </c>
      <c r="D450" s="9">
        <v>3</v>
      </c>
      <c r="E450" s="16" t="str">
        <f>VLOOKUP(見積条件マスタ[[#This Row],[qt_condition_type_id]],見積条件タイプマスタ[],5,0)</f>
        <v>硬度</v>
      </c>
      <c r="F450" s="16" t="str">
        <f>VLOOKUP(見積条件マスタ[[#This Row],[qt_condition_type_id]],見積条件タイプマスタ[],2,0)</f>
        <v>SIMPLE_TEXT</v>
      </c>
      <c r="G450" s="10">
        <v>5</v>
      </c>
      <c r="H450" s="43" t="str">
        <f>見積条件マスタ[[#This Row],[article_type_id]]&amp;"."&amp;見積条件マスタ[[#This Row],[qt_condition_type_id]]&amp;"."&amp;見積条件マスタ[[#This Row],[qt_condition_type_define_id]]</f>
        <v>3.3.5</v>
      </c>
      <c r="I450" s="4" t="s">
        <v>11</v>
      </c>
      <c r="J450" s="4"/>
      <c r="K450" s="4" t="s">
        <v>182</v>
      </c>
      <c r="L450" s="4">
        <v>6</v>
      </c>
      <c r="M450" s="4"/>
      <c r="N450" s="4"/>
      <c r="O450" s="59"/>
    </row>
    <row r="451" spans="2:15" x14ac:dyDescent="0.25">
      <c r="B451" s="5">
        <v>3</v>
      </c>
      <c r="C451" s="16" t="str">
        <f>VLOOKUP(見積条件マスタ[[#This Row],[article_type_id]],品名マスタ[],5,0)</f>
        <v>スリーブ</v>
      </c>
      <c r="D451" s="9">
        <v>3</v>
      </c>
      <c r="E451" s="16" t="str">
        <f>VLOOKUP(見積条件マスタ[[#This Row],[qt_condition_type_id]],見積条件タイプマスタ[],5,0)</f>
        <v>硬度</v>
      </c>
      <c r="F451" s="16" t="str">
        <f>VLOOKUP(見積条件マスタ[[#This Row],[qt_condition_type_id]],見積条件タイプマスタ[],2,0)</f>
        <v>SIMPLE_TEXT</v>
      </c>
      <c r="G451" s="10">
        <v>6</v>
      </c>
      <c r="H451" s="43" t="str">
        <f>見積条件マスタ[[#This Row],[article_type_id]]&amp;"."&amp;見積条件マスタ[[#This Row],[qt_condition_type_id]]&amp;"."&amp;見積条件マスタ[[#This Row],[qt_condition_type_define_id]]</f>
        <v>3.3.6</v>
      </c>
      <c r="I451" s="4" t="s">
        <v>19</v>
      </c>
      <c r="J451" s="4"/>
      <c r="K451" s="4" t="s">
        <v>183</v>
      </c>
      <c r="L451" s="4">
        <v>7</v>
      </c>
      <c r="M451" s="4"/>
      <c r="N451" s="4"/>
      <c r="O451" s="59"/>
    </row>
    <row r="452" spans="2:15" x14ac:dyDescent="0.25">
      <c r="B452" s="5">
        <v>3</v>
      </c>
      <c r="C452" s="16" t="str">
        <f>VLOOKUP(見積条件マスタ[[#This Row],[article_type_id]],品名マスタ[],5,0)</f>
        <v>スリーブ</v>
      </c>
      <c r="D452" s="9">
        <v>3</v>
      </c>
      <c r="E452" s="16" t="str">
        <f>VLOOKUP(見積条件マスタ[[#This Row],[qt_condition_type_id]],見積条件タイプマスタ[],5,0)</f>
        <v>硬度</v>
      </c>
      <c r="F452" s="16" t="str">
        <f>VLOOKUP(見積条件マスタ[[#This Row],[qt_condition_type_id]],見積条件タイプマスタ[],2,0)</f>
        <v>SIMPLE_TEXT</v>
      </c>
      <c r="G452" s="10">
        <v>7</v>
      </c>
      <c r="H452" s="43" t="str">
        <f>見積条件マスタ[[#This Row],[article_type_id]]&amp;"."&amp;見積条件マスタ[[#This Row],[qt_condition_type_id]]&amp;"."&amp;見積条件マスタ[[#This Row],[qt_condition_type_define_id]]</f>
        <v>3.3.7</v>
      </c>
      <c r="I452" s="4" t="s">
        <v>184</v>
      </c>
      <c r="J452" s="4"/>
      <c r="K452" s="4" t="s">
        <v>185</v>
      </c>
      <c r="L452" s="4">
        <v>9</v>
      </c>
      <c r="M452" s="4"/>
      <c r="N452" s="4"/>
      <c r="O452" s="59"/>
    </row>
    <row r="453" spans="2:15" x14ac:dyDescent="0.25">
      <c r="B453" s="5">
        <v>3</v>
      </c>
      <c r="C453" s="16" t="str">
        <f>VLOOKUP(見積条件マスタ[[#This Row],[article_type_id]],品名マスタ[],5,0)</f>
        <v>スリーブ</v>
      </c>
      <c r="D453" s="9">
        <v>3</v>
      </c>
      <c r="E453" s="16" t="str">
        <f>VLOOKUP(見積条件マスタ[[#This Row],[qt_condition_type_id]],見積条件タイプマスタ[],5,0)</f>
        <v>硬度</v>
      </c>
      <c r="F453" s="16" t="str">
        <f>VLOOKUP(見積条件マスタ[[#This Row],[qt_condition_type_id]],見積条件タイプマスタ[],2,0)</f>
        <v>SIMPLE_TEXT</v>
      </c>
      <c r="G453" s="10">
        <v>8</v>
      </c>
      <c r="H453" s="43" t="str">
        <f>見積条件マスタ[[#This Row],[article_type_id]]&amp;"."&amp;見積条件マスタ[[#This Row],[qt_condition_type_id]]&amp;"."&amp;見積条件マスタ[[#This Row],[qt_condition_type_define_id]]</f>
        <v>3.3.8</v>
      </c>
      <c r="I453" s="4" t="s">
        <v>186</v>
      </c>
      <c r="J453" s="4"/>
      <c r="K453" s="4" t="s">
        <v>187</v>
      </c>
      <c r="L453" s="4">
        <v>10</v>
      </c>
      <c r="M453" s="4"/>
      <c r="N453" s="4"/>
      <c r="O453" s="59"/>
    </row>
    <row r="454" spans="2:15" x14ac:dyDescent="0.25">
      <c r="B454" s="5">
        <v>3</v>
      </c>
      <c r="C454" s="16" t="str">
        <f>VLOOKUP(見積条件マスタ[[#This Row],[article_type_id]],品名マスタ[],5,0)</f>
        <v>スリーブ</v>
      </c>
      <c r="D454" s="9">
        <v>3</v>
      </c>
      <c r="E454" s="16" t="str">
        <f>VLOOKUP(見積条件マスタ[[#This Row],[qt_condition_type_id]],見積条件タイプマスタ[],5,0)</f>
        <v>硬度</v>
      </c>
      <c r="F454" s="16" t="str">
        <f>VLOOKUP(見積条件マスタ[[#This Row],[qt_condition_type_id]],見積条件タイプマスタ[],2,0)</f>
        <v>SIMPLE_TEXT</v>
      </c>
      <c r="G454" s="10">
        <v>9</v>
      </c>
      <c r="H454" s="43" t="str">
        <f>見積条件マスタ[[#This Row],[article_type_id]]&amp;"."&amp;見積条件マスタ[[#This Row],[qt_condition_type_id]]&amp;"."&amp;見積条件マスタ[[#This Row],[qt_condition_type_define_id]]</f>
        <v>3.3.9</v>
      </c>
      <c r="I454" t="s">
        <v>188</v>
      </c>
      <c r="K454" t="s">
        <v>189</v>
      </c>
      <c r="L454">
        <v>11</v>
      </c>
      <c r="O454" s="59"/>
    </row>
    <row r="455" spans="2:15" x14ac:dyDescent="0.25">
      <c r="B455" s="5">
        <v>3</v>
      </c>
      <c r="C455" s="16" t="str">
        <f>VLOOKUP(見積条件マスタ[[#This Row],[article_type_id]],品名マスタ[],5,0)</f>
        <v>スリーブ</v>
      </c>
      <c r="D455" s="9">
        <v>3</v>
      </c>
      <c r="E455" s="16" t="str">
        <f>VLOOKUP(見積条件マスタ[[#This Row],[qt_condition_type_id]],見積条件タイプマスタ[],5,0)</f>
        <v>硬度</v>
      </c>
      <c r="F455" s="16" t="str">
        <f>VLOOKUP(見積条件マスタ[[#This Row],[qt_condition_type_id]],見積条件タイプマスタ[],2,0)</f>
        <v>SIMPLE_TEXT</v>
      </c>
      <c r="G455" s="10">
        <v>10</v>
      </c>
      <c r="H455" s="43" t="str">
        <f>見積条件マスタ[[#This Row],[article_type_id]]&amp;"."&amp;見積条件マスタ[[#This Row],[qt_condition_type_id]]&amp;"."&amp;見積条件マスタ[[#This Row],[qt_condition_type_define_id]]</f>
        <v>3.3.10</v>
      </c>
      <c r="I455" t="s">
        <v>8</v>
      </c>
      <c r="K455" t="s">
        <v>190</v>
      </c>
      <c r="L455">
        <v>12</v>
      </c>
      <c r="O455" s="59"/>
    </row>
    <row r="456" spans="2:15" x14ac:dyDescent="0.25">
      <c r="B456" s="5">
        <v>3</v>
      </c>
      <c r="C456" s="16" t="str">
        <f>VLOOKUP(見積条件マスタ[[#This Row],[article_type_id]],品名マスタ[],5,0)</f>
        <v>スリーブ</v>
      </c>
      <c r="D456" s="9">
        <v>3</v>
      </c>
      <c r="E456" s="16" t="str">
        <f>VLOOKUP(見積条件マスタ[[#This Row],[qt_condition_type_id]],見積条件タイプマスタ[],5,0)</f>
        <v>硬度</v>
      </c>
      <c r="F456" s="16" t="str">
        <f>VLOOKUP(見積条件マスタ[[#This Row],[qt_condition_type_id]],見積条件タイプマスタ[],2,0)</f>
        <v>SIMPLE_TEXT</v>
      </c>
      <c r="G456" s="10">
        <v>11</v>
      </c>
      <c r="H456" s="43" t="str">
        <f>見積条件マスタ[[#This Row],[article_type_id]]&amp;"."&amp;見積条件マスタ[[#This Row],[qt_condition_type_id]]&amp;"."&amp;見積条件マスタ[[#This Row],[qt_condition_type_define_id]]</f>
        <v>3.3.11</v>
      </c>
      <c r="I456" t="s">
        <v>23</v>
      </c>
      <c r="K456" t="s">
        <v>191</v>
      </c>
      <c r="L456">
        <v>5</v>
      </c>
      <c r="O456" s="59"/>
    </row>
    <row r="457" spans="2:15" x14ac:dyDescent="0.25">
      <c r="B457" s="5">
        <v>3</v>
      </c>
      <c r="C457" s="16" t="str">
        <f>VLOOKUP(見積条件マスタ[[#This Row],[article_type_id]],品名マスタ[],5,0)</f>
        <v>スリーブ</v>
      </c>
      <c r="D457" s="9">
        <v>3</v>
      </c>
      <c r="E457" s="16" t="str">
        <f>VLOOKUP(見積条件マスタ[[#This Row],[qt_condition_type_id]],見積条件タイプマスタ[],5,0)</f>
        <v>硬度</v>
      </c>
      <c r="F457" s="16" t="str">
        <f>VLOOKUP(見積条件マスタ[[#This Row],[qt_condition_type_id]],見積条件タイプマスタ[],2,0)</f>
        <v>SIMPLE_TEXT</v>
      </c>
      <c r="G457" s="10">
        <v>12</v>
      </c>
      <c r="H457" s="43" t="str">
        <f>見積条件マスタ[[#This Row],[article_type_id]]&amp;"."&amp;見積条件マスタ[[#This Row],[qt_condition_type_id]]&amp;"."&amp;見積条件マスタ[[#This Row],[qt_condition_type_define_id]]</f>
        <v>3.3.12</v>
      </c>
      <c r="I457" t="s">
        <v>26</v>
      </c>
      <c r="K457" t="s">
        <v>192</v>
      </c>
      <c r="L457">
        <v>8</v>
      </c>
      <c r="O457" s="59"/>
    </row>
    <row r="458" spans="2:15" x14ac:dyDescent="0.25">
      <c r="B458" s="5">
        <v>3</v>
      </c>
      <c r="C458" s="16" t="str">
        <f>VLOOKUP(見積条件マスタ[[#This Row],[article_type_id]],品名マスタ[],5,0)</f>
        <v>スリーブ</v>
      </c>
      <c r="D458" s="9">
        <v>3</v>
      </c>
      <c r="E458" s="16" t="str">
        <f>VLOOKUP(見積条件マスタ[[#This Row],[qt_condition_type_id]],見積条件タイプマスタ[],5,0)</f>
        <v>硬度</v>
      </c>
      <c r="F458" s="16" t="str">
        <f>VLOOKUP(見積条件マスタ[[#This Row],[qt_condition_type_id]],見積条件タイプマスタ[],2,0)</f>
        <v>SIMPLE_TEXT</v>
      </c>
      <c r="G458" s="10">
        <v>13</v>
      </c>
      <c r="H458" s="43" t="str">
        <f>見積条件マスタ[[#This Row],[article_type_id]]&amp;"."&amp;見積条件マスタ[[#This Row],[qt_condition_type_id]]&amp;"."&amp;見積条件マスタ[[#This Row],[qt_condition_type_define_id]]</f>
        <v>3.3.13</v>
      </c>
      <c r="I458" t="s">
        <v>29</v>
      </c>
      <c r="K458" t="s">
        <v>193</v>
      </c>
      <c r="L458">
        <v>13</v>
      </c>
      <c r="O458" s="59"/>
    </row>
    <row r="459" spans="2:15" x14ac:dyDescent="0.25">
      <c r="B459" s="5">
        <v>3</v>
      </c>
      <c r="C459" s="16" t="str">
        <f>VLOOKUP(見積条件マスタ[[#This Row],[article_type_id]],品名マスタ[],5,0)</f>
        <v>スリーブ</v>
      </c>
      <c r="D459" s="9">
        <v>3</v>
      </c>
      <c r="E459" s="16" t="str">
        <f>VLOOKUP(見積条件マスタ[[#This Row],[qt_condition_type_id]],見積条件タイプマスタ[],5,0)</f>
        <v>硬度</v>
      </c>
      <c r="F459" s="16" t="str">
        <f>VLOOKUP(見積条件マスタ[[#This Row],[qt_condition_type_id]],見積条件タイプマスタ[],2,0)</f>
        <v>SIMPLE_TEXT</v>
      </c>
      <c r="G459" s="10">
        <v>14</v>
      </c>
      <c r="H459" s="43" t="str">
        <f>見積条件マスタ[[#This Row],[article_type_id]]&amp;"."&amp;見積条件マスタ[[#This Row],[qt_condition_type_id]]&amp;"."&amp;見積条件マスタ[[#This Row],[qt_condition_type_define_id]]</f>
        <v>3.3.14</v>
      </c>
      <c r="I459" t="s">
        <v>31</v>
      </c>
      <c r="K459" t="s">
        <v>194</v>
      </c>
      <c r="L459">
        <v>14</v>
      </c>
      <c r="O459" s="59"/>
    </row>
    <row r="460" spans="2:15" x14ac:dyDescent="0.25">
      <c r="B460" s="5">
        <v>3</v>
      </c>
      <c r="C460" s="16" t="str">
        <f>VLOOKUP(見積条件マスタ[[#This Row],[article_type_id]],品名マスタ[],5,0)</f>
        <v>スリーブ</v>
      </c>
      <c r="D460" s="9">
        <v>3</v>
      </c>
      <c r="E460" s="16" t="str">
        <f>VLOOKUP(見積条件マスタ[[#This Row],[qt_condition_type_id]],見積条件タイプマスタ[],5,0)</f>
        <v>硬度</v>
      </c>
      <c r="F460" s="16" t="str">
        <f>VLOOKUP(見積条件マスタ[[#This Row],[qt_condition_type_id]],見積条件タイプマスタ[],2,0)</f>
        <v>SIMPLE_TEXT</v>
      </c>
      <c r="G460" s="10">
        <v>15</v>
      </c>
      <c r="H460" s="43" t="str">
        <f>見積条件マスタ[[#This Row],[article_type_id]]&amp;"."&amp;見積条件マスタ[[#This Row],[qt_condition_type_id]]&amp;"."&amp;見積条件マスタ[[#This Row],[qt_condition_type_define_id]]</f>
        <v>3.3.15</v>
      </c>
      <c r="I460" t="s">
        <v>33</v>
      </c>
      <c r="K460" t="s">
        <v>195</v>
      </c>
      <c r="L460">
        <v>15</v>
      </c>
      <c r="O460" s="59"/>
    </row>
    <row r="461" spans="2:15" x14ac:dyDescent="0.25">
      <c r="B461" s="5">
        <v>3</v>
      </c>
      <c r="C461" s="16" t="str">
        <f>VLOOKUP(見積条件マスタ[[#This Row],[article_type_id]],品名マスタ[],5,0)</f>
        <v>スリーブ</v>
      </c>
      <c r="D461" s="11">
        <v>10001</v>
      </c>
      <c r="E461" s="16" t="str">
        <f>VLOOKUP(見積条件マスタ[[#This Row],[qt_condition_type_id]],見積条件タイプマスタ[],5,0)</f>
        <v>ツバ径公差</v>
      </c>
      <c r="F461" s="16" t="str">
        <f>VLOOKUP(見積条件マスタ[[#This Row],[qt_condition_type_id]],見積条件タイプマスタ[],2,0)</f>
        <v>TOLERANCE</v>
      </c>
      <c r="G461" s="10">
        <v>1</v>
      </c>
      <c r="H461" s="43" t="str">
        <f>見積条件マスタ[[#This Row],[article_type_id]]&amp;"."&amp;見積条件マスタ[[#This Row],[qt_condition_type_id]]&amp;"."&amp;見積条件マスタ[[#This Row],[qt_condition_type_define_id]]</f>
        <v>3.10001.1</v>
      </c>
      <c r="I461" t="s">
        <v>196</v>
      </c>
      <c r="K461" t="s">
        <v>196</v>
      </c>
      <c r="L461">
        <v>2</v>
      </c>
      <c r="M461">
        <v>2</v>
      </c>
      <c r="N461" s="5" t="s">
        <v>632</v>
      </c>
      <c r="O461" s="59"/>
    </row>
    <row r="462" spans="2:15" x14ac:dyDescent="0.25">
      <c r="B462" s="5">
        <v>3</v>
      </c>
      <c r="C462" s="16" t="str">
        <f>VLOOKUP(見積条件マスタ[[#This Row],[article_type_id]],品名マスタ[],5,0)</f>
        <v>スリーブ</v>
      </c>
      <c r="D462" s="11">
        <v>10001</v>
      </c>
      <c r="E462" s="16" t="str">
        <f>VLOOKUP(見積条件マスタ[[#This Row],[qt_condition_type_id]],見積条件タイプマスタ[],5,0)</f>
        <v>ツバ径公差</v>
      </c>
      <c r="F462" s="16" t="str">
        <f>VLOOKUP(見積条件マスタ[[#This Row],[qt_condition_type_id]],見積条件タイプマスタ[],2,0)</f>
        <v>TOLERANCE</v>
      </c>
      <c r="G462" s="10">
        <v>2</v>
      </c>
      <c r="H462" s="43" t="str">
        <f>見積条件マスタ[[#This Row],[article_type_id]]&amp;"."&amp;見積条件マスタ[[#This Row],[qt_condition_type_id]]&amp;"."&amp;見積条件マスタ[[#This Row],[qt_condition_type_define_id]]</f>
        <v>3.10001.2</v>
      </c>
      <c r="I462" t="s">
        <v>197</v>
      </c>
      <c r="K462" t="s">
        <v>197</v>
      </c>
      <c r="L462">
        <v>1</v>
      </c>
      <c r="M462">
        <v>1</v>
      </c>
      <c r="N462" t="s">
        <v>633</v>
      </c>
      <c r="O462" s="59"/>
    </row>
    <row r="463" spans="2:15" x14ac:dyDescent="0.25">
      <c r="B463" s="5">
        <v>3</v>
      </c>
      <c r="C463" s="16" t="str">
        <f>VLOOKUP(見積条件マスタ[[#This Row],[article_type_id]],品名マスタ[],5,0)</f>
        <v>スリーブ</v>
      </c>
      <c r="D463" s="11">
        <v>10002</v>
      </c>
      <c r="E463" s="16" t="str">
        <f>VLOOKUP(見積条件マスタ[[#This Row],[qt_condition_type_id]],見積条件タイプマスタ[],5,0)</f>
        <v>ツバ厚公差</v>
      </c>
      <c r="F463" s="16" t="str">
        <f>VLOOKUP(見積条件マスタ[[#This Row],[qt_condition_type_id]],見積条件タイプマスタ[],2,0)</f>
        <v>TOLERANCE</v>
      </c>
      <c r="G463" s="10">
        <v>1</v>
      </c>
      <c r="H463" s="43" t="str">
        <f>見積条件マスタ[[#This Row],[article_type_id]]&amp;"."&amp;見積条件マスタ[[#This Row],[qt_condition_type_id]]&amp;"."&amp;見積条件マスタ[[#This Row],[qt_condition_type_define_id]]</f>
        <v>3.10002.1</v>
      </c>
      <c r="I463" t="s">
        <v>196</v>
      </c>
      <c r="K463" t="s">
        <v>196</v>
      </c>
      <c r="L463">
        <v>1</v>
      </c>
      <c r="M463">
        <v>2</v>
      </c>
      <c r="N463" s="13" t="s">
        <v>397</v>
      </c>
      <c r="O463" s="59"/>
    </row>
    <row r="464" spans="2:15" x14ac:dyDescent="0.25">
      <c r="B464" s="5">
        <v>3</v>
      </c>
      <c r="C464" s="16" t="str">
        <f>VLOOKUP(見積条件マスタ[[#This Row],[article_type_id]],品名マスタ[],5,0)</f>
        <v>スリーブ</v>
      </c>
      <c r="D464" s="11">
        <v>10002</v>
      </c>
      <c r="E464" s="16" t="str">
        <f>VLOOKUP(見積条件マスタ[[#This Row],[qt_condition_type_id]],見積条件タイプマスタ[],5,0)</f>
        <v>ツバ厚公差</v>
      </c>
      <c r="F464" s="16" t="str">
        <f>VLOOKUP(見積条件マスタ[[#This Row],[qt_condition_type_id]],見積条件タイプマスタ[],2,0)</f>
        <v>TOLERANCE</v>
      </c>
      <c r="G464" s="10">
        <v>2</v>
      </c>
      <c r="H464" s="43" t="str">
        <f>見積条件マスタ[[#This Row],[article_type_id]]&amp;"."&amp;見積条件マスタ[[#This Row],[qt_condition_type_id]]&amp;"."&amp;見積条件マスタ[[#This Row],[qt_condition_type_define_id]]</f>
        <v>3.10002.2</v>
      </c>
      <c r="I464" t="s">
        <v>198</v>
      </c>
      <c r="K464" t="s">
        <v>198</v>
      </c>
      <c r="L464">
        <v>2</v>
      </c>
      <c r="M464">
        <v>2</v>
      </c>
      <c r="N464" s="13" t="s">
        <v>396</v>
      </c>
      <c r="O464" s="59"/>
    </row>
    <row r="465" spans="2:15" x14ac:dyDescent="0.25">
      <c r="B465" s="5">
        <v>3</v>
      </c>
      <c r="C465" s="16" t="str">
        <f>VLOOKUP(見積条件マスタ[[#This Row],[article_type_id]],品名マスタ[],5,0)</f>
        <v>スリーブ</v>
      </c>
      <c r="D465" s="11">
        <v>10003</v>
      </c>
      <c r="E465" s="16" t="str">
        <f>VLOOKUP(見積条件マスタ[[#This Row],[qt_condition_type_id]],見積条件タイプマスタ[],5,0)</f>
        <v>全長公差</v>
      </c>
      <c r="F465" s="16" t="str">
        <f>VLOOKUP(見積条件マスタ[[#This Row],[qt_condition_type_id]],見積条件タイプマスタ[],2,0)</f>
        <v>TOLERANCE</v>
      </c>
      <c r="G465" s="10">
        <v>1</v>
      </c>
      <c r="H465" s="43" t="str">
        <f>見積条件マスタ[[#This Row],[article_type_id]]&amp;"."&amp;見積条件マスタ[[#This Row],[qt_condition_type_id]]&amp;"."&amp;見積条件マスタ[[#This Row],[qt_condition_type_define_id]]</f>
        <v>3.10003.1</v>
      </c>
      <c r="I465" t="s">
        <v>216</v>
      </c>
      <c r="K465" t="s">
        <v>200</v>
      </c>
      <c r="L465">
        <v>3</v>
      </c>
      <c r="M465">
        <v>2</v>
      </c>
      <c r="N465" s="13" t="s">
        <v>396</v>
      </c>
      <c r="O465" s="59"/>
    </row>
    <row r="466" spans="2:15" x14ac:dyDescent="0.25">
      <c r="B466" s="5">
        <v>3</v>
      </c>
      <c r="C466" s="16" t="str">
        <f>VLOOKUP(見積条件マスタ[[#This Row],[article_type_id]],品名マスタ[],5,0)</f>
        <v>スリーブ</v>
      </c>
      <c r="D466" s="11">
        <v>10003</v>
      </c>
      <c r="E466" s="16" t="str">
        <f>VLOOKUP(見積条件マスタ[[#This Row],[qt_condition_type_id]],見積条件タイプマスタ[],5,0)</f>
        <v>全長公差</v>
      </c>
      <c r="F466" s="16" t="str">
        <f>VLOOKUP(見積条件マスタ[[#This Row],[qt_condition_type_id]],見積条件タイプマスタ[],2,0)</f>
        <v>TOLERANCE</v>
      </c>
      <c r="G466" s="10">
        <v>2</v>
      </c>
      <c r="H466" s="43" t="str">
        <f>見積条件マスタ[[#This Row],[article_type_id]]&amp;"."&amp;見積条件マスタ[[#This Row],[qt_condition_type_id]]&amp;"."&amp;見積条件マスタ[[#This Row],[qt_condition_type_define_id]]</f>
        <v>3.10003.2</v>
      </c>
      <c r="I466" t="s">
        <v>205</v>
      </c>
      <c r="K466" t="s">
        <v>199</v>
      </c>
      <c r="L466">
        <v>2</v>
      </c>
      <c r="M466">
        <v>2</v>
      </c>
      <c r="N466" s="13" t="s">
        <v>396</v>
      </c>
      <c r="O466" s="59"/>
    </row>
    <row r="467" spans="2:15" x14ac:dyDescent="0.25">
      <c r="B467" s="5">
        <v>3</v>
      </c>
      <c r="C467" s="16" t="str">
        <f>VLOOKUP(見積条件マスタ[[#This Row],[article_type_id]],品名マスタ[],5,0)</f>
        <v>スリーブ</v>
      </c>
      <c r="D467" s="11">
        <v>10003</v>
      </c>
      <c r="E467" s="16" t="str">
        <f>VLOOKUP(見積条件マスタ[[#This Row],[qt_condition_type_id]],見積条件タイプマスタ[],5,0)</f>
        <v>全長公差</v>
      </c>
      <c r="F467" s="16" t="str">
        <f>VLOOKUP(見積条件マスタ[[#This Row],[qt_condition_type_id]],見積条件タイプマスタ[],2,0)</f>
        <v>TOLERANCE</v>
      </c>
      <c r="G467" s="10">
        <v>3</v>
      </c>
      <c r="H467" s="43" t="str">
        <f>見積条件マスタ[[#This Row],[article_type_id]]&amp;"."&amp;見積条件マスタ[[#This Row],[qt_condition_type_id]]&amp;"."&amp;見積条件マスタ[[#This Row],[qt_condition_type_define_id]]</f>
        <v>3.10003.3</v>
      </c>
      <c r="I467" t="s">
        <v>237</v>
      </c>
      <c r="K467" t="s">
        <v>201</v>
      </c>
      <c r="L467">
        <v>4</v>
      </c>
      <c r="M467">
        <v>2</v>
      </c>
      <c r="N467" t="s">
        <v>632</v>
      </c>
      <c r="O467" s="59"/>
    </row>
    <row r="468" spans="2:15" x14ac:dyDescent="0.25">
      <c r="B468" s="5">
        <v>3</v>
      </c>
      <c r="C468" s="16" t="str">
        <f>VLOOKUP(見積条件マスタ[[#This Row],[article_type_id]],品名マスタ[],5,0)</f>
        <v>スリーブ</v>
      </c>
      <c r="D468" s="11">
        <v>10003</v>
      </c>
      <c r="E468" s="16" t="str">
        <f>VLOOKUP(見積条件マスタ[[#This Row],[qt_condition_type_id]],見積条件タイプマスタ[],5,0)</f>
        <v>全長公差</v>
      </c>
      <c r="F468" s="16" t="str">
        <f>VLOOKUP(見積条件マスタ[[#This Row],[qt_condition_type_id]],見積条件タイプマスタ[],2,0)</f>
        <v>TOLERANCE</v>
      </c>
      <c r="G468" s="10">
        <v>4</v>
      </c>
      <c r="H468" s="43" t="str">
        <f>見積条件マスタ[[#This Row],[article_type_id]]&amp;"."&amp;見積条件マスタ[[#This Row],[qt_condition_type_id]]&amp;"."&amp;見積条件マスタ[[#This Row],[qt_condition_type_define_id]]</f>
        <v>3.10003.4</v>
      </c>
      <c r="I468" t="s">
        <v>202</v>
      </c>
      <c r="K468" t="s">
        <v>203</v>
      </c>
      <c r="L468">
        <v>1</v>
      </c>
      <c r="M468">
        <v>1</v>
      </c>
      <c r="N468" s="13" t="s">
        <v>396</v>
      </c>
      <c r="O468" s="59"/>
    </row>
    <row r="469" spans="2:15" x14ac:dyDescent="0.25">
      <c r="B469" s="5">
        <v>3</v>
      </c>
      <c r="C469" s="16" t="str">
        <f>VLOOKUP(見積条件マスタ[[#This Row],[article_type_id]],品名マスタ[],5,0)</f>
        <v>スリーブ</v>
      </c>
      <c r="D469" s="11">
        <v>10003</v>
      </c>
      <c r="E469" s="16" t="str">
        <f>VLOOKUP(見積条件マスタ[[#This Row],[qt_condition_type_id]],見積条件タイプマスタ[],5,0)</f>
        <v>全長公差</v>
      </c>
      <c r="F469" s="16" t="str">
        <f>VLOOKUP(見積条件マスタ[[#This Row],[qt_condition_type_id]],見積条件タイプマスタ[],2,0)</f>
        <v>TOLERANCE</v>
      </c>
      <c r="G469" s="10">
        <v>5</v>
      </c>
      <c r="H469" s="43" t="str">
        <f>見積条件マスタ[[#This Row],[article_type_id]]&amp;"."&amp;見積条件マスタ[[#This Row],[qt_condition_type_id]]&amp;"."&amp;見積条件マスタ[[#This Row],[qt_condition_type_define_id]]</f>
        <v>3.10003.5</v>
      </c>
      <c r="I469" t="s">
        <v>257</v>
      </c>
      <c r="K469" t="s">
        <v>219</v>
      </c>
      <c r="L469">
        <v>5</v>
      </c>
      <c r="M469">
        <v>1</v>
      </c>
      <c r="N469" s="13" t="s">
        <v>632</v>
      </c>
      <c r="O469" s="59"/>
    </row>
    <row r="470" spans="2:15" x14ac:dyDescent="0.25">
      <c r="B470" s="5">
        <v>3</v>
      </c>
      <c r="C470" s="16" t="str">
        <f>VLOOKUP(見積条件マスタ[[#This Row],[article_type_id]],品名マスタ[],5,0)</f>
        <v>スリーブ</v>
      </c>
      <c r="D470" s="11">
        <v>10003</v>
      </c>
      <c r="E470" s="16" t="str">
        <f>VLOOKUP(見積条件マスタ[[#This Row],[qt_condition_type_id]],見積条件タイプマスタ[],5,0)</f>
        <v>全長公差</v>
      </c>
      <c r="F470" s="16" t="str">
        <f>VLOOKUP(見積条件マスタ[[#This Row],[qt_condition_type_id]],見積条件タイプマスタ[],2,0)</f>
        <v>TOLERANCE</v>
      </c>
      <c r="G470" s="10">
        <v>6</v>
      </c>
      <c r="H470" s="43" t="str">
        <f>見積条件マスタ[[#This Row],[article_type_id]]&amp;"."&amp;見積条件マスタ[[#This Row],[qt_condition_type_id]]&amp;"."&amp;見積条件マスタ[[#This Row],[qt_condition_type_define_id]]</f>
        <v>3.10003.6</v>
      </c>
      <c r="I470" t="s">
        <v>360</v>
      </c>
      <c r="K470" t="s">
        <v>361</v>
      </c>
      <c r="L470">
        <v>6</v>
      </c>
      <c r="M470">
        <v>1</v>
      </c>
      <c r="N470" s="13" t="s">
        <v>632</v>
      </c>
      <c r="O470" s="59"/>
    </row>
    <row r="471" spans="2:15" x14ac:dyDescent="0.25">
      <c r="B471" s="23">
        <v>3</v>
      </c>
      <c r="C471" s="24" t="str">
        <f>VLOOKUP(見積条件マスタ[[#This Row],[article_type_id]],品名マスタ[],5,0)</f>
        <v>スリーブ</v>
      </c>
      <c r="D471" s="25">
        <v>10004</v>
      </c>
      <c r="E471" s="24" t="str">
        <f>VLOOKUP(見積条件マスタ[[#This Row],[qt_condition_type_id]],見積条件タイプマスタ[],5,0)</f>
        <v>先端径公差</v>
      </c>
      <c r="F471" s="24" t="str">
        <f>VLOOKUP(見積条件マスタ[[#This Row],[qt_condition_type_id]],見積条件タイプマスタ[],2,0)</f>
        <v>TOLERANCE</v>
      </c>
      <c r="G471" s="26">
        <v>1</v>
      </c>
      <c r="H471" s="44" t="str">
        <f>見積条件マスタ[[#This Row],[article_type_id]]&amp;"."&amp;見積条件マスタ[[#This Row],[qt_condition_type_id]]&amp;"."&amp;見積条件マスタ[[#This Row],[qt_condition_type_define_id]]</f>
        <v>3.10004.1</v>
      </c>
      <c r="I471" s="27" t="s">
        <v>362</v>
      </c>
      <c r="J471" s="27"/>
      <c r="K471" s="27" t="s">
        <v>363</v>
      </c>
      <c r="L471" s="27">
        <v>3</v>
      </c>
      <c r="M471" s="27">
        <v>3</v>
      </c>
      <c r="N471" s="28" t="s">
        <v>634</v>
      </c>
      <c r="O471" s="61" t="s">
        <v>816</v>
      </c>
    </row>
    <row r="472" spans="2:15" x14ac:dyDescent="0.25">
      <c r="B472" s="23">
        <v>3</v>
      </c>
      <c r="C472" s="24" t="str">
        <f>VLOOKUP(見積条件マスタ[[#This Row],[article_type_id]],品名マスタ[],5,0)</f>
        <v>スリーブ</v>
      </c>
      <c r="D472" s="25">
        <v>10004</v>
      </c>
      <c r="E472" s="24" t="str">
        <f>VLOOKUP(見積条件マスタ[[#This Row],[qt_condition_type_id]],見積条件タイプマスタ[],5,0)</f>
        <v>先端径公差</v>
      </c>
      <c r="F472" s="24" t="str">
        <f>VLOOKUP(見積条件マスタ[[#This Row],[qt_condition_type_id]],見積条件タイプマスタ[],2,0)</f>
        <v>TOLERANCE</v>
      </c>
      <c r="G472" s="26">
        <v>2</v>
      </c>
      <c r="H472" s="44" t="str">
        <f>見積条件マスタ[[#This Row],[article_type_id]]&amp;"."&amp;見積条件マスタ[[#This Row],[qt_condition_type_id]]&amp;"."&amp;見積条件マスタ[[#This Row],[qt_condition_type_define_id]]</f>
        <v>3.10004.2</v>
      </c>
      <c r="I472" s="27" t="s">
        <v>364</v>
      </c>
      <c r="J472" s="27"/>
      <c r="K472" s="27" t="s">
        <v>365</v>
      </c>
      <c r="L472" s="27">
        <v>2</v>
      </c>
      <c r="M472" s="27">
        <v>2</v>
      </c>
      <c r="N472" s="28" t="s">
        <v>634</v>
      </c>
      <c r="O472" s="61" t="s">
        <v>816</v>
      </c>
    </row>
    <row r="473" spans="2:15" x14ac:dyDescent="0.25">
      <c r="B473" s="23">
        <v>3</v>
      </c>
      <c r="C473" s="24" t="str">
        <f>VLOOKUP(見積条件マスタ[[#This Row],[article_type_id]],品名マスタ[],5,0)</f>
        <v>スリーブ</v>
      </c>
      <c r="D473" s="25">
        <v>10004</v>
      </c>
      <c r="E473" s="24" t="str">
        <f>VLOOKUP(見積条件マスタ[[#This Row],[qt_condition_type_id]],見積条件タイプマスタ[],5,0)</f>
        <v>先端径公差</v>
      </c>
      <c r="F473" s="24" t="str">
        <f>VLOOKUP(見積条件マスタ[[#This Row],[qt_condition_type_id]],見積条件タイプマスタ[],2,0)</f>
        <v>TOLERANCE</v>
      </c>
      <c r="G473" s="26">
        <v>3</v>
      </c>
      <c r="H473" s="44" t="str">
        <f>見積条件マスタ[[#This Row],[article_type_id]]&amp;"."&amp;見積条件マスタ[[#This Row],[qt_condition_type_id]]&amp;"."&amp;見積条件マスタ[[#This Row],[qt_condition_type_define_id]]</f>
        <v>3.10004.3</v>
      </c>
      <c r="I473" s="27" t="s">
        <v>366</v>
      </c>
      <c r="J473" s="27"/>
      <c r="K473" s="27" t="s">
        <v>367</v>
      </c>
      <c r="L473" s="27">
        <v>1</v>
      </c>
      <c r="M473" s="27">
        <v>3</v>
      </c>
      <c r="N473" s="28" t="s">
        <v>634</v>
      </c>
      <c r="O473" s="61" t="s">
        <v>816</v>
      </c>
    </row>
    <row r="474" spans="2:15" x14ac:dyDescent="0.25">
      <c r="B474" s="5">
        <v>3</v>
      </c>
      <c r="C474" s="16" t="str">
        <f>VLOOKUP(見積条件マスタ[[#This Row],[article_type_id]],品名マスタ[],5,0)</f>
        <v>スリーブ</v>
      </c>
      <c r="D474" s="11">
        <v>10005</v>
      </c>
      <c r="E474" s="16" t="str">
        <f>VLOOKUP(見積条件マスタ[[#This Row],[qt_condition_type_id]],見積条件タイプマスタ[],5,0)</f>
        <v>シャンク径公差</v>
      </c>
      <c r="F474" s="16" t="str">
        <f>VLOOKUP(見積条件マスタ[[#This Row],[qt_condition_type_id]],見積条件タイプマスタ[],2,0)</f>
        <v>TOLERANCE</v>
      </c>
      <c r="G474" s="10">
        <v>1</v>
      </c>
      <c r="H474" s="43" t="str">
        <f>見積条件マスタ[[#This Row],[article_type_id]]&amp;"."&amp;見積条件マスタ[[#This Row],[qt_condition_type_id]]&amp;"."&amp;見積条件マスタ[[#This Row],[qt_condition_type_define_id]]</f>
        <v>3.10005.1</v>
      </c>
      <c r="I474" t="s">
        <v>368</v>
      </c>
      <c r="K474" t="s">
        <v>368</v>
      </c>
      <c r="L474">
        <v>1</v>
      </c>
      <c r="M474">
        <v>2</v>
      </c>
      <c r="N474" t="s">
        <v>632</v>
      </c>
      <c r="O474" s="59"/>
    </row>
    <row r="475" spans="2:15" x14ac:dyDescent="0.25">
      <c r="B475" s="5">
        <v>3</v>
      </c>
      <c r="C475" s="16" t="str">
        <f>VLOOKUP(見積条件マスタ[[#This Row],[article_type_id]],品名マスタ[],5,0)</f>
        <v>スリーブ</v>
      </c>
      <c r="D475" s="11">
        <v>10005</v>
      </c>
      <c r="E475" s="16" t="str">
        <f>VLOOKUP(見積条件マスタ[[#This Row],[qt_condition_type_id]],見積条件タイプマスタ[],5,0)</f>
        <v>シャンク径公差</v>
      </c>
      <c r="F475" s="16" t="str">
        <f>VLOOKUP(見積条件マスタ[[#This Row],[qt_condition_type_id]],見積条件タイプマスタ[],2,0)</f>
        <v>TOLERANCE</v>
      </c>
      <c r="G475" s="10">
        <v>2</v>
      </c>
      <c r="H475" s="43" t="str">
        <f>見積条件マスタ[[#This Row],[article_type_id]]&amp;"."&amp;見積条件マスタ[[#This Row],[qt_condition_type_id]]&amp;"."&amp;見積条件マスタ[[#This Row],[qt_condition_type_define_id]]</f>
        <v>3.10005.2</v>
      </c>
      <c r="I475" t="s">
        <v>369</v>
      </c>
      <c r="K475" t="s">
        <v>369</v>
      </c>
      <c r="L475">
        <v>2</v>
      </c>
      <c r="M475">
        <v>2</v>
      </c>
      <c r="N475" t="s">
        <v>633</v>
      </c>
      <c r="O475" s="59"/>
    </row>
    <row r="476" spans="2:15" x14ac:dyDescent="0.25">
      <c r="B476" s="5">
        <v>3</v>
      </c>
      <c r="C476" s="16" t="str">
        <f>VLOOKUP(見積条件マスタ[[#This Row],[article_type_id]],品名マスタ[],5,0)</f>
        <v>スリーブ</v>
      </c>
      <c r="D476" s="11">
        <v>10005</v>
      </c>
      <c r="E476" s="16" t="str">
        <f>VLOOKUP(見積条件マスタ[[#This Row],[qt_condition_type_id]],見積条件タイプマスタ[],5,0)</f>
        <v>シャンク径公差</v>
      </c>
      <c r="F476" s="16" t="str">
        <f>VLOOKUP(見積条件マスタ[[#This Row],[qt_condition_type_id]],見積条件タイプマスタ[],2,0)</f>
        <v>TOLERANCE</v>
      </c>
      <c r="G476" s="10">
        <v>3</v>
      </c>
      <c r="H476" s="43" t="str">
        <f>見積条件マスタ[[#This Row],[article_type_id]]&amp;"."&amp;見積条件マスタ[[#This Row],[qt_condition_type_id]]&amp;"."&amp;見積条件マスタ[[#This Row],[qt_condition_type_define_id]]</f>
        <v>3.10005.3</v>
      </c>
      <c r="I476" t="s">
        <v>244</v>
      </c>
      <c r="K476" t="s">
        <v>244</v>
      </c>
      <c r="L476">
        <v>3</v>
      </c>
      <c r="M476">
        <v>3</v>
      </c>
      <c r="N476" s="13" t="s">
        <v>396</v>
      </c>
      <c r="O476" s="59"/>
    </row>
    <row r="477" spans="2:15" x14ac:dyDescent="0.25">
      <c r="B477" s="5">
        <v>3</v>
      </c>
      <c r="C477" s="16" t="str">
        <f>VLOOKUP(見積条件マスタ[[#This Row],[article_type_id]],品名マスタ[],5,0)</f>
        <v>スリーブ</v>
      </c>
      <c r="D477" s="11">
        <v>10005</v>
      </c>
      <c r="E477" s="16" t="str">
        <f>VLOOKUP(見積条件マスタ[[#This Row],[qt_condition_type_id]],見積条件タイプマスタ[],5,0)</f>
        <v>シャンク径公差</v>
      </c>
      <c r="F477" s="16" t="str">
        <f>VLOOKUP(見積条件マスタ[[#This Row],[qt_condition_type_id]],見積条件タイプマスタ[],2,0)</f>
        <v>TOLERANCE</v>
      </c>
      <c r="G477" s="10">
        <v>4</v>
      </c>
      <c r="H477" s="43" t="str">
        <f>見積条件マスタ[[#This Row],[article_type_id]]&amp;"."&amp;見積条件マスタ[[#This Row],[qt_condition_type_id]]&amp;"."&amp;見積条件マスタ[[#This Row],[qt_condition_type_define_id]]</f>
        <v>3.10005.4</v>
      </c>
      <c r="I477" t="s">
        <v>370</v>
      </c>
      <c r="K477" t="s">
        <v>370</v>
      </c>
      <c r="L477">
        <v>4</v>
      </c>
      <c r="M477">
        <v>3</v>
      </c>
      <c r="N477" t="s">
        <v>632</v>
      </c>
      <c r="O477" s="59"/>
    </row>
    <row r="478" spans="2:15" x14ac:dyDescent="0.25">
      <c r="B478" s="5">
        <v>3</v>
      </c>
      <c r="C478" s="16" t="str">
        <f>VLOOKUP(見積条件マスタ[[#This Row],[article_type_id]],品名マスタ[],5,0)</f>
        <v>スリーブ</v>
      </c>
      <c r="D478" s="11">
        <v>10006</v>
      </c>
      <c r="E478" s="16" t="str">
        <f>VLOOKUP(見積条件マスタ[[#This Row],[qt_condition_type_id]],見積条件タイプマスタ[],5,0)</f>
        <v>シャンク長公差</v>
      </c>
      <c r="F478" s="16" t="str">
        <f>VLOOKUP(見積条件マスタ[[#This Row],[qt_condition_type_id]],見積条件タイプマスタ[],2,0)</f>
        <v>TOLERANCE</v>
      </c>
      <c r="G478" s="10">
        <v>1</v>
      </c>
      <c r="H478" s="43" t="str">
        <f>見積条件マスタ[[#This Row],[article_type_id]]&amp;"."&amp;見積条件マスタ[[#This Row],[qt_condition_type_id]]&amp;"."&amp;見積条件マスタ[[#This Row],[qt_condition_type_define_id]]</f>
        <v>3.10006.1</v>
      </c>
      <c r="I478" t="s">
        <v>237</v>
      </c>
      <c r="K478" t="s">
        <v>201</v>
      </c>
      <c r="L478">
        <v>2</v>
      </c>
      <c r="M478">
        <v>2</v>
      </c>
      <c r="N478" t="s">
        <v>632</v>
      </c>
      <c r="O478" s="59"/>
    </row>
    <row r="479" spans="2:15" x14ac:dyDescent="0.25">
      <c r="B479" s="5">
        <v>3</v>
      </c>
      <c r="C479" s="16" t="str">
        <f>VLOOKUP(見積条件マスタ[[#This Row],[article_type_id]],品名マスタ[],5,0)</f>
        <v>スリーブ</v>
      </c>
      <c r="D479" s="11">
        <v>10006</v>
      </c>
      <c r="E479" s="16" t="str">
        <f>VLOOKUP(見積条件マスタ[[#This Row],[qt_condition_type_id]],見積条件タイプマスタ[],5,0)</f>
        <v>シャンク長公差</v>
      </c>
      <c r="F479" s="16" t="str">
        <f>VLOOKUP(見積条件マスタ[[#This Row],[qt_condition_type_id]],見積条件タイプマスタ[],2,0)</f>
        <v>TOLERANCE</v>
      </c>
      <c r="G479" s="10">
        <v>2</v>
      </c>
      <c r="H479" s="43" t="str">
        <f>見積条件マスタ[[#This Row],[article_type_id]]&amp;"."&amp;見積条件マスタ[[#This Row],[qt_condition_type_id]]&amp;"."&amp;見積条件マスタ[[#This Row],[qt_condition_type_define_id]]</f>
        <v>3.10006.2</v>
      </c>
      <c r="I479" t="s">
        <v>216</v>
      </c>
      <c r="K479" t="s">
        <v>200</v>
      </c>
      <c r="L479">
        <v>1</v>
      </c>
      <c r="M479">
        <v>2</v>
      </c>
      <c r="N479" s="13" t="s">
        <v>396</v>
      </c>
      <c r="O479" s="59"/>
    </row>
    <row r="480" spans="2:15" x14ac:dyDescent="0.25">
      <c r="B480" s="5">
        <v>3</v>
      </c>
      <c r="C480" s="16" t="str">
        <f>VLOOKUP(見積条件マスタ[[#This Row],[article_type_id]],品名マスタ[],5,0)</f>
        <v>スリーブ</v>
      </c>
      <c r="D480" s="11">
        <v>10006</v>
      </c>
      <c r="E480" s="16" t="str">
        <f>VLOOKUP(見積条件マスタ[[#This Row],[qt_condition_type_id]],見積条件タイプマスタ[],5,0)</f>
        <v>シャンク長公差</v>
      </c>
      <c r="F480" s="16" t="str">
        <f>VLOOKUP(見積条件マスタ[[#This Row],[qt_condition_type_id]],見積条件タイプマスタ[],2,0)</f>
        <v>TOLERANCE</v>
      </c>
      <c r="G480" s="10">
        <v>3</v>
      </c>
      <c r="H480" s="43" t="str">
        <f>見積条件マスタ[[#This Row],[article_type_id]]&amp;"."&amp;見積条件マスタ[[#This Row],[qt_condition_type_id]]&amp;"."&amp;見積条件マスタ[[#This Row],[qt_condition_type_define_id]]</f>
        <v>3.10006.3</v>
      </c>
      <c r="I480" t="s">
        <v>205</v>
      </c>
      <c r="K480" t="s">
        <v>199</v>
      </c>
      <c r="L480">
        <v>3</v>
      </c>
      <c r="M480">
        <v>2</v>
      </c>
      <c r="N480" s="13" t="s">
        <v>396</v>
      </c>
      <c r="O480" s="59"/>
    </row>
    <row r="481" spans="2:15" x14ac:dyDescent="0.25">
      <c r="B481" s="5">
        <v>3</v>
      </c>
      <c r="C481" s="16" t="str">
        <f>VLOOKUP(見積条件マスタ[[#This Row],[article_type_id]],品名マスタ[],5,0)</f>
        <v>スリーブ</v>
      </c>
      <c r="D481" s="11">
        <v>10006</v>
      </c>
      <c r="E481" s="16" t="str">
        <f>VLOOKUP(見積条件マスタ[[#This Row],[qt_condition_type_id]],見積条件タイプマスタ[],5,0)</f>
        <v>シャンク長公差</v>
      </c>
      <c r="F481" s="16" t="str">
        <f>VLOOKUP(見積条件マスタ[[#This Row],[qt_condition_type_id]],見積条件タイプマスタ[],2,0)</f>
        <v>TOLERANCE</v>
      </c>
      <c r="G481" s="10">
        <v>4</v>
      </c>
      <c r="H481" s="43" t="str">
        <f>見積条件マスタ[[#This Row],[article_type_id]]&amp;"."&amp;見積条件マスタ[[#This Row],[qt_condition_type_id]]&amp;"."&amp;見積条件マスタ[[#This Row],[qt_condition_type_define_id]]</f>
        <v>3.10006.4</v>
      </c>
      <c r="I481" t="s">
        <v>257</v>
      </c>
      <c r="K481" t="s">
        <v>219</v>
      </c>
      <c r="L481">
        <v>4</v>
      </c>
      <c r="M481">
        <v>1</v>
      </c>
      <c r="N481" t="s">
        <v>632</v>
      </c>
      <c r="O481" s="59"/>
    </row>
    <row r="482" spans="2:15" x14ac:dyDescent="0.25">
      <c r="B482" s="5">
        <v>3</v>
      </c>
      <c r="C482" s="16" t="str">
        <f>VLOOKUP(見積条件マスタ[[#This Row],[article_type_id]],品名マスタ[],5,0)</f>
        <v>スリーブ</v>
      </c>
      <c r="D482" s="11">
        <v>10006</v>
      </c>
      <c r="E482" s="16" t="str">
        <f>VLOOKUP(見積条件マスタ[[#This Row],[qt_condition_type_id]],見積条件タイプマスタ[],5,0)</f>
        <v>シャンク長公差</v>
      </c>
      <c r="F482" s="16" t="str">
        <f>VLOOKUP(見積条件マスタ[[#This Row],[qt_condition_type_id]],見積条件タイプマスタ[],2,0)</f>
        <v>TOLERANCE</v>
      </c>
      <c r="G482" s="10">
        <v>5</v>
      </c>
      <c r="H482" s="43" t="str">
        <f>見積条件マスタ[[#This Row],[article_type_id]]&amp;"."&amp;見積条件マスタ[[#This Row],[qt_condition_type_id]]&amp;"."&amp;見積条件マスタ[[#This Row],[qt_condition_type_define_id]]</f>
        <v>3.10006.5</v>
      </c>
      <c r="I482" t="s">
        <v>360</v>
      </c>
      <c r="K482" t="s">
        <v>361</v>
      </c>
      <c r="L482">
        <v>5</v>
      </c>
      <c r="M482">
        <v>1</v>
      </c>
      <c r="N482" t="s">
        <v>632</v>
      </c>
      <c r="O482" s="59"/>
    </row>
    <row r="483" spans="2:15" x14ac:dyDescent="0.25">
      <c r="B483" s="5">
        <v>3</v>
      </c>
      <c r="C483" s="16" t="str">
        <f>VLOOKUP(見積条件マスタ[[#This Row],[article_type_id]],品名マスタ[],5,0)</f>
        <v>スリーブ</v>
      </c>
      <c r="D483" s="11">
        <v>10006</v>
      </c>
      <c r="E483" s="16" t="str">
        <f>VLOOKUP(見積条件マスタ[[#This Row],[qt_condition_type_id]],見積条件タイプマスタ[],5,0)</f>
        <v>シャンク長公差</v>
      </c>
      <c r="F483" s="16" t="str">
        <f>VLOOKUP(見積条件マスタ[[#This Row],[qt_condition_type_id]],見積条件タイプマスタ[],2,0)</f>
        <v>TOLERANCE</v>
      </c>
      <c r="G483" s="10">
        <v>6</v>
      </c>
      <c r="H483" s="43" t="str">
        <f>見積条件マスタ[[#This Row],[article_type_id]]&amp;"."&amp;見積条件マスタ[[#This Row],[qt_condition_type_id]]&amp;"."&amp;見積条件マスタ[[#This Row],[qt_condition_type_define_id]]</f>
        <v>3.10006.6</v>
      </c>
      <c r="I483" t="s">
        <v>202</v>
      </c>
      <c r="K483" t="s">
        <v>203</v>
      </c>
      <c r="L483">
        <v>6</v>
      </c>
      <c r="M483">
        <v>1</v>
      </c>
      <c r="N483" s="13" t="s">
        <v>396</v>
      </c>
      <c r="O483" s="59"/>
    </row>
    <row r="484" spans="2:15" x14ac:dyDescent="0.25">
      <c r="B484" s="5">
        <v>3</v>
      </c>
      <c r="C484" s="16" t="str">
        <f>VLOOKUP(見積条件マスタ[[#This Row],[article_type_id]],品名マスタ[],5,0)</f>
        <v>スリーブ</v>
      </c>
      <c r="D484" s="11">
        <v>10007</v>
      </c>
      <c r="E484" s="16" t="str">
        <f>VLOOKUP(見積条件マスタ[[#This Row],[qt_condition_type_id]],見積条件タイプマスタ[],5,0)</f>
        <v>ツバカット位置公差</v>
      </c>
      <c r="F484" s="16" t="str">
        <f>VLOOKUP(見積条件マスタ[[#This Row],[qt_condition_type_id]],見積条件タイプマスタ[],2,0)</f>
        <v>TOLERANCE</v>
      </c>
      <c r="G484" s="10">
        <v>1</v>
      </c>
      <c r="H484" s="43" t="str">
        <f>見積条件マスタ[[#This Row],[article_type_id]]&amp;"."&amp;見積条件マスタ[[#This Row],[qt_condition_type_id]]&amp;"."&amp;見積条件マスタ[[#This Row],[qt_condition_type_define_id]]</f>
        <v>3.10007.1</v>
      </c>
      <c r="I484" t="s">
        <v>196</v>
      </c>
      <c r="K484" t="s">
        <v>196</v>
      </c>
      <c r="L484">
        <v>2</v>
      </c>
      <c r="M484">
        <v>3</v>
      </c>
      <c r="N484" s="13" t="s">
        <v>396</v>
      </c>
      <c r="O484" s="59"/>
    </row>
    <row r="485" spans="2:15" x14ac:dyDescent="0.25">
      <c r="B485" s="5">
        <v>3</v>
      </c>
      <c r="C485" s="16" t="str">
        <f>VLOOKUP(見積条件マスタ[[#This Row],[article_type_id]],品名マスタ[],5,0)</f>
        <v>スリーブ</v>
      </c>
      <c r="D485" s="11">
        <v>10007</v>
      </c>
      <c r="E485" s="16" t="str">
        <f>VLOOKUP(見積条件マスタ[[#This Row],[qt_condition_type_id]],見積条件タイプマスタ[],5,0)</f>
        <v>ツバカット位置公差</v>
      </c>
      <c r="F485" s="16" t="str">
        <f>VLOOKUP(見積条件マスタ[[#This Row],[qt_condition_type_id]],見積条件タイプマスタ[],2,0)</f>
        <v>TOLERANCE</v>
      </c>
      <c r="G485" s="10">
        <v>2</v>
      </c>
      <c r="H485" s="43" t="str">
        <f>見積条件マスタ[[#This Row],[article_type_id]]&amp;"."&amp;見積条件マスタ[[#This Row],[qt_condition_type_id]]&amp;"."&amp;見積条件マスタ[[#This Row],[qt_condition_type_define_id]]</f>
        <v>3.10007.2</v>
      </c>
      <c r="I485" t="s">
        <v>204</v>
      </c>
      <c r="K485" t="s">
        <v>204</v>
      </c>
      <c r="L485">
        <v>1</v>
      </c>
      <c r="M485">
        <v>3</v>
      </c>
      <c r="N485" s="13" t="s">
        <v>396</v>
      </c>
      <c r="O485" s="59"/>
    </row>
    <row r="486" spans="2:15" x14ac:dyDescent="0.25">
      <c r="B486" s="5">
        <v>3</v>
      </c>
      <c r="C486" s="16" t="str">
        <f>VLOOKUP(見積条件マスタ[[#This Row],[article_type_id]],品名マスタ[],5,0)</f>
        <v>スリーブ</v>
      </c>
      <c r="D486" s="11">
        <v>10008</v>
      </c>
      <c r="E486" s="16" t="str">
        <f>VLOOKUP(見積条件マスタ[[#This Row],[qt_condition_type_id]],見積条件タイプマスタ[],5,0)</f>
        <v>ツバ裏溝 溝幅A公差</v>
      </c>
      <c r="F486" s="16" t="str">
        <f>VLOOKUP(見積条件マスタ[[#This Row],[qt_condition_type_id]],見積条件タイプマスタ[],2,0)</f>
        <v>TOLERANCE</v>
      </c>
      <c r="G486" s="10">
        <v>1</v>
      </c>
      <c r="H486" s="43" t="str">
        <f>見積条件マスタ[[#This Row],[article_type_id]]&amp;"."&amp;見積条件マスタ[[#This Row],[qt_condition_type_id]]&amp;"."&amp;見積条件マスタ[[#This Row],[qt_condition_type_define_id]]</f>
        <v>3.10008.1</v>
      </c>
      <c r="I486" t="s">
        <v>196</v>
      </c>
      <c r="K486" t="s">
        <v>196</v>
      </c>
      <c r="L486">
        <v>2</v>
      </c>
      <c r="M486">
        <v>2</v>
      </c>
      <c r="N486" t="s">
        <v>632</v>
      </c>
      <c r="O486" s="59"/>
    </row>
    <row r="487" spans="2:15" x14ac:dyDescent="0.25">
      <c r="B487" s="5">
        <v>3</v>
      </c>
      <c r="C487" s="16" t="str">
        <f>VLOOKUP(見積条件マスタ[[#This Row],[article_type_id]],品名マスタ[],5,0)</f>
        <v>スリーブ</v>
      </c>
      <c r="D487" s="11">
        <v>10008</v>
      </c>
      <c r="E487" s="16" t="str">
        <f>VLOOKUP(見積条件マスタ[[#This Row],[qt_condition_type_id]],見積条件タイプマスタ[],5,0)</f>
        <v>ツバ裏溝 溝幅A公差</v>
      </c>
      <c r="F487" s="16" t="str">
        <f>VLOOKUP(見積条件マスタ[[#This Row],[qt_condition_type_id]],見積条件タイプマスタ[],2,0)</f>
        <v>TOLERANCE</v>
      </c>
      <c r="G487" s="10">
        <v>2</v>
      </c>
      <c r="H487" s="43" t="str">
        <f>見積条件マスタ[[#This Row],[article_type_id]]&amp;"."&amp;見積条件マスタ[[#This Row],[qt_condition_type_id]]&amp;"."&amp;見積条件マスタ[[#This Row],[qt_condition_type_define_id]]</f>
        <v>3.10008.2</v>
      </c>
      <c r="I487" t="s">
        <v>204</v>
      </c>
      <c r="K487" t="s">
        <v>204</v>
      </c>
      <c r="L487">
        <v>1</v>
      </c>
      <c r="M487">
        <v>1</v>
      </c>
      <c r="N487" t="s">
        <v>634</v>
      </c>
      <c r="O487" s="59"/>
    </row>
    <row r="488" spans="2:15" x14ac:dyDescent="0.25">
      <c r="B488" s="5">
        <v>3</v>
      </c>
      <c r="C488" s="16" t="str">
        <f>VLOOKUP(見積条件マスタ[[#This Row],[article_type_id]],品名マスタ[],5,0)</f>
        <v>スリーブ</v>
      </c>
      <c r="D488" s="11">
        <v>10009</v>
      </c>
      <c r="E488" s="16" t="str">
        <f>VLOOKUP(見積条件マスタ[[#This Row],[qt_condition_type_id]],見積条件タイプマスタ[],5,0)</f>
        <v>ツバ裏溝 溝幅B公差</v>
      </c>
      <c r="F488" s="16" t="str">
        <f>VLOOKUP(見積条件マスタ[[#This Row],[qt_condition_type_id]],見積条件タイプマスタ[],2,0)</f>
        <v>TOLERANCE</v>
      </c>
      <c r="G488" s="10">
        <v>1</v>
      </c>
      <c r="H488" s="43" t="str">
        <f>見積条件マスタ[[#This Row],[article_type_id]]&amp;"."&amp;見積条件マスタ[[#This Row],[qt_condition_type_id]]&amp;"."&amp;見積条件マスタ[[#This Row],[qt_condition_type_define_id]]</f>
        <v>3.10009.1</v>
      </c>
      <c r="I488" t="s">
        <v>196</v>
      </c>
      <c r="K488" t="s">
        <v>196</v>
      </c>
      <c r="L488">
        <v>2</v>
      </c>
      <c r="M488">
        <v>2</v>
      </c>
      <c r="N488" t="s">
        <v>632</v>
      </c>
      <c r="O488" s="59"/>
    </row>
    <row r="489" spans="2:15" x14ac:dyDescent="0.25">
      <c r="B489" s="5">
        <v>3</v>
      </c>
      <c r="C489" s="16" t="str">
        <f>VLOOKUP(見積条件マスタ[[#This Row],[article_type_id]],品名マスタ[],5,0)</f>
        <v>スリーブ</v>
      </c>
      <c r="D489" s="11">
        <v>10009</v>
      </c>
      <c r="E489" s="16" t="str">
        <f>VLOOKUP(見積条件マスタ[[#This Row],[qt_condition_type_id]],見積条件タイプマスタ[],5,0)</f>
        <v>ツバ裏溝 溝幅B公差</v>
      </c>
      <c r="F489" s="16" t="str">
        <f>VLOOKUP(見積条件マスタ[[#This Row],[qt_condition_type_id]],見積条件タイプマスタ[],2,0)</f>
        <v>TOLERANCE</v>
      </c>
      <c r="G489" s="10">
        <v>2</v>
      </c>
      <c r="H489" s="43" t="str">
        <f>見積条件マスタ[[#This Row],[article_type_id]]&amp;"."&amp;見積条件マスタ[[#This Row],[qt_condition_type_id]]&amp;"."&amp;見積条件マスタ[[#This Row],[qt_condition_type_define_id]]</f>
        <v>3.10009.2</v>
      </c>
      <c r="I489" t="s">
        <v>204</v>
      </c>
      <c r="K489" t="s">
        <v>204</v>
      </c>
      <c r="L489">
        <v>1</v>
      </c>
      <c r="M489">
        <v>1</v>
      </c>
      <c r="N489" t="s">
        <v>634</v>
      </c>
      <c r="O489" s="59"/>
    </row>
    <row r="490" spans="2:15" x14ac:dyDescent="0.25">
      <c r="B490" s="5">
        <v>3</v>
      </c>
      <c r="C490" s="16" t="str">
        <f>VLOOKUP(見積条件マスタ[[#This Row],[article_type_id]],品名マスタ[],5,0)</f>
        <v>スリーブ</v>
      </c>
      <c r="D490" s="11">
        <v>10010</v>
      </c>
      <c r="E490" s="16" t="str">
        <f>VLOOKUP(見積条件マスタ[[#This Row],[qt_condition_type_id]],見積条件タイプマスタ[],5,0)</f>
        <v>ザグリ穴径公差</v>
      </c>
      <c r="F490" s="16" t="str">
        <f>VLOOKUP(見積条件マスタ[[#This Row],[qt_condition_type_id]],見積条件タイプマスタ[],2,0)</f>
        <v>TOLERANCE</v>
      </c>
      <c r="G490" s="10">
        <v>1</v>
      </c>
      <c r="H490" s="43" t="str">
        <f>見積条件マスタ[[#This Row],[article_type_id]]&amp;"."&amp;見積条件マスタ[[#This Row],[qt_condition_type_id]]&amp;"."&amp;見積条件マスタ[[#This Row],[qt_condition_type_define_id]]</f>
        <v>3.10010.1</v>
      </c>
      <c r="I490" t="s">
        <v>205</v>
      </c>
      <c r="K490" t="s">
        <v>206</v>
      </c>
      <c r="L490">
        <v>1</v>
      </c>
      <c r="M490">
        <v>2</v>
      </c>
      <c r="N490" t="s">
        <v>632</v>
      </c>
      <c r="O490" s="59"/>
    </row>
    <row r="491" spans="2:15" x14ac:dyDescent="0.25">
      <c r="B491" s="5">
        <v>3</v>
      </c>
      <c r="C491" s="16" t="str">
        <f>VLOOKUP(見積条件マスタ[[#This Row],[article_type_id]],品名マスタ[],5,0)</f>
        <v>スリーブ</v>
      </c>
      <c r="D491" s="11">
        <v>10010</v>
      </c>
      <c r="E491" s="16" t="str">
        <f>VLOOKUP(見積条件マスタ[[#This Row],[qt_condition_type_id]],見積条件タイプマスタ[],5,0)</f>
        <v>ザグリ穴径公差</v>
      </c>
      <c r="F491" s="16" t="str">
        <f>VLOOKUP(見積条件マスタ[[#This Row],[qt_condition_type_id]],見積条件タイプマスタ[],2,0)</f>
        <v>TOLERANCE</v>
      </c>
      <c r="G491" s="10">
        <v>2</v>
      </c>
      <c r="H491" s="43" t="str">
        <f>見積条件マスタ[[#This Row],[article_type_id]]&amp;"."&amp;見積条件マスタ[[#This Row],[qt_condition_type_id]]&amp;"."&amp;見積条件マスタ[[#This Row],[qt_condition_type_define_id]]</f>
        <v>3.10010.2</v>
      </c>
      <c r="I491" t="s">
        <v>207</v>
      </c>
      <c r="K491" t="s">
        <v>208</v>
      </c>
      <c r="L491">
        <v>2</v>
      </c>
      <c r="M491">
        <v>2</v>
      </c>
      <c r="N491" t="s">
        <v>632</v>
      </c>
      <c r="O491" s="59"/>
    </row>
    <row r="492" spans="2:15" x14ac:dyDescent="0.25">
      <c r="B492" s="5">
        <v>3</v>
      </c>
      <c r="C492" s="16" t="str">
        <f>VLOOKUP(見積条件マスタ[[#This Row],[article_type_id]],品名マスタ[],5,0)</f>
        <v>スリーブ</v>
      </c>
      <c r="D492" s="11">
        <v>10010</v>
      </c>
      <c r="E492" s="16" t="str">
        <f>VLOOKUP(見積条件マスタ[[#This Row],[qt_condition_type_id]],見積条件タイプマスタ[],5,0)</f>
        <v>ザグリ穴径公差</v>
      </c>
      <c r="F492" s="16" t="str">
        <f>VLOOKUP(見積条件マスタ[[#This Row],[qt_condition_type_id]],見積条件タイプマスタ[],2,0)</f>
        <v>TOLERANCE</v>
      </c>
      <c r="G492" s="10">
        <v>3</v>
      </c>
      <c r="H492" s="43" t="str">
        <f>見積条件マスタ[[#This Row],[article_type_id]]&amp;"."&amp;見積条件マスタ[[#This Row],[qt_condition_type_id]]&amp;"."&amp;見積条件マスタ[[#This Row],[qt_condition_type_define_id]]</f>
        <v>3.10010.3</v>
      </c>
      <c r="I492" t="s">
        <v>209</v>
      </c>
      <c r="K492" t="s">
        <v>210</v>
      </c>
      <c r="L492">
        <v>3</v>
      </c>
      <c r="M492">
        <v>1</v>
      </c>
      <c r="N492" t="s">
        <v>632</v>
      </c>
      <c r="O492" s="59"/>
    </row>
    <row r="493" spans="2:15" x14ac:dyDescent="0.25">
      <c r="B493" s="5">
        <v>3</v>
      </c>
      <c r="C493" s="16" t="str">
        <f>VLOOKUP(見積条件マスタ[[#This Row],[article_type_id]],品名マスタ[],5,0)</f>
        <v>スリーブ</v>
      </c>
      <c r="D493" s="11">
        <v>10010</v>
      </c>
      <c r="E493" s="16" t="str">
        <f>VLOOKUP(見積条件マスタ[[#This Row],[qt_condition_type_id]],見積条件タイプマスタ[],5,0)</f>
        <v>ザグリ穴径公差</v>
      </c>
      <c r="F493" s="16" t="str">
        <f>VLOOKUP(見積条件マスタ[[#This Row],[qt_condition_type_id]],見積条件タイプマスタ[],2,0)</f>
        <v>TOLERANCE</v>
      </c>
      <c r="G493" s="10">
        <v>4</v>
      </c>
      <c r="H493" s="43" t="str">
        <f>見積条件マスタ[[#This Row],[article_type_id]]&amp;"."&amp;見積条件マスタ[[#This Row],[qt_condition_type_id]]&amp;"."&amp;見積条件マスタ[[#This Row],[qt_condition_type_define_id]]</f>
        <v>3.10010.4</v>
      </c>
      <c r="I493" t="s">
        <v>211</v>
      </c>
      <c r="K493" t="s">
        <v>212</v>
      </c>
      <c r="L493">
        <v>4</v>
      </c>
      <c r="M493">
        <v>1</v>
      </c>
      <c r="N493" t="s">
        <v>634</v>
      </c>
      <c r="O493" s="59"/>
    </row>
    <row r="494" spans="2:15" x14ac:dyDescent="0.25">
      <c r="B494" s="5">
        <v>3</v>
      </c>
      <c r="C494" s="16" t="str">
        <f>VLOOKUP(見積条件マスタ[[#This Row],[article_type_id]],品名マスタ[],5,0)</f>
        <v>スリーブ</v>
      </c>
      <c r="D494" s="11">
        <v>10011</v>
      </c>
      <c r="E494" s="16" t="str">
        <f>VLOOKUP(見積条件マスタ[[#This Row],[qt_condition_type_id]],見積条件タイプマスタ[],5,0)</f>
        <v>ザグリ穴深さ公差</v>
      </c>
      <c r="F494" s="16" t="str">
        <f>VLOOKUP(見積条件マスタ[[#This Row],[qt_condition_type_id]],見積条件タイプマスタ[],2,0)</f>
        <v>TOLERANCE</v>
      </c>
      <c r="G494" s="10">
        <v>1</v>
      </c>
      <c r="H494" s="43" t="str">
        <f>見積条件マスタ[[#This Row],[article_type_id]]&amp;"."&amp;見積条件マスタ[[#This Row],[qt_condition_type_id]]&amp;"."&amp;見積条件マスタ[[#This Row],[qt_condition_type_define_id]]</f>
        <v>3.10011.1</v>
      </c>
      <c r="I494" t="s">
        <v>204</v>
      </c>
      <c r="K494" t="s">
        <v>213</v>
      </c>
      <c r="L494">
        <v>2</v>
      </c>
      <c r="M494">
        <v>1</v>
      </c>
      <c r="N494" t="s">
        <v>632</v>
      </c>
      <c r="O494" s="59"/>
    </row>
    <row r="495" spans="2:15" x14ac:dyDescent="0.25">
      <c r="B495" s="5">
        <v>3</v>
      </c>
      <c r="C495" s="16" t="str">
        <f>VLOOKUP(見積条件マスタ[[#This Row],[article_type_id]],品名マスタ[],5,0)</f>
        <v>スリーブ</v>
      </c>
      <c r="D495" s="11">
        <v>10011</v>
      </c>
      <c r="E495" s="16" t="str">
        <f>VLOOKUP(見積条件マスタ[[#This Row],[qt_condition_type_id]],見積条件タイプマスタ[],5,0)</f>
        <v>ザグリ穴深さ公差</v>
      </c>
      <c r="F495" s="16" t="str">
        <f>VLOOKUP(見積条件マスタ[[#This Row],[qt_condition_type_id]],見積条件タイプマスタ[],2,0)</f>
        <v>TOLERANCE</v>
      </c>
      <c r="G495" s="10">
        <v>2</v>
      </c>
      <c r="H495" s="43" t="str">
        <f>見積条件マスタ[[#This Row],[article_type_id]]&amp;"."&amp;見積条件マスタ[[#This Row],[qt_condition_type_id]]&amp;"."&amp;見積条件マスタ[[#This Row],[qt_condition_type_define_id]]</f>
        <v>3.10011.2</v>
      </c>
      <c r="I495" t="s">
        <v>214</v>
      </c>
      <c r="K495" t="s">
        <v>215</v>
      </c>
      <c r="L495">
        <v>1</v>
      </c>
      <c r="M495">
        <v>2</v>
      </c>
      <c r="N495" t="s">
        <v>632</v>
      </c>
      <c r="O495" s="59"/>
    </row>
    <row r="496" spans="2:15" x14ac:dyDescent="0.25">
      <c r="B496" s="5">
        <v>3</v>
      </c>
      <c r="C496" s="16" t="str">
        <f>VLOOKUP(見積条件マスタ[[#This Row],[article_type_id]],品名マスタ[],5,0)</f>
        <v>スリーブ</v>
      </c>
      <c r="D496" s="11">
        <v>10011</v>
      </c>
      <c r="E496" s="16" t="str">
        <f>VLOOKUP(見積条件マスタ[[#This Row],[qt_condition_type_id]],見積条件タイプマスタ[],5,0)</f>
        <v>ザグリ穴深さ公差</v>
      </c>
      <c r="F496" s="16" t="str">
        <f>VLOOKUP(見積条件マスタ[[#This Row],[qt_condition_type_id]],見積条件タイプマスタ[],2,0)</f>
        <v>TOLERANCE</v>
      </c>
      <c r="G496" s="10">
        <v>3</v>
      </c>
      <c r="H496" s="43" t="str">
        <f>見積条件マスタ[[#This Row],[article_type_id]]&amp;"."&amp;見積条件マスタ[[#This Row],[qt_condition_type_id]]&amp;"."&amp;見積条件マスタ[[#This Row],[qt_condition_type_define_id]]</f>
        <v>3.10011.3</v>
      </c>
      <c r="I496" t="s">
        <v>216</v>
      </c>
      <c r="K496" t="s">
        <v>200</v>
      </c>
      <c r="L496">
        <v>3</v>
      </c>
      <c r="M496">
        <v>2</v>
      </c>
      <c r="N496" t="s">
        <v>634</v>
      </c>
      <c r="O496" s="59"/>
    </row>
    <row r="497" spans="2:15" x14ac:dyDescent="0.25">
      <c r="B497" s="5">
        <v>3</v>
      </c>
      <c r="C497" s="16" t="str">
        <f>VLOOKUP(見積条件マスタ[[#This Row],[article_type_id]],品名マスタ[],5,0)</f>
        <v>スリーブ</v>
      </c>
      <c r="D497" s="11">
        <v>10014</v>
      </c>
      <c r="E497" s="16" t="str">
        <f>VLOOKUP(見積条件マスタ[[#This Row],[qt_condition_type_id]],見積条件タイプマスタ[],5,0)</f>
        <v>先端カット 仕上げ面</v>
      </c>
      <c r="F497" s="16" t="str">
        <f>VLOOKUP(見積条件マスタ[[#This Row],[qt_condition_type_id]],見積条件タイプマスタ[],2,0)</f>
        <v>SIMPLE_TEXT</v>
      </c>
      <c r="G497" s="10">
        <v>1</v>
      </c>
      <c r="H497" s="43" t="str">
        <f>見積条件マスタ[[#This Row],[article_type_id]]&amp;"."&amp;見積条件マスタ[[#This Row],[qt_condition_type_id]]&amp;"."&amp;見積条件マスタ[[#This Row],[qt_condition_type_define_id]]</f>
        <v>3.10014.1</v>
      </c>
      <c r="I497" t="s">
        <v>225</v>
      </c>
      <c r="K497" t="s">
        <v>226</v>
      </c>
      <c r="L497">
        <v>1</v>
      </c>
      <c r="N497" t="s">
        <v>808</v>
      </c>
      <c r="O497" s="59"/>
    </row>
    <row r="498" spans="2:15" x14ac:dyDescent="0.25">
      <c r="B498" s="5">
        <v>3</v>
      </c>
      <c r="C498" s="16" t="str">
        <f>VLOOKUP(見積条件マスタ[[#This Row],[article_type_id]],品名マスタ[],5,0)</f>
        <v>スリーブ</v>
      </c>
      <c r="D498" s="11">
        <v>10014</v>
      </c>
      <c r="E498" s="16" t="str">
        <f>VLOOKUP(見積条件マスタ[[#This Row],[qt_condition_type_id]],見積条件タイプマスタ[],5,0)</f>
        <v>先端カット 仕上げ面</v>
      </c>
      <c r="F498" s="16" t="str">
        <f>VLOOKUP(見積条件マスタ[[#This Row],[qt_condition_type_id]],見積条件タイプマスタ[],2,0)</f>
        <v>SIMPLE_TEXT</v>
      </c>
      <c r="G498" s="10">
        <v>2</v>
      </c>
      <c r="H498" s="43" t="str">
        <f>見積条件マスタ[[#This Row],[article_type_id]]&amp;"."&amp;見積条件マスタ[[#This Row],[qt_condition_type_id]]&amp;"."&amp;見積条件マスタ[[#This Row],[qt_condition_type_define_id]]</f>
        <v>3.10014.2</v>
      </c>
      <c r="I498" t="s">
        <v>227</v>
      </c>
      <c r="K498" t="s">
        <v>228</v>
      </c>
      <c r="L498">
        <v>2</v>
      </c>
      <c r="N498" s="12" t="s">
        <v>397</v>
      </c>
      <c r="O498" s="59"/>
    </row>
    <row r="499" spans="2:15" x14ac:dyDescent="0.25">
      <c r="B499" s="5">
        <v>3</v>
      </c>
      <c r="C499" s="16" t="str">
        <f>VLOOKUP(見積条件マスタ[[#This Row],[article_type_id]],品名マスタ[],5,0)</f>
        <v>スリーブ</v>
      </c>
      <c r="D499" s="11">
        <v>10014</v>
      </c>
      <c r="E499" s="16" t="str">
        <f>VLOOKUP(見積条件マスタ[[#This Row],[qt_condition_type_id]],見積条件タイプマスタ[],5,0)</f>
        <v>先端カット 仕上げ面</v>
      </c>
      <c r="F499" s="16" t="str">
        <f>VLOOKUP(見積条件マスタ[[#This Row],[qt_condition_type_id]],見積条件タイプマスタ[],2,0)</f>
        <v>SIMPLE_TEXT</v>
      </c>
      <c r="G499" s="10">
        <v>3</v>
      </c>
      <c r="H499" s="43" t="str">
        <f>見積条件マスタ[[#This Row],[article_type_id]]&amp;"."&amp;見積条件マスタ[[#This Row],[qt_condition_type_id]]&amp;"."&amp;見積条件マスタ[[#This Row],[qt_condition_type_define_id]]</f>
        <v>3.10014.3</v>
      </c>
      <c r="I499" t="s">
        <v>229</v>
      </c>
      <c r="K499" t="s">
        <v>230</v>
      </c>
      <c r="L499">
        <v>3</v>
      </c>
      <c r="N499" t="s">
        <v>808</v>
      </c>
      <c r="O499" s="59"/>
    </row>
    <row r="500" spans="2:15" x14ac:dyDescent="0.25">
      <c r="B500" s="5">
        <v>3</v>
      </c>
      <c r="C500" s="16" t="str">
        <f>VLOOKUP(見積条件マスタ[[#This Row],[article_type_id]],品名マスタ[],5,0)</f>
        <v>スリーブ</v>
      </c>
      <c r="D500" s="11">
        <v>10018</v>
      </c>
      <c r="E500" s="16" t="str">
        <f>VLOOKUP(見積条件マスタ[[#This Row],[qt_condition_type_id]],見積条件タイプマスタ[],5,0)</f>
        <v>先端異形状 仕上げ面</v>
      </c>
      <c r="F500" s="16" t="str">
        <f>VLOOKUP(見積条件マスタ[[#This Row],[qt_condition_type_id]],見積条件タイプマスタ[],2,0)</f>
        <v>SIMPLE_TEXT</v>
      </c>
      <c r="G500" s="10">
        <v>1</v>
      </c>
      <c r="H500" s="43" t="str">
        <f>見積条件マスタ[[#This Row],[article_type_id]]&amp;"."&amp;見積条件マスタ[[#This Row],[qt_condition_type_id]]&amp;"."&amp;見積条件マスタ[[#This Row],[qt_condition_type_define_id]]</f>
        <v>3.10018.1</v>
      </c>
      <c r="I500" t="s">
        <v>229</v>
      </c>
      <c r="K500" t="s">
        <v>230</v>
      </c>
      <c r="L500">
        <v>1</v>
      </c>
      <c r="N500" t="s">
        <v>808</v>
      </c>
      <c r="O500" s="59"/>
    </row>
    <row r="501" spans="2:15" x14ac:dyDescent="0.25">
      <c r="B501" s="5">
        <v>3</v>
      </c>
      <c r="C501" s="16" t="str">
        <f>VLOOKUP(見積条件マスタ[[#This Row],[article_type_id]],品名マスタ[],5,0)</f>
        <v>スリーブ</v>
      </c>
      <c r="D501" s="11">
        <v>10018</v>
      </c>
      <c r="E501" s="16" t="str">
        <f>VLOOKUP(見積条件マスタ[[#This Row],[qt_condition_type_id]],見積条件タイプマスタ[],5,0)</f>
        <v>先端異形状 仕上げ面</v>
      </c>
      <c r="F501" s="16" t="str">
        <f>VLOOKUP(見積条件マスタ[[#This Row],[qt_condition_type_id]],見積条件タイプマスタ[],2,0)</f>
        <v>SIMPLE_TEXT</v>
      </c>
      <c r="G501" s="10">
        <v>2</v>
      </c>
      <c r="H501" s="43" t="str">
        <f>見積条件マスタ[[#This Row],[article_type_id]]&amp;"."&amp;見積条件マスタ[[#This Row],[qt_condition_type_id]]&amp;"."&amp;見積条件マスタ[[#This Row],[qt_condition_type_define_id]]</f>
        <v>3.10018.2</v>
      </c>
      <c r="I501" t="s">
        <v>231</v>
      </c>
      <c r="K501" t="s">
        <v>232</v>
      </c>
      <c r="L501">
        <v>2</v>
      </c>
      <c r="N501" t="s">
        <v>809</v>
      </c>
      <c r="O501" s="59"/>
    </row>
    <row r="502" spans="2:15" x14ac:dyDescent="0.25">
      <c r="B502" s="5">
        <v>3</v>
      </c>
      <c r="C502" s="16" t="str">
        <f>VLOOKUP(見積条件マスタ[[#This Row],[article_type_id]],品名マスタ[],5,0)</f>
        <v>スリーブ</v>
      </c>
      <c r="D502" s="11">
        <v>10018</v>
      </c>
      <c r="E502" s="16" t="str">
        <f>VLOOKUP(見積条件マスタ[[#This Row],[qt_condition_type_id]],見積条件タイプマスタ[],5,0)</f>
        <v>先端異形状 仕上げ面</v>
      </c>
      <c r="F502" s="16" t="str">
        <f>VLOOKUP(見積条件マスタ[[#This Row],[qt_condition_type_id]],見積条件タイプマスタ[],2,0)</f>
        <v>SIMPLE_TEXT</v>
      </c>
      <c r="G502" s="10">
        <v>3</v>
      </c>
      <c r="H502" s="43" t="str">
        <f>見積条件マスタ[[#This Row],[article_type_id]]&amp;"."&amp;見積条件マスタ[[#This Row],[qt_condition_type_id]]&amp;"."&amp;見積条件マスタ[[#This Row],[qt_condition_type_define_id]]</f>
        <v>3.10018.3</v>
      </c>
      <c r="I502" t="s">
        <v>233</v>
      </c>
      <c r="K502" t="s">
        <v>234</v>
      </c>
      <c r="L502">
        <v>3</v>
      </c>
      <c r="N502" t="s">
        <v>809</v>
      </c>
      <c r="O502" s="59"/>
    </row>
    <row r="503" spans="2:15" x14ac:dyDescent="0.25">
      <c r="B503" s="5">
        <v>3</v>
      </c>
      <c r="C503" s="16" t="str">
        <f>VLOOKUP(見積条件マスタ[[#This Row],[article_type_id]],品名マスタ[],5,0)</f>
        <v>スリーブ</v>
      </c>
      <c r="D503" s="11">
        <v>10018</v>
      </c>
      <c r="E503" s="16" t="str">
        <f>VLOOKUP(見積条件マスタ[[#This Row],[qt_condition_type_id]],見積条件タイプマスタ[],5,0)</f>
        <v>先端異形状 仕上げ面</v>
      </c>
      <c r="F503" s="16" t="str">
        <f>VLOOKUP(見積条件マスタ[[#This Row],[qt_condition_type_id]],見積条件タイプマスタ[],2,0)</f>
        <v>SIMPLE_TEXT</v>
      </c>
      <c r="G503" s="10">
        <v>4</v>
      </c>
      <c r="H503" s="43" t="str">
        <f>見積条件マスタ[[#This Row],[article_type_id]]&amp;"."&amp;見積条件マスタ[[#This Row],[qt_condition_type_id]]&amp;"."&amp;見積条件マスタ[[#This Row],[qt_condition_type_define_id]]</f>
        <v>3.10018.4</v>
      </c>
      <c r="I503" t="s">
        <v>235</v>
      </c>
      <c r="K503" t="s">
        <v>236</v>
      </c>
      <c r="L503">
        <v>4</v>
      </c>
      <c r="N503" t="s">
        <v>809</v>
      </c>
      <c r="O503" s="59"/>
    </row>
    <row r="504" spans="2:15" x14ac:dyDescent="0.25">
      <c r="B504" s="5">
        <v>3</v>
      </c>
      <c r="C504" s="16" t="str">
        <f>VLOOKUP(見積条件マスタ[[#This Row],[article_type_id]],品名マスタ[],5,0)</f>
        <v>スリーブ</v>
      </c>
      <c r="D504" s="11">
        <v>10020</v>
      </c>
      <c r="E504" s="16" t="str">
        <f>VLOOKUP(見積条件マスタ[[#This Row],[qt_condition_type_id]],見積条件タイプマスタ[],5,0)</f>
        <v>エジェクタピン穴径公差</v>
      </c>
      <c r="F504" s="16" t="str">
        <f>VLOOKUP(見積条件マスタ[[#This Row],[qt_condition_type_id]],見積条件タイプマスタ[],2,0)</f>
        <v>TOLERANCE</v>
      </c>
      <c r="G504" s="10">
        <v>1</v>
      </c>
      <c r="H504" s="43" t="str">
        <f>見積条件マスタ[[#This Row],[article_type_id]]&amp;"."&amp;見積条件マスタ[[#This Row],[qt_condition_type_id]]&amp;"."&amp;見積条件マスタ[[#This Row],[qt_condition_type_define_id]]</f>
        <v>3.10020.1</v>
      </c>
      <c r="I504" t="s">
        <v>237</v>
      </c>
      <c r="K504" t="s">
        <v>201</v>
      </c>
      <c r="L504">
        <v>1</v>
      </c>
      <c r="M504">
        <v>2</v>
      </c>
      <c r="N504" s="13" t="s">
        <v>396</v>
      </c>
      <c r="O504" s="59"/>
    </row>
    <row r="505" spans="2:15" x14ac:dyDescent="0.25">
      <c r="B505" s="5">
        <v>3</v>
      </c>
      <c r="C505" s="16" t="str">
        <f>VLOOKUP(見積条件マスタ[[#This Row],[article_type_id]],品名マスタ[],5,0)</f>
        <v>スリーブ</v>
      </c>
      <c r="D505" s="11">
        <v>10020</v>
      </c>
      <c r="E505" s="16" t="str">
        <f>VLOOKUP(見積条件マスタ[[#This Row],[qt_condition_type_id]],見積条件タイプマスタ[],5,0)</f>
        <v>エジェクタピン穴径公差</v>
      </c>
      <c r="F505" s="16" t="str">
        <f>VLOOKUP(見積条件マスタ[[#This Row],[qt_condition_type_id]],見積条件タイプマスタ[],2,0)</f>
        <v>TOLERANCE</v>
      </c>
      <c r="G505" s="10">
        <v>2</v>
      </c>
      <c r="H505" s="43" t="str">
        <f>見積条件マスタ[[#This Row],[article_type_id]]&amp;"."&amp;見積条件マスタ[[#This Row],[qt_condition_type_id]]&amp;"."&amp;見積条件マスタ[[#This Row],[qt_condition_type_define_id]]</f>
        <v>3.10020.2</v>
      </c>
      <c r="I505" t="s">
        <v>238</v>
      </c>
      <c r="K505" t="s">
        <v>239</v>
      </c>
      <c r="L505">
        <v>2</v>
      </c>
      <c r="M505">
        <v>2</v>
      </c>
      <c r="N505" s="12" t="s">
        <v>396</v>
      </c>
      <c r="O505" s="59"/>
    </row>
    <row r="506" spans="2:15" x14ac:dyDescent="0.25">
      <c r="B506" s="5">
        <v>3</v>
      </c>
      <c r="C506" s="16" t="str">
        <f>VLOOKUP(見積条件マスタ[[#This Row],[article_type_id]],品名マスタ[],5,0)</f>
        <v>スリーブ</v>
      </c>
      <c r="D506" s="29">
        <v>10020</v>
      </c>
      <c r="E506" s="16" t="str">
        <f>VLOOKUP(見積条件マスタ[[#This Row],[qt_condition_type_id]],見積条件タイプマスタ[],5,0)</f>
        <v>エジェクタピン穴径公差</v>
      </c>
      <c r="F506" s="16" t="str">
        <f>VLOOKUP(見積条件マスタ[[#This Row],[qt_condition_type_id]],見積条件タイプマスタ[],2,0)</f>
        <v>TOLERANCE</v>
      </c>
      <c r="G506" s="10">
        <v>3</v>
      </c>
      <c r="H506" s="43" t="str">
        <f>見積条件マスタ[[#This Row],[article_type_id]]&amp;"."&amp;見積条件マスタ[[#This Row],[qt_condition_type_id]]&amp;"."&amp;見積条件マスタ[[#This Row],[qt_condition_type_define_id]]</f>
        <v>3.10020.3</v>
      </c>
      <c r="I506" s="30" t="s">
        <v>240</v>
      </c>
      <c r="J506" s="30"/>
      <c r="K506" s="30" t="s">
        <v>772</v>
      </c>
      <c r="L506" s="30">
        <v>3</v>
      </c>
      <c r="M506" s="30">
        <v>2</v>
      </c>
      <c r="N506" s="30" t="s">
        <v>771</v>
      </c>
      <c r="O506" s="59"/>
    </row>
    <row r="507" spans="2:15" x14ac:dyDescent="0.25">
      <c r="B507" s="5">
        <v>3</v>
      </c>
      <c r="C507" s="16" t="str">
        <f>VLOOKUP(見積条件マスタ[[#This Row],[article_type_id]],品名マスタ[],5,0)</f>
        <v>スリーブ</v>
      </c>
      <c r="D507" s="29">
        <v>10020</v>
      </c>
      <c r="E507" s="16" t="str">
        <f>VLOOKUP(見積条件マスタ[[#This Row],[qt_condition_type_id]],見積条件タイプマスタ[],5,0)</f>
        <v>エジェクタピン穴径公差</v>
      </c>
      <c r="F507" s="16" t="str">
        <f>VLOOKUP(見積条件マスタ[[#This Row],[qt_condition_type_id]],見積条件タイプマスタ[],2,0)</f>
        <v>TOLERANCE</v>
      </c>
      <c r="G507" s="10">
        <v>4</v>
      </c>
      <c r="H507" s="43" t="str">
        <f>見積条件マスタ[[#This Row],[article_type_id]]&amp;"."&amp;見積条件マスタ[[#This Row],[qt_condition_type_id]]&amp;"."&amp;見積条件マスタ[[#This Row],[qt_condition_type_define_id]]</f>
        <v>3.10020.4</v>
      </c>
      <c r="I507" s="30" t="s">
        <v>241</v>
      </c>
      <c r="J507" s="30"/>
      <c r="K507" s="30" t="s">
        <v>773</v>
      </c>
      <c r="L507" s="30">
        <v>4</v>
      </c>
      <c r="M507" s="30">
        <v>2</v>
      </c>
      <c r="N507" s="30" t="s">
        <v>771</v>
      </c>
      <c r="O507" s="59"/>
    </row>
    <row r="508" spans="2:15" x14ac:dyDescent="0.25">
      <c r="B508" s="5">
        <v>3</v>
      </c>
      <c r="C508" s="16" t="str">
        <f>VLOOKUP(見積条件マスタ[[#This Row],[article_type_id]],品名マスタ[],5,0)</f>
        <v>スリーブ</v>
      </c>
      <c r="D508" s="29">
        <v>10020</v>
      </c>
      <c r="E508" s="16" t="str">
        <f>VLOOKUP(見積条件マスタ[[#This Row],[qt_condition_type_id]],見積条件タイプマスタ[],5,0)</f>
        <v>エジェクタピン穴径公差</v>
      </c>
      <c r="F508" s="16" t="str">
        <f>VLOOKUP(見積条件マスタ[[#This Row],[qt_condition_type_id]],見積条件タイプマスタ[],2,0)</f>
        <v>TOLERANCE</v>
      </c>
      <c r="G508" s="10">
        <v>5</v>
      </c>
      <c r="H508" s="43" t="str">
        <f>見積条件マスタ[[#This Row],[article_type_id]]&amp;"."&amp;見積条件マスタ[[#This Row],[qt_condition_type_id]]&amp;"."&amp;見積条件マスタ[[#This Row],[qt_condition_type_define_id]]</f>
        <v>3.10020.5</v>
      </c>
      <c r="I508" s="30" t="s">
        <v>242</v>
      </c>
      <c r="J508" s="30"/>
      <c r="K508" s="30" t="s">
        <v>774</v>
      </c>
      <c r="L508" s="30">
        <v>5</v>
      </c>
      <c r="M508" s="30">
        <v>2</v>
      </c>
      <c r="N508" s="30" t="s">
        <v>771</v>
      </c>
      <c r="O508" s="59"/>
    </row>
    <row r="509" spans="2:15" x14ac:dyDescent="0.25">
      <c r="B509" s="5">
        <v>3</v>
      </c>
      <c r="C509" s="16" t="str">
        <f>VLOOKUP(見積条件マスタ[[#This Row],[article_type_id]],品名マスタ[],5,0)</f>
        <v>スリーブ</v>
      </c>
      <c r="D509" s="29">
        <v>10020</v>
      </c>
      <c r="E509" s="16" t="str">
        <f>VLOOKUP(見積条件マスタ[[#This Row],[qt_condition_type_id]],見積条件タイプマスタ[],5,0)</f>
        <v>エジェクタピン穴径公差</v>
      </c>
      <c r="F509" s="16" t="str">
        <f>VLOOKUP(見積条件マスタ[[#This Row],[qt_condition_type_id]],見積条件タイプマスタ[],2,0)</f>
        <v>TOLERANCE</v>
      </c>
      <c r="G509" s="10">
        <v>6</v>
      </c>
      <c r="H509" s="43" t="str">
        <f>見積条件マスタ[[#This Row],[article_type_id]]&amp;"."&amp;見積条件マスタ[[#This Row],[qt_condition_type_id]]&amp;"."&amp;見積条件マスタ[[#This Row],[qt_condition_type_define_id]]</f>
        <v>3.10020.6</v>
      </c>
      <c r="I509" s="30" t="s">
        <v>243</v>
      </c>
      <c r="J509" s="30"/>
      <c r="K509" s="30" t="s">
        <v>775</v>
      </c>
      <c r="L509" s="30">
        <v>6</v>
      </c>
      <c r="M509" s="30">
        <v>2</v>
      </c>
      <c r="N509" s="30" t="s">
        <v>771</v>
      </c>
      <c r="O509" s="59"/>
    </row>
    <row r="510" spans="2:15" x14ac:dyDescent="0.25">
      <c r="B510" s="5">
        <v>3</v>
      </c>
      <c r="C510" s="16" t="str">
        <f>VLOOKUP(見積条件マスタ[[#This Row],[article_type_id]],品名マスタ[],5,0)</f>
        <v>スリーブ</v>
      </c>
      <c r="D510" s="11">
        <v>10023</v>
      </c>
      <c r="E510" s="16" t="str">
        <f>VLOOKUP(見積条件マスタ[[#This Row],[qt_condition_type_id]],見積条件タイプマスタ[],5,0)</f>
        <v>エジェクタピン穴径同軸度</v>
      </c>
      <c r="F510" s="16" t="str">
        <f>VLOOKUP(見積条件マスタ[[#This Row],[qt_condition_type_id]],見積条件タイプマスタ[],2,0)</f>
        <v>SIMPLE_TEXT</v>
      </c>
      <c r="G510" s="10">
        <v>1</v>
      </c>
      <c r="H510" s="43" t="str">
        <f>見積条件マスタ[[#This Row],[article_type_id]]&amp;"."&amp;見積条件マスタ[[#This Row],[qt_condition_type_id]]&amp;"."&amp;見積条件マスタ[[#This Row],[qt_condition_type_define_id]]</f>
        <v>3.10023.1</v>
      </c>
      <c r="I510" t="s">
        <v>245</v>
      </c>
      <c r="K510" t="s">
        <v>246</v>
      </c>
      <c r="L510">
        <v>1</v>
      </c>
      <c r="N510" s="13" t="s">
        <v>396</v>
      </c>
      <c r="O510" s="59"/>
    </row>
    <row r="511" spans="2:15" x14ac:dyDescent="0.25">
      <c r="B511" s="5">
        <v>3</v>
      </c>
      <c r="C511" s="16" t="str">
        <f>VLOOKUP(見積条件マスタ[[#This Row],[article_type_id]],品名マスタ[],5,0)</f>
        <v>スリーブ</v>
      </c>
      <c r="D511" s="11">
        <v>10023</v>
      </c>
      <c r="E511" s="16" t="str">
        <f>VLOOKUP(見積条件マスタ[[#This Row],[qt_condition_type_id]],見積条件タイプマスタ[],5,0)</f>
        <v>エジェクタピン穴径同軸度</v>
      </c>
      <c r="F511" s="16" t="str">
        <f>VLOOKUP(見積条件マスタ[[#This Row],[qt_condition_type_id]],見積条件タイプマスタ[],2,0)</f>
        <v>SIMPLE_TEXT</v>
      </c>
      <c r="G511" s="10">
        <v>2</v>
      </c>
      <c r="H511" s="43" t="str">
        <f>見積条件マスタ[[#This Row],[article_type_id]]&amp;"."&amp;見積条件マスタ[[#This Row],[qt_condition_type_id]]&amp;"."&amp;見積条件マスタ[[#This Row],[qt_condition_type_define_id]]</f>
        <v>3.10023.2</v>
      </c>
      <c r="I511" t="s">
        <v>371</v>
      </c>
      <c r="K511" t="s">
        <v>372</v>
      </c>
      <c r="L511">
        <v>2</v>
      </c>
      <c r="N511" s="13" t="s">
        <v>396</v>
      </c>
      <c r="O511" s="59"/>
    </row>
    <row r="512" spans="2:15" x14ac:dyDescent="0.25">
      <c r="B512" s="5">
        <v>3</v>
      </c>
      <c r="C512" s="16" t="str">
        <f>VLOOKUP(見積条件マスタ[[#This Row],[article_type_id]],品名マスタ[],5,0)</f>
        <v>スリーブ</v>
      </c>
      <c r="D512" s="11">
        <v>10023</v>
      </c>
      <c r="E512" s="16" t="str">
        <f>VLOOKUP(見積条件マスタ[[#This Row],[qt_condition_type_id]],見積条件タイプマスタ[],5,0)</f>
        <v>エジェクタピン穴径同軸度</v>
      </c>
      <c r="F512" s="16" t="str">
        <f>VLOOKUP(見積条件マスタ[[#This Row],[qt_condition_type_id]],見積条件タイプマスタ[],2,0)</f>
        <v>SIMPLE_TEXT</v>
      </c>
      <c r="G512" s="10">
        <v>3</v>
      </c>
      <c r="H512" s="43" t="str">
        <f>見積条件マスタ[[#This Row],[article_type_id]]&amp;"."&amp;見積条件マスタ[[#This Row],[qt_condition_type_id]]&amp;"."&amp;見積条件マスタ[[#This Row],[qt_condition_type_define_id]]</f>
        <v>3.10023.3</v>
      </c>
      <c r="I512" t="s">
        <v>247</v>
      </c>
      <c r="K512" t="s">
        <v>248</v>
      </c>
      <c r="L512">
        <v>3</v>
      </c>
      <c r="N512" s="13" t="s">
        <v>396</v>
      </c>
      <c r="O512" s="59"/>
    </row>
    <row r="513" spans="2:15" x14ac:dyDescent="0.25">
      <c r="B513" s="5">
        <v>3</v>
      </c>
      <c r="C513" s="16" t="str">
        <f>VLOOKUP(見積条件マスタ[[#This Row],[article_type_id]],品名マスタ[],5,0)</f>
        <v>スリーブ</v>
      </c>
      <c r="D513" s="11">
        <v>10023</v>
      </c>
      <c r="E513" s="16" t="str">
        <f>VLOOKUP(見積条件マスタ[[#This Row],[qt_condition_type_id]],見積条件タイプマスタ[],5,0)</f>
        <v>エジェクタピン穴径同軸度</v>
      </c>
      <c r="F513" s="16" t="str">
        <f>VLOOKUP(見積条件マスタ[[#This Row],[qt_condition_type_id]],見積条件タイプマスタ[],2,0)</f>
        <v>SIMPLE_TEXT</v>
      </c>
      <c r="G513" s="10">
        <v>4</v>
      </c>
      <c r="H513" s="43" t="str">
        <f>見積条件マスタ[[#This Row],[article_type_id]]&amp;"."&amp;見積条件マスタ[[#This Row],[qt_condition_type_id]]&amp;"."&amp;見積条件マスタ[[#This Row],[qt_condition_type_define_id]]</f>
        <v>3.10023.4</v>
      </c>
      <c r="I513" t="s">
        <v>373</v>
      </c>
      <c r="K513" t="s">
        <v>374</v>
      </c>
      <c r="L513">
        <v>4</v>
      </c>
      <c r="N513" s="13" t="s">
        <v>396</v>
      </c>
      <c r="O513" s="59"/>
    </row>
    <row r="514" spans="2:15" x14ac:dyDescent="0.25">
      <c r="B514" s="5">
        <v>3</v>
      </c>
      <c r="C514" s="16" t="str">
        <f>VLOOKUP(見積条件マスタ[[#This Row],[article_type_id]],品名マスタ[],5,0)</f>
        <v>スリーブ</v>
      </c>
      <c r="D514" s="11">
        <v>10025</v>
      </c>
      <c r="E514" s="16" t="str">
        <f>VLOOKUP(見積条件マスタ[[#This Row],[qt_condition_type_id]],見積条件タイプマスタ[],5,0)</f>
        <v>エジェクタピン穴有効長さ</v>
      </c>
      <c r="F514" s="16" t="str">
        <f>VLOOKUP(見積条件マスタ[[#This Row],[qt_condition_type_id]],見積条件タイプマスタ[],2,0)</f>
        <v>SIMPLE_TEXT</v>
      </c>
      <c r="G514" s="10">
        <v>1</v>
      </c>
      <c r="H514" s="43" t="str">
        <f>見積条件マスタ[[#This Row],[article_type_id]]&amp;"."&amp;見積条件マスタ[[#This Row],[qt_condition_type_id]]&amp;"."&amp;見積条件マスタ[[#This Row],[qt_condition_type_define_id]]</f>
        <v>3.10025.1</v>
      </c>
      <c r="I514" t="s">
        <v>249</v>
      </c>
      <c r="K514" t="s">
        <v>250</v>
      </c>
      <c r="L514">
        <v>2</v>
      </c>
      <c r="N514" s="27" t="s">
        <v>692</v>
      </c>
      <c r="O514" s="61" t="s">
        <v>788</v>
      </c>
    </row>
    <row r="515" spans="2:15" x14ac:dyDescent="0.25">
      <c r="B515" s="5">
        <v>3</v>
      </c>
      <c r="C515" s="16" t="str">
        <f>VLOOKUP(見積条件マスタ[[#This Row],[article_type_id]],品名マスタ[],5,0)</f>
        <v>スリーブ</v>
      </c>
      <c r="D515" s="11">
        <v>10025</v>
      </c>
      <c r="E515" s="16" t="str">
        <f>VLOOKUP(見積条件マスタ[[#This Row],[qt_condition_type_id]],見積条件タイプマスタ[],5,0)</f>
        <v>エジェクタピン穴有効長さ</v>
      </c>
      <c r="F515" s="16" t="str">
        <f>VLOOKUP(見積条件マスタ[[#This Row],[qt_condition_type_id]],見積条件タイプマスタ[],2,0)</f>
        <v>SIMPLE_TEXT</v>
      </c>
      <c r="G515" s="10">
        <v>2</v>
      </c>
      <c r="H515" s="43" t="str">
        <f>見積条件マスタ[[#This Row],[article_type_id]]&amp;"."&amp;見積条件マスタ[[#This Row],[qt_condition_type_id]]&amp;"."&amp;見積条件マスタ[[#This Row],[qt_condition_type_define_id]]</f>
        <v>3.10025.2</v>
      </c>
      <c r="I515" t="s">
        <v>251</v>
      </c>
      <c r="K515" t="s">
        <v>252</v>
      </c>
      <c r="L515">
        <v>3</v>
      </c>
      <c r="N515" s="27" t="s">
        <v>692</v>
      </c>
      <c r="O515" s="61" t="s">
        <v>788</v>
      </c>
    </row>
    <row r="516" spans="2:15" x14ac:dyDescent="0.25">
      <c r="B516" s="5">
        <v>3</v>
      </c>
      <c r="C516" s="16" t="str">
        <f>VLOOKUP(見積条件マスタ[[#This Row],[article_type_id]],品名マスタ[],5,0)</f>
        <v>スリーブ</v>
      </c>
      <c r="D516" s="11">
        <v>10025</v>
      </c>
      <c r="E516" s="16" t="str">
        <f>VLOOKUP(見積条件マスタ[[#This Row],[qt_condition_type_id]],見積条件タイプマスタ[],5,0)</f>
        <v>エジェクタピン穴有効長さ</v>
      </c>
      <c r="F516" s="16" t="str">
        <f>VLOOKUP(見積条件マスタ[[#This Row],[qt_condition_type_id]],見積条件タイプマスタ[],2,0)</f>
        <v>SIMPLE_TEXT</v>
      </c>
      <c r="G516" s="10">
        <v>3</v>
      </c>
      <c r="H516" s="43" t="str">
        <f>見積条件マスタ[[#This Row],[article_type_id]]&amp;"."&amp;見積条件マスタ[[#This Row],[qt_condition_type_id]]&amp;"."&amp;見積条件マスタ[[#This Row],[qt_condition_type_define_id]]</f>
        <v>3.10025.3</v>
      </c>
      <c r="I516" t="s">
        <v>253</v>
      </c>
      <c r="K516" t="s">
        <v>254</v>
      </c>
      <c r="L516">
        <v>4</v>
      </c>
      <c r="N516" s="27" t="s">
        <v>692</v>
      </c>
      <c r="O516" s="61" t="s">
        <v>788</v>
      </c>
    </row>
    <row r="517" spans="2:15" x14ac:dyDescent="0.25">
      <c r="B517" s="5">
        <v>3</v>
      </c>
      <c r="C517" s="49" t="str">
        <f>VLOOKUP(見積条件マスタ[[#This Row],[article_type_id]],品名マスタ[],5,0)</f>
        <v>スリーブ</v>
      </c>
      <c r="D517" s="11">
        <v>10025</v>
      </c>
      <c r="E517" s="49" t="str">
        <f>VLOOKUP(見積条件マスタ[[#This Row],[qt_condition_type_id]],見積条件タイプマスタ[],5,0)</f>
        <v>エジェクタピン穴有効長さ</v>
      </c>
      <c r="F517" s="49" t="str">
        <f>VLOOKUP(見積条件マスタ[[#This Row],[qt_condition_type_id]],見積条件タイプマスタ[],2,0)</f>
        <v>SIMPLE_TEXT</v>
      </c>
      <c r="G517" s="10">
        <v>4</v>
      </c>
      <c r="H517" s="42" t="str">
        <f>見積条件マスタ[[#This Row],[article_type_id]]&amp;"."&amp;見積条件マスタ[[#This Row],[qt_condition_type_id]]&amp;"."&amp;見積条件マスタ[[#This Row],[qt_condition_type_define_id]]</f>
        <v>3.10025.4</v>
      </c>
      <c r="I517" t="s">
        <v>786</v>
      </c>
      <c r="K517" t="s">
        <v>784</v>
      </c>
      <c r="L517">
        <v>1</v>
      </c>
      <c r="N517" s="27" t="s">
        <v>692</v>
      </c>
      <c r="O517" s="61" t="s">
        <v>788</v>
      </c>
    </row>
    <row r="518" spans="2:15" x14ac:dyDescent="0.25">
      <c r="B518" s="5">
        <v>3</v>
      </c>
      <c r="C518" s="49" t="str">
        <f>VLOOKUP(見積条件マスタ[[#This Row],[article_type_id]],品名マスタ[],5,0)</f>
        <v>スリーブ</v>
      </c>
      <c r="D518" s="11">
        <v>10025</v>
      </c>
      <c r="E518" s="49" t="str">
        <f>VLOOKUP(見積条件マスタ[[#This Row],[qt_condition_type_id]],見積条件タイプマスタ[],5,0)</f>
        <v>エジェクタピン穴有効長さ</v>
      </c>
      <c r="F518" s="49" t="str">
        <f>VLOOKUP(見積条件マスタ[[#This Row],[qt_condition_type_id]],見積条件タイプマスタ[],2,0)</f>
        <v>SIMPLE_TEXT</v>
      </c>
      <c r="G518" s="10">
        <v>5</v>
      </c>
      <c r="H518" s="42" t="str">
        <f>見積条件マスタ[[#This Row],[article_type_id]]&amp;"."&amp;見積条件マスタ[[#This Row],[qt_condition_type_id]]&amp;"."&amp;見積条件マスタ[[#This Row],[qt_condition_type_define_id]]</f>
        <v>3.10025.5</v>
      </c>
      <c r="I518" t="s">
        <v>787</v>
      </c>
      <c r="K518" t="s">
        <v>785</v>
      </c>
      <c r="L518">
        <v>5</v>
      </c>
      <c r="N518" s="27" t="s">
        <v>692</v>
      </c>
      <c r="O518" s="61" t="s">
        <v>788</v>
      </c>
    </row>
    <row r="519" spans="2:15" x14ac:dyDescent="0.25">
      <c r="B519" s="5">
        <v>3</v>
      </c>
      <c r="C519" s="16" t="str">
        <f>VLOOKUP(見積条件マスタ[[#This Row],[article_type_id]],品名マスタ[],5,0)</f>
        <v>スリーブ</v>
      </c>
      <c r="D519" s="29">
        <v>10026</v>
      </c>
      <c r="E519" s="16" t="str">
        <f>VLOOKUP(見積条件マスタ[[#This Row],[qt_condition_type_id]],見積条件タイプマスタ[],5,0)</f>
        <v>エジェクタピン逃し穴径</v>
      </c>
      <c r="F519" s="16" t="str">
        <f>VLOOKUP(見積条件マスタ[[#This Row],[qt_condition_type_id]],見積条件タイプマスタ[],2,0)</f>
        <v>SIMPLE_TEXT</v>
      </c>
      <c r="G519" s="10">
        <v>1</v>
      </c>
      <c r="H519" s="43" t="str">
        <f>見積条件マスタ[[#This Row],[article_type_id]]&amp;"."&amp;見積条件マスタ[[#This Row],[qt_condition_type_id]]&amp;"."&amp;見積条件マスタ[[#This Row],[qt_condition_type_define_id]]</f>
        <v>3.10026.1</v>
      </c>
      <c r="I519" s="30" t="s">
        <v>794</v>
      </c>
      <c r="J519" s="30"/>
      <c r="K519" s="30" t="s">
        <v>795</v>
      </c>
      <c r="L519" s="30">
        <v>1</v>
      </c>
      <c r="M519" s="30"/>
      <c r="N519" s="28" t="s">
        <v>692</v>
      </c>
      <c r="O519" s="61" t="s">
        <v>801</v>
      </c>
    </row>
    <row r="520" spans="2:15" x14ac:dyDescent="0.25">
      <c r="B520" s="5">
        <v>3</v>
      </c>
      <c r="C520" s="16" t="str">
        <f>VLOOKUP(見積条件マスタ[[#This Row],[article_type_id]],品名マスタ[],5,0)</f>
        <v>スリーブ</v>
      </c>
      <c r="D520" s="29">
        <v>10026</v>
      </c>
      <c r="E520" s="16" t="str">
        <f>VLOOKUP(見積条件マスタ[[#This Row],[qt_condition_type_id]],見積条件タイプマスタ[],5,0)</f>
        <v>エジェクタピン逃し穴径</v>
      </c>
      <c r="F520" s="16" t="str">
        <f>VLOOKUP(見積条件マスタ[[#This Row],[qt_condition_type_id]],見積条件タイプマスタ[],2,0)</f>
        <v>SIMPLE_TEXT</v>
      </c>
      <c r="G520" s="10">
        <v>2</v>
      </c>
      <c r="H520" s="43" t="str">
        <f>見積条件マスタ[[#This Row],[article_type_id]]&amp;"."&amp;見積条件マスタ[[#This Row],[qt_condition_type_id]]&amp;"."&amp;見積条件マスタ[[#This Row],[qt_condition_type_define_id]]</f>
        <v>3.10026.2</v>
      </c>
      <c r="I520" s="30" t="s">
        <v>375</v>
      </c>
      <c r="J520" s="30"/>
      <c r="K520" s="30" t="s">
        <v>376</v>
      </c>
      <c r="L520" s="30">
        <v>2</v>
      </c>
      <c r="M520" s="30"/>
      <c r="N520" s="28" t="s">
        <v>692</v>
      </c>
      <c r="O520" s="61"/>
    </row>
    <row r="521" spans="2:15" x14ac:dyDescent="0.25">
      <c r="B521" s="5">
        <v>3</v>
      </c>
      <c r="C521" s="49" t="str">
        <f>VLOOKUP(見積条件マスタ[[#This Row],[article_type_id]],品名マスタ[],5,0)</f>
        <v>スリーブ</v>
      </c>
      <c r="D521" s="29">
        <v>10026</v>
      </c>
      <c r="E521" s="49" t="str">
        <f>VLOOKUP(見積条件マスタ[[#This Row],[qt_condition_type_id]],見積条件タイプマスタ[],5,0)</f>
        <v>エジェクタピン逃し穴径</v>
      </c>
      <c r="F521" s="49" t="str">
        <f>VLOOKUP(見積条件マスタ[[#This Row],[qt_condition_type_id]],見積条件タイプマスタ[],2,0)</f>
        <v>SIMPLE_TEXT</v>
      </c>
      <c r="G521" s="10">
        <v>3</v>
      </c>
      <c r="H521" s="42" t="str">
        <f>見積条件マスタ[[#This Row],[article_type_id]]&amp;"."&amp;見積条件マスタ[[#This Row],[qt_condition_type_id]]&amp;"."&amp;見積条件マスタ[[#This Row],[qt_condition_type_define_id]]</f>
        <v>3.10026.3</v>
      </c>
      <c r="I521" s="30" t="s">
        <v>789</v>
      </c>
      <c r="J521" s="30"/>
      <c r="K521" s="30" t="s">
        <v>790</v>
      </c>
      <c r="L521" s="30">
        <v>3</v>
      </c>
      <c r="M521" s="30"/>
      <c r="N521" s="28" t="s">
        <v>693</v>
      </c>
      <c r="O521" s="36"/>
    </row>
    <row r="522" spans="2:15" x14ac:dyDescent="0.25">
      <c r="B522" s="5">
        <v>3</v>
      </c>
      <c r="C522" s="16" t="str">
        <f>VLOOKUP(見積条件マスタ[[#This Row],[article_type_id]],品名マスタ[],5,0)</f>
        <v>スリーブ</v>
      </c>
      <c r="D522" s="29">
        <v>10027</v>
      </c>
      <c r="E522" s="16" t="str">
        <f>VLOOKUP(見積条件マスタ[[#This Row],[qt_condition_type_id]],見積条件タイプマスタ[],5,0)</f>
        <v>エジェクタピン逃し穴形状</v>
      </c>
      <c r="F522" s="16" t="str">
        <f>VLOOKUP(見積条件マスタ[[#This Row],[qt_condition_type_id]],見積条件タイプマスタ[],2,0)</f>
        <v>SIMPLE_TEXT</v>
      </c>
      <c r="G522" s="10">
        <v>1</v>
      </c>
      <c r="H522" s="43" t="str">
        <f>見積条件マスタ[[#This Row],[article_type_id]]&amp;"."&amp;見積条件マスタ[[#This Row],[qt_condition_type_id]]&amp;"."&amp;見積条件マスタ[[#This Row],[qt_condition_type_define_id]]</f>
        <v>3.10027.1</v>
      </c>
      <c r="I522" s="30" t="s">
        <v>255</v>
      </c>
      <c r="J522" s="30"/>
      <c r="K522" s="30" t="s">
        <v>256</v>
      </c>
      <c r="L522" s="30">
        <v>2</v>
      </c>
      <c r="M522" s="30"/>
      <c r="N522" s="27" t="s">
        <v>632</v>
      </c>
      <c r="O522" s="59"/>
    </row>
    <row r="523" spans="2:15" x14ac:dyDescent="0.25">
      <c r="B523" s="5">
        <v>3</v>
      </c>
      <c r="C523" s="49" t="str">
        <f>VLOOKUP(見積条件マスタ[[#This Row],[article_type_id]],品名マスタ[],5,0)</f>
        <v>スリーブ</v>
      </c>
      <c r="D523" s="29">
        <v>10027</v>
      </c>
      <c r="E523" s="49" t="str">
        <f>VLOOKUP(見積条件マスタ[[#This Row],[qt_condition_type_id]],見積条件タイプマスタ[],5,0)</f>
        <v>エジェクタピン逃し穴形状</v>
      </c>
      <c r="F523" s="49" t="str">
        <f>VLOOKUP(見積条件マスタ[[#This Row],[qt_condition_type_id]],見積条件タイプマスタ[],2,0)</f>
        <v>SIMPLE_TEXT</v>
      </c>
      <c r="G523" s="10">
        <v>2</v>
      </c>
      <c r="H523" s="42" t="str">
        <f>見積条件マスタ[[#This Row],[article_type_id]]&amp;"."&amp;見積条件マスタ[[#This Row],[qt_condition_type_id]]&amp;"."&amp;見積条件マスタ[[#This Row],[qt_condition_type_define_id]]</f>
        <v>3.10027.2</v>
      </c>
      <c r="I523" s="30" t="s">
        <v>803</v>
      </c>
      <c r="J523" s="30"/>
      <c r="K523" s="30" t="s">
        <v>804</v>
      </c>
      <c r="L523" s="30">
        <v>1</v>
      </c>
      <c r="M523" s="30"/>
      <c r="N523" s="27" t="s">
        <v>632</v>
      </c>
      <c r="O523" s="35"/>
    </row>
    <row r="524" spans="2:15" x14ac:dyDescent="0.25">
      <c r="B524" s="5">
        <v>3</v>
      </c>
      <c r="C524" s="16" t="str">
        <f>VLOOKUP(見積条件マスタ[[#This Row],[article_type_id]],品名マスタ[],5,0)</f>
        <v>スリーブ</v>
      </c>
      <c r="D524" s="11">
        <v>10031</v>
      </c>
      <c r="E524" s="16" t="str">
        <f>VLOOKUP(見積条件マスタ[[#This Row],[qt_condition_type_id]],見積条件タイプマスタ[],5,0)</f>
        <v>エジェクタピン穴有効長さ公差</v>
      </c>
      <c r="F524" s="16" t="str">
        <f>VLOOKUP(見積条件マスタ[[#This Row],[qt_condition_type_id]],見積条件タイプマスタ[],2,0)</f>
        <v>TOLERANCE</v>
      </c>
      <c r="G524" s="10">
        <v>1</v>
      </c>
      <c r="H524" s="43" t="str">
        <f>見積条件マスタ[[#This Row],[article_type_id]]&amp;"."&amp;見積条件マスタ[[#This Row],[qt_condition_type_id]]&amp;"."&amp;見積条件マスタ[[#This Row],[qt_condition_type_define_id]]</f>
        <v>3.10031.1</v>
      </c>
      <c r="I524" t="s">
        <v>258</v>
      </c>
      <c r="K524" t="s">
        <v>259</v>
      </c>
      <c r="L524">
        <v>1</v>
      </c>
      <c r="M524">
        <v>1</v>
      </c>
      <c r="N524" s="13" t="s">
        <v>396</v>
      </c>
      <c r="O524" s="59"/>
    </row>
    <row r="525" spans="2:15" x14ac:dyDescent="0.25">
      <c r="B525" s="5">
        <v>3</v>
      </c>
      <c r="C525" s="16" t="str">
        <f>VLOOKUP(見積条件マスタ[[#This Row],[article_type_id]],品名マスタ[],5,0)</f>
        <v>スリーブ</v>
      </c>
      <c r="D525" s="11">
        <v>10031</v>
      </c>
      <c r="E525" s="16" t="str">
        <f>VLOOKUP(見積条件マスタ[[#This Row],[qt_condition_type_id]],見積条件タイプマスタ[],5,0)</f>
        <v>エジェクタピン穴有効長さ公差</v>
      </c>
      <c r="F525" s="16" t="str">
        <f>VLOOKUP(見積条件マスタ[[#This Row],[qt_condition_type_id]],見積条件タイプマスタ[],2,0)</f>
        <v>TOLERANCE</v>
      </c>
      <c r="G525" s="10">
        <v>2</v>
      </c>
      <c r="H525" s="43" t="str">
        <f>見積条件マスタ[[#This Row],[article_type_id]]&amp;"."&amp;見積条件マスタ[[#This Row],[qt_condition_type_id]]&amp;"."&amp;見積条件マスタ[[#This Row],[qt_condition_type_define_id]]</f>
        <v>3.10031.2</v>
      </c>
      <c r="I525" t="s">
        <v>260</v>
      </c>
      <c r="K525" t="s">
        <v>261</v>
      </c>
      <c r="L525">
        <v>2</v>
      </c>
      <c r="M525">
        <v>1</v>
      </c>
      <c r="N525" s="13" t="s">
        <v>396</v>
      </c>
      <c r="O525" s="59"/>
    </row>
    <row r="526" spans="2:15" x14ac:dyDescent="0.25">
      <c r="B526" s="5">
        <v>3</v>
      </c>
      <c r="C526" s="16" t="str">
        <f>VLOOKUP(見積条件マスタ[[#This Row],[article_type_id]],品名マスタ[],5,0)</f>
        <v>スリーブ</v>
      </c>
      <c r="D526" s="11">
        <v>10032</v>
      </c>
      <c r="E526" s="16" t="str">
        <f>VLOOKUP(見積条件マスタ[[#This Row],[qt_condition_type_id]],見積条件タイプマスタ[],5,0)</f>
        <v>ノックピン種類</v>
      </c>
      <c r="F526" s="16" t="str">
        <f>VLOOKUP(見積条件マスタ[[#This Row],[qt_condition_type_id]],見積条件タイプマスタ[],2,0)</f>
        <v>SIMPLE_TEXT</v>
      </c>
      <c r="G526" s="10">
        <v>1</v>
      </c>
      <c r="H526" s="43" t="str">
        <f>見積条件マスタ[[#This Row],[article_type_id]]&amp;"."&amp;見積条件マスタ[[#This Row],[qt_condition_type_id]]&amp;"."&amp;見積条件マスタ[[#This Row],[qt_condition_type_define_id]]</f>
        <v>3.10032.1</v>
      </c>
      <c r="I526" t="s">
        <v>262</v>
      </c>
      <c r="K526" t="s">
        <v>263</v>
      </c>
      <c r="L526">
        <v>1</v>
      </c>
      <c r="N526" t="s">
        <v>634</v>
      </c>
      <c r="O526" s="59"/>
    </row>
    <row r="527" spans="2:15" x14ac:dyDescent="0.25">
      <c r="B527" s="5">
        <v>3</v>
      </c>
      <c r="C527" s="16" t="str">
        <f>VLOOKUP(見積条件マスタ[[#This Row],[article_type_id]],品名マスタ[],5,0)</f>
        <v>スリーブ</v>
      </c>
      <c r="D527" s="11">
        <v>10032</v>
      </c>
      <c r="E527" s="16" t="str">
        <f>VLOOKUP(見積条件マスタ[[#This Row],[qt_condition_type_id]],見積条件タイプマスタ[],5,0)</f>
        <v>ノックピン種類</v>
      </c>
      <c r="F527" s="16" t="str">
        <f>VLOOKUP(見積条件マスタ[[#This Row],[qt_condition_type_id]],見積条件タイプマスタ[],2,0)</f>
        <v>SIMPLE_TEXT</v>
      </c>
      <c r="G527" s="10">
        <v>2</v>
      </c>
      <c r="H527" s="43" t="str">
        <f>見積条件マスタ[[#This Row],[article_type_id]]&amp;"."&amp;見積条件マスタ[[#This Row],[qt_condition_type_id]]&amp;"."&amp;見積条件マスタ[[#This Row],[qt_condition_type_define_id]]</f>
        <v>3.10032.2</v>
      </c>
      <c r="I527" t="s">
        <v>264</v>
      </c>
      <c r="K527" t="s">
        <v>265</v>
      </c>
      <c r="L527">
        <v>2</v>
      </c>
      <c r="N527" t="s">
        <v>634</v>
      </c>
      <c r="O527" s="59"/>
    </row>
    <row r="528" spans="2:15" x14ac:dyDescent="0.25">
      <c r="B528" s="5">
        <v>3</v>
      </c>
      <c r="C528" s="16" t="str">
        <f>VLOOKUP(見積条件マスタ[[#This Row],[article_type_id]],品名マスタ[],5,0)</f>
        <v>スリーブ</v>
      </c>
      <c r="D528" s="29">
        <v>10033</v>
      </c>
      <c r="E528" s="16" t="str">
        <f>VLOOKUP(見積条件マスタ[[#This Row],[qt_condition_type_id]],見積条件タイプマスタ[],5,0)</f>
        <v>エジェクタピン段付穴有効長さ</v>
      </c>
      <c r="F528" s="16" t="str">
        <f>VLOOKUP(見積条件マスタ[[#This Row],[qt_condition_type_id]],見積条件タイプマスタ[],2,0)</f>
        <v>SIMPLE_TEXT</v>
      </c>
      <c r="G528" s="10">
        <v>1</v>
      </c>
      <c r="H528" s="43" t="str">
        <f>見積条件マスタ[[#This Row],[article_type_id]]&amp;"."&amp;見積条件マスタ[[#This Row],[qt_condition_type_id]]&amp;"."&amp;見積条件マスタ[[#This Row],[qt_condition_type_define_id]]</f>
        <v>3.10033.1</v>
      </c>
      <c r="I528" s="30" t="s">
        <v>249</v>
      </c>
      <c r="J528" s="30"/>
      <c r="K528" s="30" t="s">
        <v>250</v>
      </c>
      <c r="L528" s="30">
        <v>1</v>
      </c>
      <c r="M528" s="30"/>
      <c r="N528" s="30" t="s">
        <v>632</v>
      </c>
      <c r="O528" s="59"/>
    </row>
    <row r="529" spans="2:15" x14ac:dyDescent="0.25">
      <c r="B529" s="5">
        <v>3</v>
      </c>
      <c r="C529" s="16" t="str">
        <f>VLOOKUP(見積条件マスタ[[#This Row],[article_type_id]],品名マスタ[],5,0)</f>
        <v>スリーブ</v>
      </c>
      <c r="D529" s="29">
        <v>10033</v>
      </c>
      <c r="E529" s="16" t="str">
        <f>VLOOKUP(見積条件マスタ[[#This Row],[qt_condition_type_id]],見積条件タイプマスタ[],5,0)</f>
        <v>エジェクタピン段付穴有効長さ</v>
      </c>
      <c r="F529" s="16" t="str">
        <f>VLOOKUP(見積条件マスタ[[#This Row],[qt_condition_type_id]],見積条件タイプマスタ[],2,0)</f>
        <v>SIMPLE_TEXT</v>
      </c>
      <c r="G529" s="10">
        <v>2</v>
      </c>
      <c r="H529" s="43" t="str">
        <f>見積条件マスタ[[#This Row],[article_type_id]]&amp;"."&amp;見積条件マスタ[[#This Row],[qt_condition_type_id]]&amp;"."&amp;見積条件マスタ[[#This Row],[qt_condition_type_define_id]]</f>
        <v>3.10033.2</v>
      </c>
      <c r="I529" s="30" t="s">
        <v>251</v>
      </c>
      <c r="J529" s="30"/>
      <c r="K529" s="30" t="s">
        <v>252</v>
      </c>
      <c r="L529" s="30">
        <v>2</v>
      </c>
      <c r="M529" s="30"/>
      <c r="N529" s="30" t="s">
        <v>632</v>
      </c>
      <c r="O529" s="60"/>
    </row>
    <row r="530" spans="2:15" x14ac:dyDescent="0.25">
      <c r="B530" s="5">
        <v>3</v>
      </c>
      <c r="C530" s="16" t="str">
        <f>VLOOKUP(見積条件マスタ[[#This Row],[article_type_id]],品名マスタ[],5,0)</f>
        <v>スリーブ</v>
      </c>
      <c r="D530" s="29">
        <v>10033</v>
      </c>
      <c r="E530" s="16" t="str">
        <f>VLOOKUP(見積条件マスタ[[#This Row],[qt_condition_type_id]],見積条件タイプマスタ[],5,0)</f>
        <v>エジェクタピン段付穴有効長さ</v>
      </c>
      <c r="F530" s="16" t="str">
        <f>VLOOKUP(見積条件マスタ[[#This Row],[qt_condition_type_id]],見積条件タイプマスタ[],2,0)</f>
        <v>SIMPLE_TEXT</v>
      </c>
      <c r="G530" s="10">
        <v>3</v>
      </c>
      <c r="H530" s="43" t="str">
        <f>見積条件マスタ[[#This Row],[article_type_id]]&amp;"."&amp;見積条件マスタ[[#This Row],[qt_condition_type_id]]&amp;"."&amp;見積条件マスタ[[#This Row],[qt_condition_type_define_id]]</f>
        <v>3.10033.3</v>
      </c>
      <c r="I530" s="30" t="s">
        <v>253</v>
      </c>
      <c r="J530" s="30"/>
      <c r="K530" s="30" t="s">
        <v>254</v>
      </c>
      <c r="L530" s="30">
        <v>3</v>
      </c>
      <c r="M530" s="30"/>
      <c r="N530" s="30" t="s">
        <v>632</v>
      </c>
      <c r="O530" s="60"/>
    </row>
    <row r="531" spans="2:15" x14ac:dyDescent="0.25">
      <c r="B531" s="5">
        <v>3</v>
      </c>
      <c r="C531" s="16" t="str">
        <f>VLOOKUP(見積条件マスタ[[#This Row],[article_type_id]],品名マスタ[],5,0)</f>
        <v>スリーブ</v>
      </c>
      <c r="D531" s="29">
        <v>10033</v>
      </c>
      <c r="E531" s="16" t="str">
        <f>VLOOKUP(見積条件マスタ[[#This Row],[qt_condition_type_id]],見積条件タイプマスタ[],5,0)</f>
        <v>エジェクタピン段付穴有効長さ</v>
      </c>
      <c r="F531" s="16" t="str">
        <f>VLOOKUP(見積条件マスタ[[#This Row],[qt_condition_type_id]],見積条件タイプマスタ[],2,0)</f>
        <v>SIMPLE_TEXT</v>
      </c>
      <c r="G531" s="10">
        <v>4</v>
      </c>
      <c r="H531" s="43" t="str">
        <f>見積条件マスタ[[#This Row],[article_type_id]]&amp;"."&amp;見積条件マスタ[[#This Row],[qt_condition_type_id]]&amp;"."&amp;見積条件マスタ[[#This Row],[qt_condition_type_define_id]]</f>
        <v>3.10033.4</v>
      </c>
      <c r="I531" s="30" t="s">
        <v>377</v>
      </c>
      <c r="J531" s="30"/>
      <c r="K531" s="30" t="s">
        <v>378</v>
      </c>
      <c r="L531" s="30">
        <v>4</v>
      </c>
      <c r="M531" s="30"/>
      <c r="N531" s="30" t="s">
        <v>692</v>
      </c>
      <c r="O531" s="60"/>
    </row>
    <row r="532" spans="2:15" x14ac:dyDescent="0.25">
      <c r="B532" s="5">
        <v>3</v>
      </c>
      <c r="C532" s="16" t="str">
        <f>VLOOKUP(見積条件マスタ[[#This Row],[article_type_id]],品名マスタ[],5,0)</f>
        <v>スリーブ</v>
      </c>
      <c r="D532" s="29">
        <v>10034</v>
      </c>
      <c r="E532" s="16" t="str">
        <f>VLOOKUP(見積条件マスタ[[#This Row],[qt_condition_type_id]],見積条件タイプマスタ[],5,0)</f>
        <v>エジェクタピン段付穴有効長さ公差</v>
      </c>
      <c r="F532" s="16" t="str">
        <f>VLOOKUP(見積条件マスタ[[#This Row],[qt_condition_type_id]],見積条件タイプマスタ[],2,0)</f>
        <v>SIMPLE_TEXT</v>
      </c>
      <c r="G532" s="10">
        <v>1</v>
      </c>
      <c r="H532" s="43" t="str">
        <f>見積条件マスタ[[#This Row],[article_type_id]]&amp;"."&amp;見積条件マスタ[[#This Row],[qt_condition_type_id]]&amp;"."&amp;見積条件マスタ[[#This Row],[qt_condition_type_define_id]]</f>
        <v>3.10034.1</v>
      </c>
      <c r="I532" s="30" t="s">
        <v>258</v>
      </c>
      <c r="J532" s="30"/>
      <c r="K532" s="30" t="s">
        <v>259</v>
      </c>
      <c r="L532" s="30">
        <v>1</v>
      </c>
      <c r="M532" s="30">
        <v>1</v>
      </c>
      <c r="N532" s="31" t="s">
        <v>396</v>
      </c>
      <c r="O532" s="59"/>
    </row>
    <row r="533" spans="2:15" x14ac:dyDescent="0.25">
      <c r="B533" s="5">
        <v>3</v>
      </c>
      <c r="C533" s="16" t="str">
        <f>VLOOKUP(見積条件マスタ[[#This Row],[article_type_id]],品名マスタ[],5,0)</f>
        <v>スリーブ</v>
      </c>
      <c r="D533" s="29">
        <v>10034</v>
      </c>
      <c r="E533" s="16" t="str">
        <f>VLOOKUP(見積条件マスタ[[#This Row],[qt_condition_type_id]],見積条件タイプマスタ[],5,0)</f>
        <v>エジェクタピン段付穴有効長さ公差</v>
      </c>
      <c r="F533" s="16" t="str">
        <f>VLOOKUP(見積条件マスタ[[#This Row],[qt_condition_type_id]],見積条件タイプマスタ[],2,0)</f>
        <v>SIMPLE_TEXT</v>
      </c>
      <c r="G533" s="10">
        <v>2</v>
      </c>
      <c r="H533" s="43" t="str">
        <f>見積条件マスタ[[#This Row],[article_type_id]]&amp;"."&amp;見積条件マスタ[[#This Row],[qt_condition_type_id]]&amp;"."&amp;見積条件マスタ[[#This Row],[qt_condition_type_define_id]]</f>
        <v>3.10034.2</v>
      </c>
      <c r="I533" s="30" t="s">
        <v>260</v>
      </c>
      <c r="J533" s="30"/>
      <c r="K533" s="30" t="s">
        <v>261</v>
      </c>
      <c r="L533" s="30">
        <v>2</v>
      </c>
      <c r="M533" s="30">
        <v>1</v>
      </c>
      <c r="N533" s="31" t="s">
        <v>396</v>
      </c>
      <c r="O533" s="59"/>
    </row>
    <row r="534" spans="2:15" x14ac:dyDescent="0.25">
      <c r="B534" s="5">
        <v>3</v>
      </c>
      <c r="C534" s="16" t="str">
        <f>VLOOKUP(見積条件マスタ[[#This Row],[article_type_id]],品名マスタ[],5,0)</f>
        <v>スリーブ</v>
      </c>
      <c r="D534" s="29">
        <v>10036</v>
      </c>
      <c r="E534" s="16" t="str">
        <f>VLOOKUP(見積条件マスタ[[#This Row],[qt_condition_type_id]],見積条件タイプマスタ[],5,0)</f>
        <v>ザグリ穴タップ加工</v>
      </c>
      <c r="F534" s="16" t="str">
        <f>VLOOKUP(見積条件マスタ[[#This Row],[qt_condition_type_id]],見積条件タイプマスタ[],2,0)</f>
        <v>SIMPLE_TEXT</v>
      </c>
      <c r="G534" s="10">
        <v>1</v>
      </c>
      <c r="H534" s="43" t="str">
        <f>見積条件マスタ[[#This Row],[article_type_id]]&amp;"."&amp;見積条件マスタ[[#This Row],[qt_condition_type_id]]&amp;"."&amp;見積条件マスタ[[#This Row],[qt_condition_type_define_id]]</f>
        <v>3.10036.1</v>
      </c>
      <c r="I534" s="30" t="s">
        <v>266</v>
      </c>
      <c r="J534" s="30"/>
      <c r="K534" s="30" t="s">
        <v>164</v>
      </c>
      <c r="L534" s="30">
        <v>1</v>
      </c>
      <c r="M534" s="30"/>
      <c r="N534" s="31" t="s">
        <v>807</v>
      </c>
      <c r="O534" s="59"/>
    </row>
    <row r="535" spans="2:15" x14ac:dyDescent="0.25">
      <c r="B535" s="5">
        <v>3</v>
      </c>
      <c r="C535" s="16" t="str">
        <f>VLOOKUP(見積条件マスタ[[#This Row],[article_type_id]],品名マスタ[],5,0)</f>
        <v>スリーブ</v>
      </c>
      <c r="D535" s="11">
        <v>20001</v>
      </c>
      <c r="E535" s="16" t="str">
        <f>VLOOKUP(見積条件マスタ[[#This Row],[qt_condition_type_id]],見積条件タイプマスタ[],5,0)</f>
        <v>ツバ部逃げ加工を設定する事</v>
      </c>
      <c r="F535" s="16" t="str">
        <f>VLOOKUP(見積条件マスタ[[#This Row],[qt_condition_type_id]],見積条件タイプマスタ[],2,0)</f>
        <v>BOOLEAN</v>
      </c>
      <c r="G535" s="10">
        <v>1</v>
      </c>
      <c r="H535" s="43" t="str">
        <f>見積条件マスタ[[#This Row],[article_type_id]]&amp;"."&amp;見積条件マスタ[[#This Row],[qt_condition_type_id]]&amp;"."&amp;見積条件マスタ[[#This Row],[qt_condition_type_define_id]]</f>
        <v>3.20001.1</v>
      </c>
      <c r="I535" t="s">
        <v>267</v>
      </c>
      <c r="K535" t="s">
        <v>268</v>
      </c>
      <c r="L535">
        <v>1</v>
      </c>
      <c r="N535" s="12" t="s">
        <v>633</v>
      </c>
      <c r="O535" s="59"/>
    </row>
    <row r="536" spans="2:15" x14ac:dyDescent="0.25">
      <c r="B536" s="5">
        <v>3</v>
      </c>
      <c r="C536" s="16" t="str">
        <f>VLOOKUP(見積条件マスタ[[#This Row],[article_type_id]],品名マスタ[],5,0)</f>
        <v>スリーブ</v>
      </c>
      <c r="D536" s="11">
        <v>20001</v>
      </c>
      <c r="E536" s="16" t="str">
        <f>VLOOKUP(見積条件マスタ[[#This Row],[qt_condition_type_id]],見積条件タイプマスタ[],5,0)</f>
        <v>ツバ部逃げ加工を設定する事</v>
      </c>
      <c r="F536" s="16" t="str">
        <f>VLOOKUP(見積条件マスタ[[#This Row],[qt_condition_type_id]],見積条件タイプマスタ[],2,0)</f>
        <v>BOOLEAN</v>
      </c>
      <c r="G536" s="10">
        <v>2</v>
      </c>
      <c r="H536" s="43" t="str">
        <f>見積条件マスタ[[#This Row],[article_type_id]]&amp;"."&amp;見積条件マスタ[[#This Row],[qt_condition_type_id]]&amp;"."&amp;見積条件マスタ[[#This Row],[qt_condition_type_define_id]]</f>
        <v>3.20001.2</v>
      </c>
      <c r="K536" t="s">
        <v>269</v>
      </c>
      <c r="L536">
        <v>2</v>
      </c>
      <c r="N536" s="12" t="s">
        <v>633</v>
      </c>
      <c r="O536" s="59"/>
    </row>
    <row r="537" spans="2:15" x14ac:dyDescent="0.25">
      <c r="B537" s="5">
        <v>3</v>
      </c>
      <c r="C537" s="16" t="str">
        <f>VLOOKUP(見積条件マスタ[[#This Row],[article_type_id]],品名マスタ[],5,0)</f>
        <v>スリーブ</v>
      </c>
      <c r="D537" s="11">
        <v>20002</v>
      </c>
      <c r="E537" s="16" t="str">
        <f>VLOOKUP(見積条件マスタ[[#This Row],[qt_condition_type_id]],見積条件タイプマスタ[],5,0)</f>
        <v>ツバ裏ナンバリング加工を設定する事</v>
      </c>
      <c r="F537" s="16" t="str">
        <f>VLOOKUP(見積条件マスタ[[#This Row],[qt_condition_type_id]],見積条件タイプマスタ[],2,0)</f>
        <v>TEXT_LENGTH</v>
      </c>
      <c r="G537" s="10">
        <v>1</v>
      </c>
      <c r="H537" s="43" t="str">
        <f>見積条件マスタ[[#This Row],[article_type_id]]&amp;"."&amp;見積条件マスタ[[#This Row],[qt_condition_type_id]]&amp;"."&amp;見積条件マスタ[[#This Row],[qt_condition_type_define_id]]</f>
        <v>3.20002.1</v>
      </c>
      <c r="I537" t="s">
        <v>270</v>
      </c>
      <c r="K537" t="s">
        <v>268</v>
      </c>
      <c r="L537">
        <v>1</v>
      </c>
      <c r="N537" s="12" t="s">
        <v>809</v>
      </c>
      <c r="O537" s="59"/>
    </row>
    <row r="538" spans="2:15" x14ac:dyDescent="0.25">
      <c r="B538" s="5">
        <v>3</v>
      </c>
      <c r="C538" s="16" t="str">
        <f>VLOOKUP(見積条件マスタ[[#This Row],[article_type_id]],品名マスタ[],5,0)</f>
        <v>スリーブ</v>
      </c>
      <c r="D538" s="11">
        <v>20002</v>
      </c>
      <c r="E538" s="16" t="str">
        <f>VLOOKUP(見積条件マスタ[[#This Row],[qt_condition_type_id]],見積条件タイプマスタ[],5,0)</f>
        <v>ツバ裏ナンバリング加工を設定する事</v>
      </c>
      <c r="F538" s="16" t="str">
        <f>VLOOKUP(見積条件マスタ[[#This Row],[qt_condition_type_id]],見積条件タイプマスタ[],2,0)</f>
        <v>TEXT_LENGTH</v>
      </c>
      <c r="G538" s="10">
        <v>2</v>
      </c>
      <c r="H538" s="43" t="str">
        <f>見積条件マスタ[[#This Row],[article_type_id]]&amp;"."&amp;見積条件マスタ[[#This Row],[qt_condition_type_id]]&amp;"."&amp;見積条件マスタ[[#This Row],[qt_condition_type_define_id]]</f>
        <v>3.20002.2</v>
      </c>
      <c r="K538" t="s">
        <v>269</v>
      </c>
      <c r="L538">
        <v>2</v>
      </c>
      <c r="N538" s="12" t="s">
        <v>809</v>
      </c>
      <c r="O538" s="59"/>
    </row>
    <row r="539" spans="2:15" x14ac:dyDescent="0.25">
      <c r="B539" s="5">
        <v>3</v>
      </c>
      <c r="C539" s="16" t="str">
        <f>VLOOKUP(見積条件マスタ[[#This Row],[article_type_id]],品名マスタ[],5,0)</f>
        <v>スリーブ</v>
      </c>
      <c r="D539" s="11">
        <v>20003</v>
      </c>
      <c r="E539" s="16" t="str">
        <f>VLOOKUP(見積条件マスタ[[#This Row],[qt_condition_type_id]],見積条件タイプマスタ[],5,0)</f>
        <v>ツバ部面取り不可</v>
      </c>
      <c r="F539" s="16" t="str">
        <f>VLOOKUP(見積条件マスタ[[#This Row],[qt_condition_type_id]],見積条件タイプマスタ[],2,0)</f>
        <v>BOOLEAN</v>
      </c>
      <c r="G539" s="10">
        <v>1</v>
      </c>
      <c r="H539" s="43" t="str">
        <f>見積条件マスタ[[#This Row],[article_type_id]]&amp;"."&amp;見積条件マスタ[[#This Row],[qt_condition_type_id]]&amp;"."&amp;見積条件マスタ[[#This Row],[qt_condition_type_define_id]]</f>
        <v>3.20003.1</v>
      </c>
      <c r="I539" t="s">
        <v>271</v>
      </c>
      <c r="K539" t="s">
        <v>268</v>
      </c>
      <c r="L539">
        <v>1</v>
      </c>
      <c r="N539" s="12" t="s">
        <v>633</v>
      </c>
      <c r="O539" s="59"/>
    </row>
    <row r="540" spans="2:15" x14ac:dyDescent="0.25">
      <c r="B540" s="5">
        <v>3</v>
      </c>
      <c r="C540" s="16" t="str">
        <f>VLOOKUP(見積条件マスタ[[#This Row],[article_type_id]],品名マスタ[],5,0)</f>
        <v>スリーブ</v>
      </c>
      <c r="D540" s="11">
        <v>20003</v>
      </c>
      <c r="E540" s="16" t="str">
        <f>VLOOKUP(見積条件マスタ[[#This Row],[qt_condition_type_id]],見積条件タイプマスタ[],5,0)</f>
        <v>ツバ部面取り不可</v>
      </c>
      <c r="F540" s="16" t="str">
        <f>VLOOKUP(見積条件マスタ[[#This Row],[qt_condition_type_id]],見積条件タイプマスタ[],2,0)</f>
        <v>BOOLEAN</v>
      </c>
      <c r="G540" s="10">
        <v>2</v>
      </c>
      <c r="H540" s="43" t="str">
        <f>見積条件マスタ[[#This Row],[article_type_id]]&amp;"."&amp;見積条件マスタ[[#This Row],[qt_condition_type_id]]&amp;"."&amp;見積条件マスタ[[#This Row],[qt_condition_type_define_id]]</f>
        <v>3.20003.2</v>
      </c>
      <c r="K540" t="s">
        <v>269</v>
      </c>
      <c r="L540">
        <v>2</v>
      </c>
      <c r="N540" s="12" t="s">
        <v>633</v>
      </c>
      <c r="O540" s="59"/>
    </row>
    <row r="541" spans="2:15" x14ac:dyDescent="0.25">
      <c r="B541" s="5">
        <v>3</v>
      </c>
      <c r="C541" s="16" t="str">
        <f>VLOOKUP(見積条件マスタ[[#This Row],[article_type_id]],品名マスタ[],5,0)</f>
        <v>スリーブ</v>
      </c>
      <c r="D541" s="11">
        <v>20004</v>
      </c>
      <c r="E541" s="16" t="str">
        <f>VLOOKUP(見積条件マスタ[[#This Row],[qt_condition_type_id]],見積条件タイプマスタ[],5,0)</f>
        <v>先端カットおよび先端異形状は加工不要</v>
      </c>
      <c r="F541" s="16" t="str">
        <f>VLOOKUP(見積条件マスタ[[#This Row],[qt_condition_type_id]],見積条件タイプマスタ[],2,0)</f>
        <v>BOOLEAN</v>
      </c>
      <c r="G541" s="10">
        <v>1</v>
      </c>
      <c r="H541" s="43" t="str">
        <f>見積条件マスタ[[#This Row],[article_type_id]]&amp;"."&amp;見積条件マスタ[[#This Row],[qt_condition_type_id]]&amp;"."&amp;見積条件マスタ[[#This Row],[qt_condition_type_define_id]]</f>
        <v>3.20004.1</v>
      </c>
      <c r="I541" t="s">
        <v>272</v>
      </c>
      <c r="K541" t="s">
        <v>268</v>
      </c>
      <c r="L541">
        <v>1</v>
      </c>
      <c r="N541" s="12" t="s">
        <v>633</v>
      </c>
      <c r="O541" s="59"/>
    </row>
    <row r="542" spans="2:15" x14ac:dyDescent="0.25">
      <c r="B542" s="5">
        <v>3</v>
      </c>
      <c r="C542" s="16" t="str">
        <f>VLOOKUP(見積条件マスタ[[#This Row],[article_type_id]],品名マスタ[],5,0)</f>
        <v>スリーブ</v>
      </c>
      <c r="D542" s="11">
        <v>20004</v>
      </c>
      <c r="E542" s="16" t="str">
        <f>VLOOKUP(見積条件マスタ[[#This Row],[qt_condition_type_id]],見積条件タイプマスタ[],5,0)</f>
        <v>先端カットおよび先端異形状は加工不要</v>
      </c>
      <c r="F542" s="16" t="str">
        <f>VLOOKUP(見積条件マスタ[[#This Row],[qt_condition_type_id]],見積条件タイプマスタ[],2,0)</f>
        <v>BOOLEAN</v>
      </c>
      <c r="G542" s="10">
        <v>2</v>
      </c>
      <c r="H542" s="43" t="str">
        <f>見積条件マスタ[[#This Row],[article_type_id]]&amp;"."&amp;見積条件マスタ[[#This Row],[qt_condition_type_id]]&amp;"."&amp;見積条件マスタ[[#This Row],[qt_condition_type_define_id]]</f>
        <v>3.20004.2</v>
      </c>
      <c r="I542" t="s">
        <v>273</v>
      </c>
      <c r="K542" t="s">
        <v>269</v>
      </c>
      <c r="L542">
        <v>2</v>
      </c>
      <c r="N542" s="12" t="s">
        <v>633</v>
      </c>
      <c r="O542" s="59"/>
    </row>
    <row r="543" spans="2:15" x14ac:dyDescent="0.25">
      <c r="B543" s="5">
        <v>3</v>
      </c>
      <c r="C543" s="16" t="str">
        <f>VLOOKUP(見積条件マスタ[[#This Row],[article_type_id]],品名マスタ[],5,0)</f>
        <v>スリーブ</v>
      </c>
      <c r="D543" s="11">
        <v>20006</v>
      </c>
      <c r="E543" s="16" t="str">
        <f>VLOOKUP(見積条件マスタ[[#This Row],[qt_condition_type_id]],見積条件タイプマスタ[],5,0)</f>
        <v>3Dモデル上のツバ裏ナンバリングは加工不要</v>
      </c>
      <c r="F543" s="16" t="str">
        <f>VLOOKUP(見積条件マスタ[[#This Row],[qt_condition_type_id]],見積条件タイプマスタ[],2,0)</f>
        <v>BOOLEAN</v>
      </c>
      <c r="G543" s="10">
        <v>1</v>
      </c>
      <c r="H543" s="43" t="str">
        <f>見積条件マスタ[[#This Row],[article_type_id]]&amp;"."&amp;見積条件マスタ[[#This Row],[qt_condition_type_id]]&amp;"."&amp;見積条件マスタ[[#This Row],[qt_condition_type_define_id]]</f>
        <v>3.20006.1</v>
      </c>
      <c r="I543" t="s">
        <v>272</v>
      </c>
      <c r="K543" t="s">
        <v>268</v>
      </c>
      <c r="L543">
        <v>1</v>
      </c>
      <c r="N543" s="12" t="s">
        <v>809</v>
      </c>
      <c r="O543" s="59"/>
    </row>
    <row r="544" spans="2:15" x14ac:dyDescent="0.25">
      <c r="B544" s="5">
        <v>3</v>
      </c>
      <c r="C544" s="16" t="str">
        <f>VLOOKUP(見積条件マスタ[[#This Row],[article_type_id]],品名マスタ[],5,0)</f>
        <v>スリーブ</v>
      </c>
      <c r="D544" s="11">
        <v>20006</v>
      </c>
      <c r="E544" s="16" t="str">
        <f>VLOOKUP(見積条件マスタ[[#This Row],[qt_condition_type_id]],見積条件タイプマスタ[],5,0)</f>
        <v>3Dモデル上のツバ裏ナンバリングは加工不要</v>
      </c>
      <c r="F544" s="16" t="str">
        <f>VLOOKUP(見積条件マスタ[[#This Row],[qt_condition_type_id]],見積条件タイプマスタ[],2,0)</f>
        <v>BOOLEAN</v>
      </c>
      <c r="G544" s="10">
        <v>2</v>
      </c>
      <c r="H544" s="43" t="str">
        <f>見積条件マスタ[[#This Row],[article_type_id]]&amp;"."&amp;見積条件マスタ[[#This Row],[qt_condition_type_id]]&amp;"."&amp;見積条件マスタ[[#This Row],[qt_condition_type_define_id]]</f>
        <v>3.20006.2</v>
      </c>
      <c r="I544" t="s">
        <v>273</v>
      </c>
      <c r="K544" t="s">
        <v>269</v>
      </c>
      <c r="L544">
        <v>2</v>
      </c>
      <c r="N544" s="12" t="s">
        <v>809</v>
      </c>
      <c r="O544" s="59"/>
    </row>
    <row r="545" spans="2:15" x14ac:dyDescent="0.25">
      <c r="B545" s="5">
        <v>3</v>
      </c>
      <c r="C545" s="33" t="str">
        <f>VLOOKUP(見積条件マスタ[[#This Row],[article_type_id]],品名マスタ[],5,0)</f>
        <v>スリーブ</v>
      </c>
      <c r="D545" s="9">
        <v>29999</v>
      </c>
      <c r="E545" s="49" t="str">
        <f>VLOOKUP(見積条件マスタ[[#This Row],[qt_condition_type_id]],見積条件タイプマスタ[],5,0)</f>
        <v>その他指示</v>
      </c>
      <c r="F545" s="49" t="str">
        <f>VLOOKUP(見積条件マスタ[[#This Row],[qt_condition_type_id]],見積条件タイプマスタ[],2,0)</f>
        <v>SIMPLE_TEXT</v>
      </c>
      <c r="G545" s="5">
        <v>1</v>
      </c>
      <c r="H545" s="49" t="str">
        <f>見積条件マスタ[[#This Row],[article_type_id]]&amp;"."&amp;見積条件マスタ[[#This Row],[qt_condition_type_id]]&amp;"."&amp;見積条件マスタ[[#This Row],[qt_condition_type_define_id]]</f>
        <v>3.29999.1</v>
      </c>
      <c r="I545" s="5" t="s">
        <v>161</v>
      </c>
      <c r="J545" s="5"/>
      <c r="K545" s="5"/>
      <c r="L545" s="5">
        <v>1</v>
      </c>
      <c r="M545" s="5"/>
      <c r="N545" s="12" t="s">
        <v>633</v>
      </c>
      <c r="O545" s="59"/>
    </row>
    <row r="546" spans="2:15" x14ac:dyDescent="0.25">
      <c r="B546" s="5">
        <v>4</v>
      </c>
      <c r="C546" s="16" t="str">
        <f>VLOOKUP(見積条件マスタ[[#This Row],[article_type_id]],品名マスタ[],5,0)</f>
        <v>段付エジェクタピン</v>
      </c>
      <c r="D546" s="9">
        <v>1</v>
      </c>
      <c r="E546" s="16" t="str">
        <f>VLOOKUP(見積条件マスタ[[#This Row],[qt_condition_type_id]],見積条件タイプマスタ[],5,0)</f>
        <v>材質</v>
      </c>
      <c r="F546" s="16" t="str">
        <f>VLOOKUP(見積条件マスタ[[#This Row],[qt_condition_type_id]],見積条件タイプマスタ[],2,0)</f>
        <v>SIMPLE_TEXT</v>
      </c>
      <c r="G546" s="5">
        <v>1</v>
      </c>
      <c r="H546" s="16" t="str">
        <f>見積条件マスタ[[#This Row],[article_type_id]]&amp;"."&amp;見積条件マスタ[[#This Row],[qt_condition_type_id]]&amp;"."&amp;見積条件マスタ[[#This Row],[qt_condition_type_define_id]]</f>
        <v>4.1.1</v>
      </c>
      <c r="I546" s="5" t="s">
        <v>0</v>
      </c>
      <c r="J546" s="5" t="s">
        <v>8</v>
      </c>
      <c r="K546" s="5" t="s">
        <v>9</v>
      </c>
      <c r="L546" s="5">
        <v>1</v>
      </c>
      <c r="M546" s="5"/>
      <c r="N546" s="12" t="s">
        <v>396</v>
      </c>
      <c r="O546" s="59"/>
    </row>
    <row r="547" spans="2:15" x14ac:dyDescent="0.25">
      <c r="B547" s="5">
        <v>4</v>
      </c>
      <c r="C547" s="16" t="str">
        <f>VLOOKUP(見積条件マスタ[[#This Row],[article_type_id]],品名マスタ[],5,0)</f>
        <v>段付エジェクタピン</v>
      </c>
      <c r="D547" s="9">
        <v>1</v>
      </c>
      <c r="E547" s="16" t="str">
        <f>VLOOKUP(見積条件マスタ[[#This Row],[qt_condition_type_id]],見積条件タイプマスタ[],5,0)</f>
        <v>材質</v>
      </c>
      <c r="F547" s="16" t="str">
        <f>VLOOKUP(見積条件マスタ[[#This Row],[qt_condition_type_id]],見積条件タイプマスタ[],2,0)</f>
        <v>SIMPLE_TEXT</v>
      </c>
      <c r="G547" s="5">
        <v>2</v>
      </c>
      <c r="H547" s="16" t="str">
        <f>見積条件マスタ[[#This Row],[article_type_id]]&amp;"."&amp;見積条件マスタ[[#This Row],[qt_condition_type_id]]&amp;"."&amp;見積条件マスタ[[#This Row],[qt_condition_type_define_id]]</f>
        <v>4.1.2</v>
      </c>
      <c r="I547" s="5" t="s">
        <v>10</v>
      </c>
      <c r="J547" s="5" t="s">
        <v>11</v>
      </c>
      <c r="K547" s="5" t="s">
        <v>12</v>
      </c>
      <c r="L547" s="5">
        <v>2</v>
      </c>
      <c r="M547" s="5"/>
      <c r="N547" s="5" t="s">
        <v>632</v>
      </c>
      <c r="O547" s="59"/>
    </row>
    <row r="548" spans="2:15" x14ac:dyDescent="0.25">
      <c r="B548" s="5">
        <v>4</v>
      </c>
      <c r="C548" s="16" t="str">
        <f>VLOOKUP(見積条件マスタ[[#This Row],[article_type_id]],品名マスタ[],5,0)</f>
        <v>段付エジェクタピン</v>
      </c>
      <c r="D548" s="9">
        <v>1</v>
      </c>
      <c r="E548" s="16" t="str">
        <f>VLOOKUP(見積条件マスタ[[#This Row],[qt_condition_type_id]],見積条件タイプマスタ[],5,0)</f>
        <v>材質</v>
      </c>
      <c r="F548" s="16" t="str">
        <f>VLOOKUP(見積条件マスタ[[#This Row],[qt_condition_type_id]],見積条件タイプマスタ[],2,0)</f>
        <v>SIMPLE_TEXT</v>
      </c>
      <c r="G548" s="5">
        <v>3</v>
      </c>
      <c r="H548" s="16" t="str">
        <f>見積条件マスタ[[#This Row],[article_type_id]]&amp;"."&amp;見積条件マスタ[[#This Row],[qt_condition_type_id]]&amp;"."&amp;見積条件マスタ[[#This Row],[qt_condition_type_define_id]]</f>
        <v>4.1.3</v>
      </c>
      <c r="I548" s="5" t="s">
        <v>13</v>
      </c>
      <c r="J548" s="5" t="s">
        <v>14</v>
      </c>
      <c r="K548" s="5" t="s">
        <v>15</v>
      </c>
      <c r="L548" s="5">
        <v>6</v>
      </c>
      <c r="M548" s="5"/>
      <c r="N548" s="5" t="s">
        <v>632</v>
      </c>
      <c r="O548" s="59"/>
    </row>
    <row r="549" spans="2:15" x14ac:dyDescent="0.25">
      <c r="B549" s="5">
        <v>4</v>
      </c>
      <c r="C549" s="16" t="str">
        <f>VLOOKUP(見積条件マスタ[[#This Row],[article_type_id]],品名マスタ[],5,0)</f>
        <v>段付エジェクタピン</v>
      </c>
      <c r="D549" s="9">
        <v>1</v>
      </c>
      <c r="E549" s="16" t="str">
        <f>VLOOKUP(見積条件マスタ[[#This Row],[qt_condition_type_id]],見積条件タイプマスタ[],5,0)</f>
        <v>材質</v>
      </c>
      <c r="F549" s="16" t="str">
        <f>VLOOKUP(見積条件マスタ[[#This Row],[qt_condition_type_id]],見積条件タイプマスタ[],2,0)</f>
        <v>SIMPLE_TEXT</v>
      </c>
      <c r="G549" s="5">
        <v>4</v>
      </c>
      <c r="H549" s="16" t="str">
        <f>見積条件マスタ[[#This Row],[article_type_id]]&amp;"."&amp;見積条件マスタ[[#This Row],[qt_condition_type_id]]&amp;"."&amp;見積条件マスタ[[#This Row],[qt_condition_type_define_id]]</f>
        <v>4.1.4</v>
      </c>
      <c r="I549" s="5" t="s">
        <v>16</v>
      </c>
      <c r="J549" s="5" t="s">
        <v>17</v>
      </c>
      <c r="K549" s="5" t="s">
        <v>646</v>
      </c>
      <c r="L549" s="5">
        <v>8</v>
      </c>
      <c r="M549" s="5"/>
      <c r="N549" s="5" t="s">
        <v>632</v>
      </c>
      <c r="O549" s="59"/>
    </row>
    <row r="550" spans="2:15" x14ac:dyDescent="0.25">
      <c r="B550" s="5">
        <v>4</v>
      </c>
      <c r="C550" s="16" t="str">
        <f>VLOOKUP(見積条件マスタ[[#This Row],[article_type_id]],品名マスタ[],5,0)</f>
        <v>段付エジェクタピン</v>
      </c>
      <c r="D550" s="9">
        <v>1</v>
      </c>
      <c r="E550" s="16" t="str">
        <f>VLOOKUP(見積条件マスタ[[#This Row],[qt_condition_type_id]],見積条件タイプマスタ[],5,0)</f>
        <v>材質</v>
      </c>
      <c r="F550" s="16" t="str">
        <f>VLOOKUP(見積条件マスタ[[#This Row],[qt_condition_type_id]],見積条件タイプマスタ[],2,0)</f>
        <v>SIMPLE_TEXT</v>
      </c>
      <c r="G550" s="5">
        <v>5</v>
      </c>
      <c r="H550" s="16" t="str">
        <f>見積条件マスタ[[#This Row],[article_type_id]]&amp;"."&amp;見積条件マスタ[[#This Row],[qt_condition_type_id]]&amp;"."&amp;見積条件マスタ[[#This Row],[qt_condition_type_define_id]]</f>
        <v>4.1.5</v>
      </c>
      <c r="I550" s="5" t="s">
        <v>18</v>
      </c>
      <c r="J550" s="5" t="s">
        <v>19</v>
      </c>
      <c r="K550" s="5" t="s">
        <v>648</v>
      </c>
      <c r="L550" s="5">
        <v>7</v>
      </c>
      <c r="M550" s="5"/>
      <c r="N550" s="5" t="s">
        <v>632</v>
      </c>
      <c r="O550" s="59"/>
    </row>
    <row r="551" spans="2:15" x14ac:dyDescent="0.25">
      <c r="B551" s="5">
        <v>4</v>
      </c>
      <c r="C551" s="16" t="str">
        <f>VLOOKUP(見積条件マスタ[[#This Row],[article_type_id]],品名マスタ[],5,0)</f>
        <v>段付エジェクタピン</v>
      </c>
      <c r="D551" s="9">
        <v>1</v>
      </c>
      <c r="E551" s="16" t="str">
        <f>VLOOKUP(見積条件マスタ[[#This Row],[qt_condition_type_id]],見積条件タイプマスタ[],5,0)</f>
        <v>材質</v>
      </c>
      <c r="F551" s="16" t="str">
        <f>VLOOKUP(見積条件マスタ[[#This Row],[qt_condition_type_id]],見積条件タイプマスタ[],2,0)</f>
        <v>SIMPLE_TEXT</v>
      </c>
      <c r="G551" s="5">
        <v>6</v>
      </c>
      <c r="H551" s="16" t="str">
        <f>見積条件マスタ[[#This Row],[article_type_id]]&amp;"."&amp;見積条件マスタ[[#This Row],[qt_condition_type_id]]&amp;"."&amp;見積条件マスタ[[#This Row],[qt_condition_type_define_id]]</f>
        <v>4.1.6</v>
      </c>
      <c r="I551" s="5" t="s">
        <v>20</v>
      </c>
      <c r="J551" s="5" t="s">
        <v>21</v>
      </c>
      <c r="K551" s="5" t="s">
        <v>653</v>
      </c>
      <c r="L551" s="5">
        <v>9</v>
      </c>
      <c r="M551" s="5"/>
      <c r="N551" s="5" t="s">
        <v>632</v>
      </c>
      <c r="O551" s="59"/>
    </row>
    <row r="552" spans="2:15" x14ac:dyDescent="0.25">
      <c r="B552" s="5">
        <v>4</v>
      </c>
      <c r="C552" s="16" t="str">
        <f>VLOOKUP(見積条件マスタ[[#This Row],[article_type_id]],品名マスタ[],5,0)</f>
        <v>段付エジェクタピン</v>
      </c>
      <c r="D552" s="9">
        <v>1</v>
      </c>
      <c r="E552" s="16" t="str">
        <f>VLOOKUP(見積条件マスタ[[#This Row],[qt_condition_type_id]],見積条件タイプマスタ[],5,0)</f>
        <v>材質</v>
      </c>
      <c r="F552" s="16" t="str">
        <f>VLOOKUP(見積条件マスタ[[#This Row],[qt_condition_type_id]],見積条件タイプマスタ[],2,0)</f>
        <v>SIMPLE_TEXT</v>
      </c>
      <c r="G552" s="5">
        <v>7</v>
      </c>
      <c r="H552" s="16" t="str">
        <f>見積条件マスタ[[#This Row],[article_type_id]]&amp;"."&amp;見積条件マスタ[[#This Row],[qt_condition_type_id]]&amp;"."&amp;見積条件マスタ[[#This Row],[qt_condition_type_define_id]]</f>
        <v>4.1.7</v>
      </c>
      <c r="I552" s="5" t="s">
        <v>22</v>
      </c>
      <c r="J552" s="5" t="s">
        <v>23</v>
      </c>
      <c r="K552" s="5" t="s">
        <v>24</v>
      </c>
      <c r="L552" s="5">
        <v>4</v>
      </c>
      <c r="M552" s="5"/>
      <c r="N552" s="5" t="s">
        <v>483</v>
      </c>
      <c r="O552" s="59"/>
    </row>
    <row r="553" spans="2:15" x14ac:dyDescent="0.25">
      <c r="B553" s="5">
        <v>4</v>
      </c>
      <c r="C553" s="16" t="str">
        <f>VLOOKUP(見積条件マスタ[[#This Row],[article_type_id]],品名マスタ[],5,0)</f>
        <v>段付エジェクタピン</v>
      </c>
      <c r="D553" s="9">
        <v>1</v>
      </c>
      <c r="E553" s="16" t="str">
        <f>VLOOKUP(見積条件マスタ[[#This Row],[qt_condition_type_id]],見積条件タイプマスタ[],5,0)</f>
        <v>材質</v>
      </c>
      <c r="F553" s="16" t="str">
        <f>VLOOKUP(見積条件マスタ[[#This Row],[qt_condition_type_id]],見積条件タイプマスタ[],2,0)</f>
        <v>SIMPLE_TEXT</v>
      </c>
      <c r="G553" s="5">
        <v>8</v>
      </c>
      <c r="H553" s="16" t="str">
        <f>見積条件マスタ[[#This Row],[article_type_id]]&amp;"."&amp;見積条件マスタ[[#This Row],[qt_condition_type_id]]&amp;"."&amp;見積条件マスタ[[#This Row],[qt_condition_type_define_id]]</f>
        <v>4.1.8</v>
      </c>
      <c r="I553" s="5" t="s">
        <v>25</v>
      </c>
      <c r="J553" s="5" t="s">
        <v>26</v>
      </c>
      <c r="K553" s="5" t="s">
        <v>642</v>
      </c>
      <c r="L553" s="5">
        <v>3</v>
      </c>
      <c r="M553" s="5"/>
      <c r="N553" s="5" t="s">
        <v>483</v>
      </c>
      <c r="O553" s="59"/>
    </row>
    <row r="554" spans="2:15" x14ac:dyDescent="0.25">
      <c r="B554" s="5">
        <v>4</v>
      </c>
      <c r="C554" s="16" t="str">
        <f>VLOOKUP(見積条件マスタ[[#This Row],[article_type_id]],品名マスタ[],5,0)</f>
        <v>段付エジェクタピン</v>
      </c>
      <c r="D554" s="9">
        <v>1</v>
      </c>
      <c r="E554" s="16" t="str">
        <f>VLOOKUP(見積条件マスタ[[#This Row],[qt_condition_type_id]],見積条件タイプマスタ[],5,0)</f>
        <v>材質</v>
      </c>
      <c r="F554" s="16" t="str">
        <f>VLOOKUP(見積条件マスタ[[#This Row],[qt_condition_type_id]],見積条件タイプマスタ[],2,0)</f>
        <v>SIMPLE_TEXT</v>
      </c>
      <c r="G554" s="5">
        <v>9</v>
      </c>
      <c r="H554" s="16" t="str">
        <f>見積条件マスタ[[#This Row],[article_type_id]]&amp;"."&amp;見積条件マスタ[[#This Row],[qt_condition_type_id]]&amp;"."&amp;見積条件マスタ[[#This Row],[qt_condition_type_define_id]]</f>
        <v>4.1.9</v>
      </c>
      <c r="I554" s="5" t="s">
        <v>27</v>
      </c>
      <c r="J554" s="5" t="s">
        <v>17</v>
      </c>
      <c r="K554" s="5" t="s">
        <v>644</v>
      </c>
      <c r="L554" s="5">
        <v>5</v>
      </c>
      <c r="M554" s="5"/>
      <c r="N554" s="12" t="s">
        <v>632</v>
      </c>
      <c r="O554" s="59"/>
    </row>
    <row r="555" spans="2:15" x14ac:dyDescent="0.25">
      <c r="B555" s="5">
        <v>4</v>
      </c>
      <c r="C555" s="16" t="str">
        <f>VLOOKUP(見積条件マスタ[[#This Row],[article_type_id]],品名マスタ[],5,0)</f>
        <v>段付エジェクタピン</v>
      </c>
      <c r="D555" s="9">
        <v>1</v>
      </c>
      <c r="E555" s="16" t="str">
        <f>VLOOKUP(見積条件マスタ[[#This Row],[qt_condition_type_id]],見積条件タイプマスタ[],5,0)</f>
        <v>材質</v>
      </c>
      <c r="F555" s="16" t="str">
        <f>VLOOKUP(見積条件マスタ[[#This Row],[qt_condition_type_id]],見積条件タイプマスタ[],2,0)</f>
        <v>SIMPLE_TEXT</v>
      </c>
      <c r="G555" s="5">
        <v>10</v>
      </c>
      <c r="H555" s="16" t="str">
        <f>見積条件マスタ[[#This Row],[article_type_id]]&amp;"."&amp;見積条件マスタ[[#This Row],[qt_condition_type_id]]&amp;"."&amp;見積条件マスタ[[#This Row],[qt_condition_type_define_id]]</f>
        <v>4.1.10</v>
      </c>
      <c r="I555" s="5" t="s">
        <v>28</v>
      </c>
      <c r="J555" s="5" t="s">
        <v>29</v>
      </c>
      <c r="K555" s="5" t="s">
        <v>649</v>
      </c>
      <c r="L555" s="5">
        <v>10</v>
      </c>
      <c r="M555" s="5"/>
      <c r="N555" s="5" t="s">
        <v>632</v>
      </c>
      <c r="O555" s="59"/>
    </row>
    <row r="556" spans="2:15" x14ac:dyDescent="0.25">
      <c r="B556" s="5">
        <v>4</v>
      </c>
      <c r="C556" s="16" t="str">
        <f>VLOOKUP(見積条件マスタ[[#This Row],[article_type_id]],品名マスタ[],5,0)</f>
        <v>段付エジェクタピン</v>
      </c>
      <c r="D556" s="9">
        <v>1</v>
      </c>
      <c r="E556" s="16" t="str">
        <f>VLOOKUP(見積条件マスタ[[#This Row],[qt_condition_type_id]],見積条件タイプマスタ[],5,0)</f>
        <v>材質</v>
      </c>
      <c r="F556" s="16" t="str">
        <f>VLOOKUP(見積条件マスタ[[#This Row],[qt_condition_type_id]],見積条件タイプマスタ[],2,0)</f>
        <v>SIMPLE_TEXT</v>
      </c>
      <c r="G556" s="5">
        <v>11</v>
      </c>
      <c r="H556" s="16" t="str">
        <f>見積条件マスタ[[#This Row],[article_type_id]]&amp;"."&amp;見積条件マスタ[[#This Row],[qt_condition_type_id]]&amp;"."&amp;見積条件マスタ[[#This Row],[qt_condition_type_define_id]]</f>
        <v>4.1.11</v>
      </c>
      <c r="I556" s="5" t="s">
        <v>30</v>
      </c>
      <c r="J556" s="5" t="s">
        <v>31</v>
      </c>
      <c r="K556" s="5" t="s">
        <v>650</v>
      </c>
      <c r="L556" s="5">
        <v>11</v>
      </c>
      <c r="M556" s="5"/>
      <c r="N556" s="5" t="s">
        <v>632</v>
      </c>
      <c r="O556" s="59"/>
    </row>
    <row r="557" spans="2:15" x14ac:dyDescent="0.25">
      <c r="B557" s="5">
        <v>4</v>
      </c>
      <c r="C557" s="16" t="str">
        <f>VLOOKUP(見積条件マスタ[[#This Row],[article_type_id]],品名マスタ[],5,0)</f>
        <v>段付エジェクタピン</v>
      </c>
      <c r="D557" s="9">
        <v>1</v>
      </c>
      <c r="E557" s="16" t="str">
        <f>VLOOKUP(見積条件マスタ[[#This Row],[qt_condition_type_id]],見積条件タイプマスタ[],5,0)</f>
        <v>材質</v>
      </c>
      <c r="F557" s="16" t="str">
        <f>VLOOKUP(見積条件マスタ[[#This Row],[qt_condition_type_id]],見積条件タイプマスタ[],2,0)</f>
        <v>SIMPLE_TEXT</v>
      </c>
      <c r="G557" s="5">
        <v>12</v>
      </c>
      <c r="H557" s="16" t="str">
        <f>見積条件マスタ[[#This Row],[article_type_id]]&amp;"."&amp;見積条件マスタ[[#This Row],[qt_condition_type_id]]&amp;"."&amp;見積条件マスタ[[#This Row],[qt_condition_type_define_id]]</f>
        <v>4.1.12</v>
      </c>
      <c r="I557" s="5" t="s">
        <v>32</v>
      </c>
      <c r="J557" s="5" t="s">
        <v>33</v>
      </c>
      <c r="K557" s="5" t="s">
        <v>651</v>
      </c>
      <c r="L557" s="5">
        <v>12</v>
      </c>
      <c r="M557" s="5"/>
      <c r="N557" s="5" t="s">
        <v>632</v>
      </c>
      <c r="O557" s="59"/>
    </row>
    <row r="558" spans="2:15" x14ac:dyDescent="0.25">
      <c r="B558" s="5">
        <v>4</v>
      </c>
      <c r="C558" s="16" t="str">
        <f>VLOOKUP(見積条件マスタ[[#This Row],[article_type_id]],品名マスタ[],5,0)</f>
        <v>段付エジェクタピン</v>
      </c>
      <c r="D558" s="9">
        <v>2</v>
      </c>
      <c r="E558" s="16" t="str">
        <f>VLOOKUP(見積条件マスタ[[#This Row],[qt_condition_type_id]],見積条件タイプマスタ[],5,0)</f>
        <v>表面処理</v>
      </c>
      <c r="F558" s="16" t="str">
        <f>VLOOKUP(見積条件マスタ[[#This Row],[qt_condition_type_id]],見積条件タイプマスタ[],2,0)</f>
        <v>SIMPLE_TEXT</v>
      </c>
      <c r="G558" s="5">
        <v>1</v>
      </c>
      <c r="H558" s="16" t="str">
        <f>見積条件マスタ[[#This Row],[article_type_id]]&amp;"."&amp;見積条件マスタ[[#This Row],[qt_condition_type_id]]&amp;"."&amp;見積条件マスタ[[#This Row],[qt_condition_type_define_id]]</f>
        <v>4.2.1</v>
      </c>
      <c r="I558" s="5" t="s">
        <v>163</v>
      </c>
      <c r="J558" s="5"/>
      <c r="K558" s="5" t="s">
        <v>164</v>
      </c>
      <c r="L558" s="5">
        <v>1</v>
      </c>
      <c r="M558" s="5"/>
      <c r="N558" s="12" t="s">
        <v>396</v>
      </c>
      <c r="O558" s="59"/>
    </row>
    <row r="559" spans="2:15" x14ac:dyDescent="0.25">
      <c r="B559" s="5">
        <v>4</v>
      </c>
      <c r="C559" s="16" t="str">
        <f>VLOOKUP(見積条件マスタ[[#This Row],[article_type_id]],品名マスタ[],5,0)</f>
        <v>段付エジェクタピン</v>
      </c>
      <c r="D559" s="9">
        <v>2</v>
      </c>
      <c r="E559" s="16" t="str">
        <f>VLOOKUP(見積条件マスタ[[#This Row],[qt_condition_type_id]],見積条件タイプマスタ[],5,0)</f>
        <v>表面処理</v>
      </c>
      <c r="F559" s="16" t="str">
        <f>VLOOKUP(見積条件マスタ[[#This Row],[qt_condition_type_id]],見積条件タイプマスタ[],2,0)</f>
        <v>SIMPLE_TEXT</v>
      </c>
      <c r="G559" s="5">
        <v>2</v>
      </c>
      <c r="H559" s="16" t="str">
        <f>見積条件マスタ[[#This Row],[article_type_id]]&amp;"."&amp;見積条件マスタ[[#This Row],[qt_condition_type_id]]&amp;"."&amp;見積条件マスタ[[#This Row],[qt_condition_type_define_id]]</f>
        <v>4.2.2</v>
      </c>
      <c r="I559" s="5" t="s">
        <v>35</v>
      </c>
      <c r="J559" s="5"/>
      <c r="K559" s="5" t="s">
        <v>165</v>
      </c>
      <c r="L559" s="5">
        <v>2</v>
      </c>
      <c r="M559" s="5"/>
      <c r="N559" s="12" t="s">
        <v>396</v>
      </c>
      <c r="O559" s="59"/>
    </row>
    <row r="560" spans="2:15" x14ac:dyDescent="0.25">
      <c r="B560" s="5">
        <v>4</v>
      </c>
      <c r="C560" s="16" t="str">
        <f>VLOOKUP(見積条件マスタ[[#This Row],[article_type_id]],品名マスタ[],5,0)</f>
        <v>段付エジェクタピン</v>
      </c>
      <c r="D560" s="9">
        <v>2</v>
      </c>
      <c r="E560" s="16" t="str">
        <f>VLOOKUP(見積条件マスタ[[#This Row],[qt_condition_type_id]],見積条件タイプマスタ[],5,0)</f>
        <v>表面処理</v>
      </c>
      <c r="F560" s="16" t="str">
        <f>VLOOKUP(見積条件マスタ[[#This Row],[qt_condition_type_id]],見積条件タイプマスタ[],2,0)</f>
        <v>SIMPLE_TEXT</v>
      </c>
      <c r="G560" s="5">
        <v>3</v>
      </c>
      <c r="H560" s="16" t="str">
        <f>見積条件マスタ[[#This Row],[article_type_id]]&amp;"."&amp;見積条件マスタ[[#This Row],[qt_condition_type_id]]&amp;"."&amp;見積条件マスタ[[#This Row],[qt_condition_type_define_id]]</f>
        <v>4.2.3</v>
      </c>
      <c r="I560" s="5" t="s">
        <v>34</v>
      </c>
      <c r="J560" s="5"/>
      <c r="K560" s="5" t="s">
        <v>166</v>
      </c>
      <c r="L560" s="5">
        <v>3</v>
      </c>
      <c r="M560" s="5"/>
      <c r="N560" s="5" t="s">
        <v>483</v>
      </c>
      <c r="O560" s="59"/>
    </row>
    <row r="561" spans="2:15" x14ac:dyDescent="0.25">
      <c r="B561" s="5">
        <v>4</v>
      </c>
      <c r="C561" s="16" t="str">
        <f>VLOOKUP(見積条件マスタ[[#This Row],[article_type_id]],品名マスタ[],5,0)</f>
        <v>段付エジェクタピン</v>
      </c>
      <c r="D561" s="9">
        <v>2</v>
      </c>
      <c r="E561" s="16" t="str">
        <f>VLOOKUP(見積条件マスタ[[#This Row],[qt_condition_type_id]],見積条件タイプマスタ[],5,0)</f>
        <v>表面処理</v>
      </c>
      <c r="F561" s="16" t="str">
        <f>VLOOKUP(見積条件マスタ[[#This Row],[qt_condition_type_id]],見積条件タイプマスタ[],2,0)</f>
        <v>SIMPLE_TEXT</v>
      </c>
      <c r="G561" s="5">
        <v>4</v>
      </c>
      <c r="H561" s="16" t="str">
        <f>見積条件マスタ[[#This Row],[article_type_id]]&amp;"."&amp;見積条件マスタ[[#This Row],[qt_condition_type_id]]&amp;"."&amp;見積条件マスタ[[#This Row],[qt_condition_type_define_id]]</f>
        <v>4.2.4</v>
      </c>
      <c r="I561" s="5" t="s">
        <v>167</v>
      </c>
      <c r="J561" s="5"/>
      <c r="K561" s="5" t="s">
        <v>655</v>
      </c>
      <c r="L561" s="5">
        <v>4</v>
      </c>
      <c r="M561" s="5"/>
      <c r="N561" s="5" t="s">
        <v>632</v>
      </c>
      <c r="O561" s="59"/>
    </row>
    <row r="562" spans="2:15" x14ac:dyDescent="0.25">
      <c r="B562" s="5">
        <v>4</v>
      </c>
      <c r="C562" s="16" t="str">
        <f>VLOOKUP(見積条件マスタ[[#This Row],[article_type_id]],品名マスタ[],5,0)</f>
        <v>段付エジェクタピン</v>
      </c>
      <c r="D562" s="9">
        <v>2</v>
      </c>
      <c r="E562" s="16" t="str">
        <f>VLOOKUP(見積条件マスタ[[#This Row],[qt_condition_type_id]],見積条件タイプマスタ[],5,0)</f>
        <v>表面処理</v>
      </c>
      <c r="F562" s="16" t="str">
        <f>VLOOKUP(見積条件マスタ[[#This Row],[qt_condition_type_id]],見積条件タイプマスタ[],2,0)</f>
        <v>SIMPLE_TEXT</v>
      </c>
      <c r="G562" s="5">
        <v>5</v>
      </c>
      <c r="H562" s="16" t="str">
        <f>見積条件マスタ[[#This Row],[article_type_id]]&amp;"."&amp;見積条件マスタ[[#This Row],[qt_condition_type_id]]&amp;"."&amp;見積条件マスタ[[#This Row],[qt_condition_type_define_id]]</f>
        <v>4.2.5</v>
      </c>
      <c r="I562" s="5" t="s">
        <v>168</v>
      </c>
      <c r="J562" s="5"/>
      <c r="K562" s="5" t="s">
        <v>657</v>
      </c>
      <c r="L562" s="5">
        <v>5</v>
      </c>
      <c r="M562" s="5"/>
      <c r="N562" s="5" t="s">
        <v>632</v>
      </c>
      <c r="O562" s="59"/>
    </row>
    <row r="563" spans="2:15" x14ac:dyDescent="0.25">
      <c r="B563" s="5">
        <v>4</v>
      </c>
      <c r="C563" s="16" t="str">
        <f>VLOOKUP(見積条件マスタ[[#This Row],[article_type_id]],品名マスタ[],5,0)</f>
        <v>段付エジェクタピン</v>
      </c>
      <c r="D563" s="9">
        <v>2</v>
      </c>
      <c r="E563" s="16" t="str">
        <f>VLOOKUP(見積条件マスタ[[#This Row],[qt_condition_type_id]],見積条件タイプマスタ[],5,0)</f>
        <v>表面処理</v>
      </c>
      <c r="F563" s="16" t="str">
        <f>VLOOKUP(見積条件マスタ[[#This Row],[qt_condition_type_id]],見積条件タイプマスタ[],2,0)</f>
        <v>SIMPLE_TEXT</v>
      </c>
      <c r="G563" s="5">
        <v>6</v>
      </c>
      <c r="H563" s="16" t="str">
        <f>見積条件マスタ[[#This Row],[article_type_id]]&amp;"."&amp;見積条件マスタ[[#This Row],[qt_condition_type_id]]&amp;"."&amp;見積条件マスタ[[#This Row],[qt_condition_type_define_id]]</f>
        <v>4.2.6</v>
      </c>
      <c r="I563" s="5" t="s">
        <v>169</v>
      </c>
      <c r="J563" s="5"/>
      <c r="K563" s="5" t="s">
        <v>658</v>
      </c>
      <c r="L563" s="5">
        <v>6</v>
      </c>
      <c r="M563" s="5"/>
      <c r="N563" s="5" t="s">
        <v>632</v>
      </c>
      <c r="O563" s="59"/>
    </row>
    <row r="564" spans="2:15" x14ac:dyDescent="0.25">
      <c r="B564" s="5">
        <v>4</v>
      </c>
      <c r="C564" s="16" t="str">
        <f>VLOOKUP(見積条件マスタ[[#This Row],[article_type_id]],品名マスタ[],5,0)</f>
        <v>段付エジェクタピン</v>
      </c>
      <c r="D564" s="9">
        <v>2</v>
      </c>
      <c r="E564" s="16" t="str">
        <f>VLOOKUP(見積条件マスタ[[#This Row],[qt_condition_type_id]],見積条件タイプマスタ[],5,0)</f>
        <v>表面処理</v>
      </c>
      <c r="F564" s="16" t="str">
        <f>VLOOKUP(見積条件マスタ[[#This Row],[qt_condition_type_id]],見積条件タイプマスタ[],2,0)</f>
        <v>SIMPLE_TEXT</v>
      </c>
      <c r="G564" s="5">
        <v>7</v>
      </c>
      <c r="H564" s="16" t="str">
        <f>見積条件マスタ[[#This Row],[article_type_id]]&amp;"."&amp;見積条件マスタ[[#This Row],[qt_condition_type_id]]&amp;"."&amp;見積条件マスタ[[#This Row],[qt_condition_type_define_id]]</f>
        <v>4.2.7</v>
      </c>
      <c r="I564" s="5" t="s">
        <v>170</v>
      </c>
      <c r="J564" s="5"/>
      <c r="K564" s="5" t="s">
        <v>659</v>
      </c>
      <c r="L564" s="5">
        <v>7</v>
      </c>
      <c r="M564" s="5"/>
      <c r="N564" s="5" t="s">
        <v>632</v>
      </c>
      <c r="O564" s="59"/>
    </row>
    <row r="565" spans="2:15" x14ac:dyDescent="0.25">
      <c r="B565" s="5">
        <v>4</v>
      </c>
      <c r="C565" s="16" t="str">
        <f>VLOOKUP(見積条件マスタ[[#This Row],[article_type_id]],品名マスタ[],5,0)</f>
        <v>段付エジェクタピン</v>
      </c>
      <c r="D565" s="9">
        <v>2</v>
      </c>
      <c r="E565" s="16" t="str">
        <f>VLOOKUP(見積条件マスタ[[#This Row],[qt_condition_type_id]],見積条件タイプマスタ[],5,0)</f>
        <v>表面処理</v>
      </c>
      <c r="F565" s="16" t="str">
        <f>VLOOKUP(見積条件マスタ[[#This Row],[qt_condition_type_id]],見積条件タイプマスタ[],2,0)</f>
        <v>SIMPLE_TEXT</v>
      </c>
      <c r="G565" s="5">
        <v>8</v>
      </c>
      <c r="H565" s="16" t="str">
        <f>見積条件マスタ[[#This Row],[article_type_id]]&amp;"."&amp;見積条件マスタ[[#This Row],[qt_condition_type_id]]&amp;"."&amp;見積条件マスタ[[#This Row],[qt_condition_type_define_id]]</f>
        <v>4.2.8</v>
      </c>
      <c r="I565" s="5" t="s">
        <v>171</v>
      </c>
      <c r="J565" s="5"/>
      <c r="K565" s="5" t="s">
        <v>660</v>
      </c>
      <c r="L565" s="5">
        <v>8</v>
      </c>
      <c r="M565" s="5"/>
      <c r="N565" s="5" t="s">
        <v>632</v>
      </c>
      <c r="O565" s="59"/>
    </row>
    <row r="566" spans="2:15" x14ac:dyDescent="0.25">
      <c r="B566" s="5">
        <v>4</v>
      </c>
      <c r="C566" s="16" t="str">
        <f>VLOOKUP(見積条件マスタ[[#This Row],[article_type_id]],品名マスタ[],5,0)</f>
        <v>段付エジェクタピン</v>
      </c>
      <c r="D566" s="9">
        <v>2</v>
      </c>
      <c r="E566" s="16" t="str">
        <f>VLOOKUP(見積条件マスタ[[#This Row],[qt_condition_type_id]],見積条件タイプマスタ[],5,0)</f>
        <v>表面処理</v>
      </c>
      <c r="F566" s="16" t="str">
        <f>VLOOKUP(見積条件マスタ[[#This Row],[qt_condition_type_id]],見積条件タイプマスタ[],2,0)</f>
        <v>SIMPLE_TEXT</v>
      </c>
      <c r="G566" s="5">
        <v>9</v>
      </c>
      <c r="H566" s="16" t="str">
        <f>見積条件マスタ[[#This Row],[article_type_id]]&amp;"."&amp;見積条件マスタ[[#This Row],[qt_condition_type_id]]&amp;"."&amp;見積条件マスタ[[#This Row],[qt_condition_type_define_id]]</f>
        <v>4.2.9</v>
      </c>
      <c r="I566" s="5" t="s">
        <v>172</v>
      </c>
      <c r="J566" s="5"/>
      <c r="K566" s="5" t="s">
        <v>661</v>
      </c>
      <c r="L566" s="5">
        <v>9</v>
      </c>
      <c r="M566" s="5"/>
      <c r="N566" s="5" t="s">
        <v>632</v>
      </c>
      <c r="O566" s="59"/>
    </row>
    <row r="567" spans="2:15" x14ac:dyDescent="0.25">
      <c r="B567" s="5">
        <v>4</v>
      </c>
      <c r="C567" s="16" t="str">
        <f>VLOOKUP(見積条件マスタ[[#This Row],[article_type_id]],品名マスタ[],5,0)</f>
        <v>段付エジェクタピン</v>
      </c>
      <c r="D567" s="9">
        <v>2</v>
      </c>
      <c r="E567" s="16" t="str">
        <f>VLOOKUP(見積条件マスタ[[#This Row],[qt_condition_type_id]],見積条件タイプマスタ[],5,0)</f>
        <v>表面処理</v>
      </c>
      <c r="F567" s="16" t="str">
        <f>VLOOKUP(見積条件マスタ[[#This Row],[qt_condition_type_id]],見積条件タイプマスタ[],2,0)</f>
        <v>SIMPLE_TEXT</v>
      </c>
      <c r="G567" s="5">
        <v>10</v>
      </c>
      <c r="H567" s="16" t="str">
        <f>見積条件マスタ[[#This Row],[article_type_id]]&amp;"."&amp;見積条件マスタ[[#This Row],[qt_condition_type_id]]&amp;"."&amp;見積条件マスタ[[#This Row],[qt_condition_type_define_id]]</f>
        <v>4.2.10</v>
      </c>
      <c r="I567" s="5" t="s">
        <v>173</v>
      </c>
      <c r="J567" s="5"/>
      <c r="K567" s="5" t="s">
        <v>662</v>
      </c>
      <c r="L567" s="5">
        <v>10</v>
      </c>
      <c r="M567" s="5"/>
      <c r="N567" s="5" t="s">
        <v>632</v>
      </c>
      <c r="O567" s="59"/>
    </row>
    <row r="568" spans="2:15" x14ac:dyDescent="0.25">
      <c r="B568" s="5">
        <v>4</v>
      </c>
      <c r="C568" s="16" t="str">
        <f>VLOOKUP(見積条件マスタ[[#This Row],[article_type_id]],品名マスタ[],5,0)</f>
        <v>段付エジェクタピン</v>
      </c>
      <c r="D568" s="9">
        <v>2</v>
      </c>
      <c r="E568" s="16" t="str">
        <f>VLOOKUP(見積条件マスタ[[#This Row],[qt_condition_type_id]],見積条件タイプマスタ[],5,0)</f>
        <v>表面処理</v>
      </c>
      <c r="F568" s="16" t="str">
        <f>VLOOKUP(見積条件マスタ[[#This Row],[qt_condition_type_id]],見積条件タイプマスタ[],2,0)</f>
        <v>SIMPLE_TEXT</v>
      </c>
      <c r="G568" s="5">
        <v>11</v>
      </c>
      <c r="H568" s="16" t="str">
        <f>見積条件マスタ[[#This Row],[article_type_id]]&amp;"."&amp;見積条件マスタ[[#This Row],[qt_condition_type_id]]&amp;"."&amp;見積条件マスタ[[#This Row],[qt_condition_type_define_id]]</f>
        <v>4.2.11</v>
      </c>
      <c r="I568" s="5" t="s">
        <v>174</v>
      </c>
      <c r="J568" s="5"/>
      <c r="K568" s="5" t="s">
        <v>663</v>
      </c>
      <c r="L568" s="5">
        <v>11</v>
      </c>
      <c r="M568" s="5"/>
      <c r="N568" s="5" t="s">
        <v>632</v>
      </c>
      <c r="O568" s="59"/>
    </row>
    <row r="569" spans="2:15" x14ac:dyDescent="0.25">
      <c r="B569" s="5">
        <v>4</v>
      </c>
      <c r="C569" s="16" t="str">
        <f>VLOOKUP(見積条件マスタ[[#This Row],[article_type_id]],品名マスタ[],5,0)</f>
        <v>段付エジェクタピン</v>
      </c>
      <c r="D569" s="9">
        <v>2</v>
      </c>
      <c r="E569" s="16" t="str">
        <f>VLOOKUP(見積条件マスタ[[#This Row],[qt_condition_type_id]],見積条件タイプマスタ[],5,0)</f>
        <v>表面処理</v>
      </c>
      <c r="F569" s="16" t="str">
        <f>VLOOKUP(見積条件マスタ[[#This Row],[qt_condition_type_id]],見積条件タイプマスタ[],2,0)</f>
        <v>SIMPLE_TEXT</v>
      </c>
      <c r="G569" s="5">
        <v>12</v>
      </c>
      <c r="H569" s="16" t="str">
        <f>見積条件マスタ[[#This Row],[article_type_id]]&amp;"."&amp;見積条件マスタ[[#This Row],[qt_condition_type_id]]&amp;"."&amp;見積条件マスタ[[#This Row],[qt_condition_type_define_id]]</f>
        <v>4.2.12</v>
      </c>
      <c r="I569" s="5" t="s">
        <v>175</v>
      </c>
      <c r="J569" s="5"/>
      <c r="K569" s="5" t="s">
        <v>664</v>
      </c>
      <c r="L569" s="5">
        <v>12</v>
      </c>
      <c r="M569" s="5"/>
      <c r="N569" s="5" t="s">
        <v>632</v>
      </c>
      <c r="O569" s="59"/>
    </row>
    <row r="570" spans="2:15" x14ac:dyDescent="0.25">
      <c r="B570" s="5">
        <v>4</v>
      </c>
      <c r="C570" s="16" t="str">
        <f>VLOOKUP(見積条件マスタ[[#This Row],[article_type_id]],品名マスタ[],5,0)</f>
        <v>段付エジェクタピン</v>
      </c>
      <c r="D570" s="9">
        <v>2</v>
      </c>
      <c r="E570" s="16" t="str">
        <f>VLOOKUP(見積条件マスタ[[#This Row],[qt_condition_type_id]],見積条件タイプマスタ[],5,0)</f>
        <v>表面処理</v>
      </c>
      <c r="F570" s="16" t="str">
        <f>VLOOKUP(見積条件マスタ[[#This Row],[qt_condition_type_id]],見積条件タイプマスタ[],2,0)</f>
        <v>SIMPLE_TEXT</v>
      </c>
      <c r="G570" s="5">
        <v>13</v>
      </c>
      <c r="H570" s="16" t="str">
        <f>見積条件マスタ[[#This Row],[article_type_id]]&amp;"."&amp;見積条件マスタ[[#This Row],[qt_condition_type_id]]&amp;"."&amp;見積条件マスタ[[#This Row],[qt_condition_type_define_id]]</f>
        <v>4.2.13</v>
      </c>
      <c r="I570" s="5" t="s">
        <v>176</v>
      </c>
      <c r="J570" s="5"/>
      <c r="K570" s="5" t="s">
        <v>665</v>
      </c>
      <c r="L570" s="5">
        <v>13</v>
      </c>
      <c r="M570" s="5"/>
      <c r="N570" s="5" t="s">
        <v>632</v>
      </c>
      <c r="O570" s="59"/>
    </row>
    <row r="571" spans="2:15" x14ac:dyDescent="0.25">
      <c r="B571" s="5">
        <v>4</v>
      </c>
      <c r="C571" s="16" t="str">
        <f>VLOOKUP(見積条件マスタ[[#This Row],[article_type_id]],品名マスタ[],5,0)</f>
        <v>段付エジェクタピン</v>
      </c>
      <c r="D571" s="9">
        <v>3</v>
      </c>
      <c r="E571" s="16" t="str">
        <f>VLOOKUP(見積条件マスタ[[#This Row],[qt_condition_type_id]],見積条件タイプマスタ[],5,0)</f>
        <v>硬度</v>
      </c>
      <c r="F571" s="16" t="str">
        <f>VLOOKUP(見積条件マスタ[[#This Row],[qt_condition_type_id]],見積条件タイプマスタ[],2,0)</f>
        <v>SIMPLE_TEXT</v>
      </c>
      <c r="G571" s="10">
        <v>1</v>
      </c>
      <c r="H571" s="43" t="str">
        <f>見積条件マスタ[[#This Row],[article_type_id]]&amp;"."&amp;見積条件マスタ[[#This Row],[qt_condition_type_id]]&amp;"."&amp;見積条件マスタ[[#This Row],[qt_condition_type_define_id]]</f>
        <v>4.3.1</v>
      </c>
      <c r="I571" s="4" t="s">
        <v>177</v>
      </c>
      <c r="J571" s="4"/>
      <c r="K571" s="4" t="s">
        <v>178</v>
      </c>
      <c r="L571" s="4">
        <v>1</v>
      </c>
      <c r="M571" s="4"/>
      <c r="N571" s="4"/>
      <c r="O571" s="59"/>
    </row>
    <row r="572" spans="2:15" x14ac:dyDescent="0.25">
      <c r="B572" s="5">
        <v>4</v>
      </c>
      <c r="C572" s="16" t="str">
        <f>VLOOKUP(見積条件マスタ[[#This Row],[article_type_id]],品名マスタ[],5,0)</f>
        <v>段付エジェクタピン</v>
      </c>
      <c r="D572" s="9">
        <v>3</v>
      </c>
      <c r="E572" s="16" t="str">
        <f>VLOOKUP(見積条件マスタ[[#This Row],[qt_condition_type_id]],見積条件タイプマスタ[],5,0)</f>
        <v>硬度</v>
      </c>
      <c r="F572" s="16" t="str">
        <f>VLOOKUP(見積条件マスタ[[#This Row],[qt_condition_type_id]],見積条件タイプマスタ[],2,0)</f>
        <v>SIMPLE_TEXT</v>
      </c>
      <c r="G572" s="10">
        <v>2</v>
      </c>
      <c r="H572" s="43" t="str">
        <f>見積条件マスタ[[#This Row],[article_type_id]]&amp;"."&amp;見積条件マスタ[[#This Row],[qt_condition_type_id]]&amp;"."&amp;見積条件マスタ[[#This Row],[qt_condition_type_define_id]]</f>
        <v>4.3.2</v>
      </c>
      <c r="I572" s="4" t="s">
        <v>14</v>
      </c>
      <c r="J572" s="4"/>
      <c r="K572" s="4" t="s">
        <v>179</v>
      </c>
      <c r="L572" s="4">
        <v>2</v>
      </c>
      <c r="M572" s="4"/>
      <c r="N572" s="4"/>
      <c r="O572" s="59"/>
    </row>
    <row r="573" spans="2:15" x14ac:dyDescent="0.25">
      <c r="B573" s="5">
        <v>4</v>
      </c>
      <c r="C573" s="16" t="str">
        <f>VLOOKUP(見積条件マスタ[[#This Row],[article_type_id]],品名マスタ[],5,0)</f>
        <v>段付エジェクタピン</v>
      </c>
      <c r="D573" s="9">
        <v>3</v>
      </c>
      <c r="E573" s="16" t="str">
        <f>VLOOKUP(見積条件マスタ[[#This Row],[qt_condition_type_id]],見積条件タイプマスタ[],5,0)</f>
        <v>硬度</v>
      </c>
      <c r="F573" s="16" t="str">
        <f>VLOOKUP(見積条件マスタ[[#This Row],[qt_condition_type_id]],見積条件タイプマスタ[],2,0)</f>
        <v>SIMPLE_TEXT</v>
      </c>
      <c r="G573" s="10">
        <v>3</v>
      </c>
      <c r="H573" s="43" t="str">
        <f>見積条件マスタ[[#This Row],[article_type_id]]&amp;"."&amp;見積条件マスタ[[#This Row],[qt_condition_type_id]]&amp;"."&amp;見積条件マスタ[[#This Row],[qt_condition_type_define_id]]</f>
        <v>4.3.3</v>
      </c>
      <c r="I573" s="4" t="s">
        <v>17</v>
      </c>
      <c r="J573" s="4"/>
      <c r="K573" s="4" t="s">
        <v>180</v>
      </c>
      <c r="L573" s="4">
        <v>3</v>
      </c>
      <c r="M573" s="4"/>
      <c r="N573" s="4"/>
      <c r="O573" s="59"/>
    </row>
    <row r="574" spans="2:15" x14ac:dyDescent="0.25">
      <c r="B574" s="5">
        <v>4</v>
      </c>
      <c r="C574" s="16" t="str">
        <f>VLOOKUP(見積条件マスタ[[#This Row],[article_type_id]],品名マスタ[],5,0)</f>
        <v>段付エジェクタピン</v>
      </c>
      <c r="D574" s="9">
        <v>3</v>
      </c>
      <c r="E574" s="16" t="str">
        <f>VLOOKUP(見積条件マスタ[[#This Row],[qt_condition_type_id]],見積条件タイプマスタ[],5,0)</f>
        <v>硬度</v>
      </c>
      <c r="F574" s="16" t="str">
        <f>VLOOKUP(見積条件マスタ[[#This Row],[qt_condition_type_id]],見積条件タイプマスタ[],2,0)</f>
        <v>SIMPLE_TEXT</v>
      </c>
      <c r="G574" s="10">
        <v>4</v>
      </c>
      <c r="H574" s="43" t="str">
        <f>見積条件マスタ[[#This Row],[article_type_id]]&amp;"."&amp;見積条件マスタ[[#This Row],[qt_condition_type_id]]&amp;"."&amp;見積条件マスタ[[#This Row],[qt_condition_type_define_id]]</f>
        <v>4.3.4</v>
      </c>
      <c r="I574" s="4" t="s">
        <v>21</v>
      </c>
      <c r="J574" s="4"/>
      <c r="K574" s="4" t="s">
        <v>181</v>
      </c>
      <c r="L574" s="4">
        <v>4</v>
      </c>
      <c r="M574" s="4"/>
      <c r="N574" s="4"/>
      <c r="O574" s="59"/>
    </row>
    <row r="575" spans="2:15" x14ac:dyDescent="0.25">
      <c r="B575" s="5">
        <v>4</v>
      </c>
      <c r="C575" s="16" t="str">
        <f>VLOOKUP(見積条件マスタ[[#This Row],[article_type_id]],品名マスタ[],5,0)</f>
        <v>段付エジェクタピン</v>
      </c>
      <c r="D575" s="9">
        <v>3</v>
      </c>
      <c r="E575" s="16" t="str">
        <f>VLOOKUP(見積条件マスタ[[#This Row],[qt_condition_type_id]],見積条件タイプマスタ[],5,0)</f>
        <v>硬度</v>
      </c>
      <c r="F575" s="16" t="str">
        <f>VLOOKUP(見積条件マスタ[[#This Row],[qt_condition_type_id]],見積条件タイプマスタ[],2,0)</f>
        <v>SIMPLE_TEXT</v>
      </c>
      <c r="G575" s="10">
        <v>5</v>
      </c>
      <c r="H575" s="43" t="str">
        <f>見積条件マスタ[[#This Row],[article_type_id]]&amp;"."&amp;見積条件マスタ[[#This Row],[qt_condition_type_id]]&amp;"."&amp;見積条件マスタ[[#This Row],[qt_condition_type_define_id]]</f>
        <v>4.3.5</v>
      </c>
      <c r="I575" s="4" t="s">
        <v>11</v>
      </c>
      <c r="J575" s="4"/>
      <c r="K575" s="4" t="s">
        <v>182</v>
      </c>
      <c r="L575" s="4">
        <v>6</v>
      </c>
      <c r="M575" s="4"/>
      <c r="N575" s="4"/>
      <c r="O575" s="59"/>
    </row>
    <row r="576" spans="2:15" x14ac:dyDescent="0.25">
      <c r="B576" s="5">
        <v>4</v>
      </c>
      <c r="C576" s="16" t="str">
        <f>VLOOKUP(見積条件マスタ[[#This Row],[article_type_id]],品名マスタ[],5,0)</f>
        <v>段付エジェクタピン</v>
      </c>
      <c r="D576" s="9">
        <v>3</v>
      </c>
      <c r="E576" s="16" t="str">
        <f>VLOOKUP(見積条件マスタ[[#This Row],[qt_condition_type_id]],見積条件タイプマスタ[],5,0)</f>
        <v>硬度</v>
      </c>
      <c r="F576" s="16" t="str">
        <f>VLOOKUP(見積条件マスタ[[#This Row],[qt_condition_type_id]],見積条件タイプマスタ[],2,0)</f>
        <v>SIMPLE_TEXT</v>
      </c>
      <c r="G576" s="10">
        <v>6</v>
      </c>
      <c r="H576" s="43" t="str">
        <f>見積条件マスタ[[#This Row],[article_type_id]]&amp;"."&amp;見積条件マスタ[[#This Row],[qt_condition_type_id]]&amp;"."&amp;見積条件マスタ[[#This Row],[qt_condition_type_define_id]]</f>
        <v>4.3.6</v>
      </c>
      <c r="I576" s="4" t="s">
        <v>19</v>
      </c>
      <c r="J576" s="4"/>
      <c r="K576" s="4" t="s">
        <v>183</v>
      </c>
      <c r="L576" s="4">
        <v>7</v>
      </c>
      <c r="M576" s="4"/>
      <c r="N576" s="4"/>
      <c r="O576" s="59"/>
    </row>
    <row r="577" spans="2:15" x14ac:dyDescent="0.25">
      <c r="B577" s="5">
        <v>4</v>
      </c>
      <c r="C577" s="16" t="str">
        <f>VLOOKUP(見積条件マスタ[[#This Row],[article_type_id]],品名マスタ[],5,0)</f>
        <v>段付エジェクタピン</v>
      </c>
      <c r="D577" s="9">
        <v>3</v>
      </c>
      <c r="E577" s="16" t="str">
        <f>VLOOKUP(見積条件マスタ[[#This Row],[qt_condition_type_id]],見積条件タイプマスタ[],5,0)</f>
        <v>硬度</v>
      </c>
      <c r="F577" s="16" t="str">
        <f>VLOOKUP(見積条件マスタ[[#This Row],[qt_condition_type_id]],見積条件タイプマスタ[],2,0)</f>
        <v>SIMPLE_TEXT</v>
      </c>
      <c r="G577" s="10">
        <v>7</v>
      </c>
      <c r="H577" s="43" t="str">
        <f>見積条件マスタ[[#This Row],[article_type_id]]&amp;"."&amp;見積条件マスタ[[#This Row],[qt_condition_type_id]]&amp;"."&amp;見積条件マスタ[[#This Row],[qt_condition_type_define_id]]</f>
        <v>4.3.7</v>
      </c>
      <c r="I577" s="4" t="s">
        <v>184</v>
      </c>
      <c r="J577" s="4"/>
      <c r="K577" s="4" t="s">
        <v>185</v>
      </c>
      <c r="L577" s="4">
        <v>9</v>
      </c>
      <c r="M577" s="4"/>
      <c r="N577" s="4"/>
      <c r="O577" s="59"/>
    </row>
    <row r="578" spans="2:15" x14ac:dyDescent="0.25">
      <c r="B578" s="5">
        <v>4</v>
      </c>
      <c r="C578" s="16" t="str">
        <f>VLOOKUP(見積条件マスタ[[#This Row],[article_type_id]],品名マスタ[],5,0)</f>
        <v>段付エジェクタピン</v>
      </c>
      <c r="D578" s="9">
        <v>3</v>
      </c>
      <c r="E578" s="16" t="str">
        <f>VLOOKUP(見積条件マスタ[[#This Row],[qt_condition_type_id]],見積条件タイプマスタ[],5,0)</f>
        <v>硬度</v>
      </c>
      <c r="F578" s="16" t="str">
        <f>VLOOKUP(見積条件マスタ[[#This Row],[qt_condition_type_id]],見積条件タイプマスタ[],2,0)</f>
        <v>SIMPLE_TEXT</v>
      </c>
      <c r="G578" s="10">
        <v>8</v>
      </c>
      <c r="H578" s="43" t="str">
        <f>見積条件マスタ[[#This Row],[article_type_id]]&amp;"."&amp;見積条件マスタ[[#This Row],[qt_condition_type_id]]&amp;"."&amp;見積条件マスタ[[#This Row],[qt_condition_type_define_id]]</f>
        <v>4.3.8</v>
      </c>
      <c r="I578" s="4" t="s">
        <v>186</v>
      </c>
      <c r="J578" s="4"/>
      <c r="K578" s="4" t="s">
        <v>187</v>
      </c>
      <c r="L578" s="4">
        <v>10</v>
      </c>
      <c r="M578" s="4"/>
      <c r="N578" s="4"/>
      <c r="O578" s="59"/>
    </row>
    <row r="579" spans="2:15" x14ac:dyDescent="0.25">
      <c r="B579" s="5">
        <v>4</v>
      </c>
      <c r="C579" s="16" t="str">
        <f>VLOOKUP(見積条件マスタ[[#This Row],[article_type_id]],品名マスタ[],5,0)</f>
        <v>段付エジェクタピン</v>
      </c>
      <c r="D579" s="9">
        <v>3</v>
      </c>
      <c r="E579" s="16" t="str">
        <f>VLOOKUP(見積条件マスタ[[#This Row],[qt_condition_type_id]],見積条件タイプマスタ[],5,0)</f>
        <v>硬度</v>
      </c>
      <c r="F579" s="16" t="str">
        <f>VLOOKUP(見積条件マスタ[[#This Row],[qt_condition_type_id]],見積条件タイプマスタ[],2,0)</f>
        <v>SIMPLE_TEXT</v>
      </c>
      <c r="G579" s="10">
        <v>9</v>
      </c>
      <c r="H579" s="43" t="str">
        <f>見積条件マスタ[[#This Row],[article_type_id]]&amp;"."&amp;見積条件マスタ[[#This Row],[qt_condition_type_id]]&amp;"."&amp;見積条件マスタ[[#This Row],[qt_condition_type_define_id]]</f>
        <v>4.3.9</v>
      </c>
      <c r="I579" t="s">
        <v>188</v>
      </c>
      <c r="K579" t="s">
        <v>189</v>
      </c>
      <c r="L579">
        <v>11</v>
      </c>
      <c r="O579" s="59"/>
    </row>
    <row r="580" spans="2:15" x14ac:dyDescent="0.25">
      <c r="B580" s="5">
        <v>4</v>
      </c>
      <c r="C580" s="16" t="str">
        <f>VLOOKUP(見積条件マスタ[[#This Row],[article_type_id]],品名マスタ[],5,0)</f>
        <v>段付エジェクタピン</v>
      </c>
      <c r="D580" s="9">
        <v>3</v>
      </c>
      <c r="E580" s="16" t="str">
        <f>VLOOKUP(見積条件マスタ[[#This Row],[qt_condition_type_id]],見積条件タイプマスタ[],5,0)</f>
        <v>硬度</v>
      </c>
      <c r="F580" s="16" t="str">
        <f>VLOOKUP(見積条件マスタ[[#This Row],[qt_condition_type_id]],見積条件タイプマスタ[],2,0)</f>
        <v>SIMPLE_TEXT</v>
      </c>
      <c r="G580" s="10">
        <v>10</v>
      </c>
      <c r="H580" s="43" t="str">
        <f>見積条件マスタ[[#This Row],[article_type_id]]&amp;"."&amp;見積条件マスタ[[#This Row],[qt_condition_type_id]]&amp;"."&amp;見積条件マスタ[[#This Row],[qt_condition_type_define_id]]</f>
        <v>4.3.10</v>
      </c>
      <c r="I580" t="s">
        <v>8</v>
      </c>
      <c r="K580" t="s">
        <v>190</v>
      </c>
      <c r="L580">
        <v>12</v>
      </c>
      <c r="O580" s="59"/>
    </row>
    <row r="581" spans="2:15" x14ac:dyDescent="0.25">
      <c r="B581" s="5">
        <v>4</v>
      </c>
      <c r="C581" s="16" t="str">
        <f>VLOOKUP(見積条件マスタ[[#This Row],[article_type_id]],品名マスタ[],5,0)</f>
        <v>段付エジェクタピン</v>
      </c>
      <c r="D581" s="9">
        <v>3</v>
      </c>
      <c r="E581" s="16" t="str">
        <f>VLOOKUP(見積条件マスタ[[#This Row],[qt_condition_type_id]],見積条件タイプマスタ[],5,0)</f>
        <v>硬度</v>
      </c>
      <c r="F581" s="16" t="str">
        <f>VLOOKUP(見積条件マスタ[[#This Row],[qt_condition_type_id]],見積条件タイプマスタ[],2,0)</f>
        <v>SIMPLE_TEXT</v>
      </c>
      <c r="G581" s="10">
        <v>11</v>
      </c>
      <c r="H581" s="43" t="str">
        <f>見積条件マスタ[[#This Row],[article_type_id]]&amp;"."&amp;見積条件マスタ[[#This Row],[qt_condition_type_id]]&amp;"."&amp;見積条件マスタ[[#This Row],[qt_condition_type_define_id]]</f>
        <v>4.3.11</v>
      </c>
      <c r="I581" t="s">
        <v>23</v>
      </c>
      <c r="K581" t="s">
        <v>191</v>
      </c>
      <c r="L581">
        <v>5</v>
      </c>
      <c r="O581" s="59"/>
    </row>
    <row r="582" spans="2:15" x14ac:dyDescent="0.25">
      <c r="B582" s="5">
        <v>4</v>
      </c>
      <c r="C582" s="16" t="str">
        <f>VLOOKUP(見積条件マスタ[[#This Row],[article_type_id]],品名マスタ[],5,0)</f>
        <v>段付エジェクタピン</v>
      </c>
      <c r="D582" s="9">
        <v>3</v>
      </c>
      <c r="E582" s="16" t="str">
        <f>VLOOKUP(見積条件マスタ[[#This Row],[qt_condition_type_id]],見積条件タイプマスタ[],5,0)</f>
        <v>硬度</v>
      </c>
      <c r="F582" s="16" t="str">
        <f>VLOOKUP(見積条件マスタ[[#This Row],[qt_condition_type_id]],見積条件タイプマスタ[],2,0)</f>
        <v>SIMPLE_TEXT</v>
      </c>
      <c r="G582" s="10">
        <v>12</v>
      </c>
      <c r="H582" s="43" t="str">
        <f>見積条件マスタ[[#This Row],[article_type_id]]&amp;"."&amp;見積条件マスタ[[#This Row],[qt_condition_type_id]]&amp;"."&amp;見積条件マスタ[[#This Row],[qt_condition_type_define_id]]</f>
        <v>4.3.12</v>
      </c>
      <c r="I582" t="s">
        <v>26</v>
      </c>
      <c r="K582" t="s">
        <v>192</v>
      </c>
      <c r="L582">
        <v>8</v>
      </c>
      <c r="O582" s="59"/>
    </row>
    <row r="583" spans="2:15" x14ac:dyDescent="0.25">
      <c r="B583" s="5">
        <v>4</v>
      </c>
      <c r="C583" s="16" t="str">
        <f>VLOOKUP(見積条件マスタ[[#This Row],[article_type_id]],品名マスタ[],5,0)</f>
        <v>段付エジェクタピン</v>
      </c>
      <c r="D583" s="9">
        <v>3</v>
      </c>
      <c r="E583" s="16" t="str">
        <f>VLOOKUP(見積条件マスタ[[#This Row],[qt_condition_type_id]],見積条件タイプマスタ[],5,0)</f>
        <v>硬度</v>
      </c>
      <c r="F583" s="16" t="str">
        <f>VLOOKUP(見積条件マスタ[[#This Row],[qt_condition_type_id]],見積条件タイプマスタ[],2,0)</f>
        <v>SIMPLE_TEXT</v>
      </c>
      <c r="G583" s="10">
        <v>13</v>
      </c>
      <c r="H583" s="43" t="str">
        <f>見積条件マスタ[[#This Row],[article_type_id]]&amp;"."&amp;見積条件マスタ[[#This Row],[qt_condition_type_id]]&amp;"."&amp;見積条件マスタ[[#This Row],[qt_condition_type_define_id]]</f>
        <v>4.3.13</v>
      </c>
      <c r="I583" t="s">
        <v>29</v>
      </c>
      <c r="K583" t="s">
        <v>193</v>
      </c>
      <c r="L583">
        <v>13</v>
      </c>
      <c r="O583" s="59"/>
    </row>
    <row r="584" spans="2:15" x14ac:dyDescent="0.25">
      <c r="B584" s="5">
        <v>4</v>
      </c>
      <c r="C584" s="16" t="str">
        <f>VLOOKUP(見積条件マスタ[[#This Row],[article_type_id]],品名マスタ[],5,0)</f>
        <v>段付エジェクタピン</v>
      </c>
      <c r="D584" s="9">
        <v>3</v>
      </c>
      <c r="E584" s="16" t="str">
        <f>VLOOKUP(見積条件マスタ[[#This Row],[qt_condition_type_id]],見積条件タイプマスタ[],5,0)</f>
        <v>硬度</v>
      </c>
      <c r="F584" s="16" t="str">
        <f>VLOOKUP(見積条件マスタ[[#This Row],[qt_condition_type_id]],見積条件タイプマスタ[],2,0)</f>
        <v>SIMPLE_TEXT</v>
      </c>
      <c r="G584" s="10">
        <v>14</v>
      </c>
      <c r="H584" s="43" t="str">
        <f>見積条件マスタ[[#This Row],[article_type_id]]&amp;"."&amp;見積条件マスタ[[#This Row],[qt_condition_type_id]]&amp;"."&amp;見積条件マスタ[[#This Row],[qt_condition_type_define_id]]</f>
        <v>4.3.14</v>
      </c>
      <c r="I584" t="s">
        <v>31</v>
      </c>
      <c r="K584" t="s">
        <v>194</v>
      </c>
      <c r="L584">
        <v>14</v>
      </c>
      <c r="O584" s="59"/>
    </row>
    <row r="585" spans="2:15" x14ac:dyDescent="0.25">
      <c r="B585" s="5">
        <v>4</v>
      </c>
      <c r="C585" s="16" t="str">
        <f>VLOOKUP(見積条件マスタ[[#This Row],[article_type_id]],品名マスタ[],5,0)</f>
        <v>段付エジェクタピン</v>
      </c>
      <c r="D585" s="9">
        <v>3</v>
      </c>
      <c r="E585" s="16" t="str">
        <f>VLOOKUP(見積条件マスタ[[#This Row],[qt_condition_type_id]],見積条件タイプマスタ[],5,0)</f>
        <v>硬度</v>
      </c>
      <c r="F585" s="16" t="str">
        <f>VLOOKUP(見積条件マスタ[[#This Row],[qt_condition_type_id]],見積条件タイプマスタ[],2,0)</f>
        <v>SIMPLE_TEXT</v>
      </c>
      <c r="G585" s="10">
        <v>15</v>
      </c>
      <c r="H585" s="43" t="str">
        <f>見積条件マスタ[[#This Row],[article_type_id]]&amp;"."&amp;見積条件マスタ[[#This Row],[qt_condition_type_id]]&amp;"."&amp;見積条件マスタ[[#This Row],[qt_condition_type_define_id]]</f>
        <v>4.3.15</v>
      </c>
      <c r="I585" t="s">
        <v>33</v>
      </c>
      <c r="K585" t="s">
        <v>195</v>
      </c>
      <c r="L585">
        <v>15</v>
      </c>
      <c r="O585" s="59"/>
    </row>
    <row r="586" spans="2:15" x14ac:dyDescent="0.25">
      <c r="B586" s="5">
        <v>4</v>
      </c>
      <c r="C586" s="49" t="str">
        <f>VLOOKUP(見積条件マスタ[[#This Row],[article_type_id]],品名マスタ[],5,0)</f>
        <v>段付エジェクタピン</v>
      </c>
      <c r="D586" s="11">
        <v>10001</v>
      </c>
      <c r="E586" s="49" t="str">
        <f>VLOOKUP(見積条件マスタ[[#This Row],[qt_condition_type_id]],見積条件タイプマスタ[],5,0)</f>
        <v>ツバ径公差</v>
      </c>
      <c r="F586" s="49" t="str">
        <f>VLOOKUP(見積条件マスタ[[#This Row],[qt_condition_type_id]],見積条件タイプマスタ[],2,0)</f>
        <v>TOLERANCE</v>
      </c>
      <c r="G586" s="10">
        <v>1</v>
      </c>
      <c r="H586" s="42" t="str">
        <f>見積条件マスタ[[#This Row],[article_type_id]]&amp;"."&amp;見積条件マスタ[[#This Row],[qt_condition_type_id]]&amp;"."&amp;見積条件マスタ[[#This Row],[qt_condition_type_define_id]]</f>
        <v>4.10001.1</v>
      </c>
      <c r="I586" t="s">
        <v>196</v>
      </c>
      <c r="K586" t="s">
        <v>196</v>
      </c>
      <c r="L586">
        <v>2</v>
      </c>
      <c r="M586">
        <v>2</v>
      </c>
      <c r="N586" s="30" t="s">
        <v>808</v>
      </c>
      <c r="O586" s="59"/>
    </row>
    <row r="587" spans="2:15" x14ac:dyDescent="0.25">
      <c r="B587" s="5">
        <v>4</v>
      </c>
      <c r="C587" s="49" t="str">
        <f>VLOOKUP(見積条件マスタ[[#This Row],[article_type_id]],品名マスタ[],5,0)</f>
        <v>段付エジェクタピン</v>
      </c>
      <c r="D587" s="11">
        <v>10001</v>
      </c>
      <c r="E587" s="49" t="str">
        <f>VLOOKUP(見積条件マスタ[[#This Row],[qt_condition_type_id]],見積条件タイプマスタ[],5,0)</f>
        <v>ツバ径公差</v>
      </c>
      <c r="F587" s="49" t="str">
        <f>VLOOKUP(見積条件マスタ[[#This Row],[qt_condition_type_id]],見積条件タイプマスタ[],2,0)</f>
        <v>TOLERANCE</v>
      </c>
      <c r="G587" s="10">
        <v>2</v>
      </c>
      <c r="H587" s="42" t="str">
        <f>見積条件マスタ[[#This Row],[article_type_id]]&amp;"."&amp;見積条件マスタ[[#This Row],[qt_condition_type_id]]&amp;"."&amp;見積条件マスタ[[#This Row],[qt_condition_type_define_id]]</f>
        <v>4.10001.2</v>
      </c>
      <c r="I587" t="s">
        <v>197</v>
      </c>
      <c r="K587" t="s">
        <v>197</v>
      </c>
      <c r="L587">
        <v>1</v>
      </c>
      <c r="M587">
        <v>1</v>
      </c>
      <c r="N587" s="30" t="s">
        <v>808</v>
      </c>
      <c r="O587" s="59"/>
    </row>
    <row r="588" spans="2:15" x14ac:dyDescent="0.25">
      <c r="B588" s="5">
        <v>4</v>
      </c>
      <c r="C588" s="49" t="str">
        <f>VLOOKUP(見積条件マスタ[[#This Row],[article_type_id]],品名マスタ[],5,0)</f>
        <v>段付エジェクタピン</v>
      </c>
      <c r="D588" s="11">
        <v>10002</v>
      </c>
      <c r="E588" s="49" t="str">
        <f>VLOOKUP(見積条件マスタ[[#This Row],[qt_condition_type_id]],見積条件タイプマスタ[],5,0)</f>
        <v>ツバ厚公差</v>
      </c>
      <c r="F588" s="49" t="str">
        <f>VLOOKUP(見積条件マスタ[[#This Row],[qt_condition_type_id]],見積条件タイプマスタ[],2,0)</f>
        <v>TOLERANCE</v>
      </c>
      <c r="G588" s="10">
        <v>1</v>
      </c>
      <c r="H588" s="42" t="str">
        <f>見積条件マスタ[[#This Row],[article_type_id]]&amp;"."&amp;見積条件マスタ[[#This Row],[qt_condition_type_id]]&amp;"."&amp;見積条件マスタ[[#This Row],[qt_condition_type_define_id]]</f>
        <v>4.10002.1</v>
      </c>
      <c r="I588" t="s">
        <v>196</v>
      </c>
      <c r="K588" t="s">
        <v>196</v>
      </c>
      <c r="L588">
        <v>1</v>
      </c>
      <c r="M588">
        <v>2</v>
      </c>
      <c r="N588" s="30" t="s">
        <v>815</v>
      </c>
      <c r="O588" s="59"/>
    </row>
    <row r="589" spans="2:15" x14ac:dyDescent="0.25">
      <c r="B589" s="5">
        <v>4</v>
      </c>
      <c r="C589" s="49" t="str">
        <f>VLOOKUP(見積条件マスタ[[#This Row],[article_type_id]],品名マスタ[],5,0)</f>
        <v>段付エジェクタピン</v>
      </c>
      <c r="D589" s="11">
        <v>10002</v>
      </c>
      <c r="E589" s="49" t="str">
        <f>VLOOKUP(見積条件マスタ[[#This Row],[qt_condition_type_id]],見積条件タイプマスタ[],5,0)</f>
        <v>ツバ厚公差</v>
      </c>
      <c r="F589" s="49" t="str">
        <f>VLOOKUP(見積条件マスタ[[#This Row],[qt_condition_type_id]],見積条件タイプマスタ[],2,0)</f>
        <v>TOLERANCE</v>
      </c>
      <c r="G589" s="10">
        <v>2</v>
      </c>
      <c r="H589" s="42" t="str">
        <f>見積条件マスタ[[#This Row],[article_type_id]]&amp;"."&amp;見積条件マスタ[[#This Row],[qt_condition_type_id]]&amp;"."&amp;見積条件マスタ[[#This Row],[qt_condition_type_define_id]]</f>
        <v>4.10002.2</v>
      </c>
      <c r="I589" t="s">
        <v>198</v>
      </c>
      <c r="K589" t="s">
        <v>198</v>
      </c>
      <c r="L589">
        <v>2</v>
      </c>
      <c r="M589">
        <v>2</v>
      </c>
      <c r="N589" s="30" t="s">
        <v>815</v>
      </c>
      <c r="O589" s="59"/>
    </row>
    <row r="590" spans="2:15" x14ac:dyDescent="0.25">
      <c r="B590" s="5">
        <v>4</v>
      </c>
      <c r="C590" s="49" t="str">
        <f>VLOOKUP(見積条件マスタ[[#This Row],[article_type_id]],品名マスタ[],5,0)</f>
        <v>段付エジェクタピン</v>
      </c>
      <c r="D590" s="11">
        <v>10003</v>
      </c>
      <c r="E590" s="49" t="str">
        <f>VLOOKUP(見積条件マスタ[[#This Row],[qt_condition_type_id]],見積条件タイプマスタ[],5,0)</f>
        <v>全長公差</v>
      </c>
      <c r="F590" s="49" t="str">
        <f>VLOOKUP(見積条件マスタ[[#This Row],[qt_condition_type_id]],見積条件タイプマスタ[],2,0)</f>
        <v>TOLERANCE</v>
      </c>
      <c r="G590" s="10">
        <v>1</v>
      </c>
      <c r="H590" s="42" t="str">
        <f>見積条件マスタ[[#This Row],[article_type_id]]&amp;"."&amp;見積条件マスタ[[#This Row],[qt_condition_type_id]]&amp;"."&amp;見積条件マスタ[[#This Row],[qt_condition_type_define_id]]</f>
        <v>4.10003.1</v>
      </c>
      <c r="I590" t="s">
        <v>216</v>
      </c>
      <c r="K590" t="s">
        <v>200</v>
      </c>
      <c r="L590">
        <v>3</v>
      </c>
      <c r="M590">
        <v>2</v>
      </c>
      <c r="N590" s="12" t="s">
        <v>397</v>
      </c>
      <c r="O590" s="59"/>
    </row>
    <row r="591" spans="2:15" x14ac:dyDescent="0.25">
      <c r="B591" s="5">
        <v>4</v>
      </c>
      <c r="C591" s="49" t="str">
        <f>VLOOKUP(見積条件マスタ[[#This Row],[article_type_id]],品名マスタ[],5,0)</f>
        <v>段付エジェクタピン</v>
      </c>
      <c r="D591" s="11">
        <v>10003</v>
      </c>
      <c r="E591" s="49" t="str">
        <f>VLOOKUP(見積条件マスタ[[#This Row],[qt_condition_type_id]],見積条件タイプマスタ[],5,0)</f>
        <v>全長公差</v>
      </c>
      <c r="F591" s="49" t="str">
        <f>VLOOKUP(見積条件マスタ[[#This Row],[qt_condition_type_id]],見積条件タイプマスタ[],2,0)</f>
        <v>TOLERANCE</v>
      </c>
      <c r="G591" s="10">
        <v>2</v>
      </c>
      <c r="H591" s="42" t="str">
        <f>見積条件マスタ[[#This Row],[article_type_id]]&amp;"."&amp;見積条件マスタ[[#This Row],[qt_condition_type_id]]&amp;"."&amp;見積条件マスタ[[#This Row],[qt_condition_type_define_id]]</f>
        <v>4.10003.2</v>
      </c>
      <c r="I591" t="s">
        <v>205</v>
      </c>
      <c r="K591" t="s">
        <v>199</v>
      </c>
      <c r="L591">
        <v>2</v>
      </c>
      <c r="M591">
        <v>2</v>
      </c>
      <c r="N591" s="12" t="s">
        <v>397</v>
      </c>
      <c r="O591" s="59"/>
    </row>
    <row r="592" spans="2:15" x14ac:dyDescent="0.25">
      <c r="B592" s="5">
        <v>4</v>
      </c>
      <c r="C592" s="49" t="str">
        <f>VLOOKUP(見積条件マスタ[[#This Row],[article_type_id]],品名マスタ[],5,0)</f>
        <v>段付エジェクタピン</v>
      </c>
      <c r="D592" s="11">
        <v>10003</v>
      </c>
      <c r="E592" s="49" t="str">
        <f>VLOOKUP(見積条件マスタ[[#This Row],[qt_condition_type_id]],見積条件タイプマスタ[],5,0)</f>
        <v>全長公差</v>
      </c>
      <c r="F592" s="49" t="str">
        <f>VLOOKUP(見積条件マスタ[[#This Row],[qt_condition_type_id]],見積条件タイプマスタ[],2,0)</f>
        <v>TOLERANCE</v>
      </c>
      <c r="G592" s="10">
        <v>3</v>
      </c>
      <c r="H592" s="42" t="str">
        <f>見積条件マスタ[[#This Row],[article_type_id]]&amp;"."&amp;見積条件マスタ[[#This Row],[qt_condition_type_id]]&amp;"."&amp;見積条件マスタ[[#This Row],[qt_condition_type_define_id]]</f>
        <v>4.10003.3</v>
      </c>
      <c r="I592" t="s">
        <v>237</v>
      </c>
      <c r="K592" t="s">
        <v>201</v>
      </c>
      <c r="L592">
        <v>4</v>
      </c>
      <c r="M592">
        <v>2</v>
      </c>
      <c r="N592" s="12" t="s">
        <v>397</v>
      </c>
      <c r="O592" s="59"/>
    </row>
    <row r="593" spans="2:15" x14ac:dyDescent="0.25">
      <c r="B593" s="5">
        <v>4</v>
      </c>
      <c r="C593" s="49" t="str">
        <f>VLOOKUP(見積条件マスタ[[#This Row],[article_type_id]],品名マスタ[],5,0)</f>
        <v>段付エジェクタピン</v>
      </c>
      <c r="D593" s="11">
        <v>10003</v>
      </c>
      <c r="E593" s="49" t="str">
        <f>VLOOKUP(見積条件マスタ[[#This Row],[qt_condition_type_id]],見積条件タイプマスタ[],5,0)</f>
        <v>全長公差</v>
      </c>
      <c r="F593" s="49" t="str">
        <f>VLOOKUP(見積条件マスタ[[#This Row],[qt_condition_type_id]],見積条件タイプマスタ[],2,0)</f>
        <v>TOLERANCE</v>
      </c>
      <c r="G593" s="10">
        <v>4</v>
      </c>
      <c r="H593" s="42" t="str">
        <f>見積条件マスタ[[#This Row],[article_type_id]]&amp;"."&amp;見積条件マスタ[[#This Row],[qt_condition_type_id]]&amp;"."&amp;見積条件マスタ[[#This Row],[qt_condition_type_define_id]]</f>
        <v>4.10003.4</v>
      </c>
      <c r="I593" t="s">
        <v>202</v>
      </c>
      <c r="K593" t="s">
        <v>203</v>
      </c>
      <c r="L593">
        <v>1</v>
      </c>
      <c r="M593">
        <v>1</v>
      </c>
      <c r="N593" s="12" t="s">
        <v>396</v>
      </c>
      <c r="O593" s="59"/>
    </row>
    <row r="594" spans="2:15" x14ac:dyDescent="0.25">
      <c r="B594" s="5">
        <v>4</v>
      </c>
      <c r="C594" s="49" t="str">
        <f>VLOOKUP(見積条件マスタ[[#This Row],[article_type_id]],品名マスタ[],5,0)</f>
        <v>段付エジェクタピン</v>
      </c>
      <c r="D594" s="11">
        <v>10004</v>
      </c>
      <c r="E594" s="49" t="str">
        <f>VLOOKUP(見積条件マスタ[[#This Row],[qt_condition_type_id]],見積条件タイプマスタ[],5,0)</f>
        <v>先端径公差</v>
      </c>
      <c r="F594" s="49" t="str">
        <f>VLOOKUP(見積条件マスタ[[#This Row],[qt_condition_type_id]],見積条件タイプマスタ[],2,0)</f>
        <v>TOLERANCE</v>
      </c>
      <c r="G594" s="10">
        <v>1</v>
      </c>
      <c r="H594" s="42" t="str">
        <f>見積条件マスタ[[#This Row],[article_type_id]]&amp;"."&amp;見積条件マスタ[[#This Row],[qt_condition_type_id]]&amp;"."&amp;見積条件マスタ[[#This Row],[qt_condition_type_define_id]]</f>
        <v>4.10004.1</v>
      </c>
      <c r="I594" t="s">
        <v>362</v>
      </c>
      <c r="K594" t="s">
        <v>363</v>
      </c>
      <c r="L594">
        <v>3</v>
      </c>
      <c r="M594">
        <v>3</v>
      </c>
      <c r="N594" s="27" t="s">
        <v>634</v>
      </c>
      <c r="O594" s="59"/>
    </row>
    <row r="595" spans="2:15" x14ac:dyDescent="0.25">
      <c r="B595" s="5">
        <v>4</v>
      </c>
      <c r="C595" s="49" t="str">
        <f>VLOOKUP(見積条件マスタ[[#This Row],[article_type_id]],品名マスタ[],5,0)</f>
        <v>段付エジェクタピン</v>
      </c>
      <c r="D595" s="11">
        <v>10004</v>
      </c>
      <c r="E595" s="49" t="str">
        <f>VLOOKUP(見積条件マスタ[[#This Row],[qt_condition_type_id]],見積条件タイプマスタ[],5,0)</f>
        <v>先端径公差</v>
      </c>
      <c r="F595" s="49" t="str">
        <f>VLOOKUP(見積条件マスタ[[#This Row],[qt_condition_type_id]],見積条件タイプマスタ[],2,0)</f>
        <v>TOLERANCE</v>
      </c>
      <c r="G595" s="10">
        <v>2</v>
      </c>
      <c r="H595" s="42" t="str">
        <f>見積条件マスタ[[#This Row],[article_type_id]]&amp;"."&amp;見積条件マスタ[[#This Row],[qt_condition_type_id]]&amp;"."&amp;見積条件マスタ[[#This Row],[qt_condition_type_define_id]]</f>
        <v>4.10004.2</v>
      </c>
      <c r="I595" t="s">
        <v>364</v>
      </c>
      <c r="K595" t="s">
        <v>365</v>
      </c>
      <c r="L595">
        <v>2</v>
      </c>
      <c r="M595">
        <v>2</v>
      </c>
      <c r="N595" s="27" t="s">
        <v>634</v>
      </c>
      <c r="O595" s="59"/>
    </row>
    <row r="596" spans="2:15" x14ac:dyDescent="0.25">
      <c r="B596" s="5">
        <v>4</v>
      </c>
      <c r="C596" s="49" t="str">
        <f>VLOOKUP(見積条件マスタ[[#This Row],[article_type_id]],品名マスタ[],5,0)</f>
        <v>段付エジェクタピン</v>
      </c>
      <c r="D596" s="11">
        <v>10004</v>
      </c>
      <c r="E596" s="49" t="str">
        <f>VLOOKUP(見積条件マスタ[[#This Row],[qt_condition_type_id]],見積条件タイプマスタ[],5,0)</f>
        <v>先端径公差</v>
      </c>
      <c r="F596" s="49" t="str">
        <f>VLOOKUP(見積条件マスタ[[#This Row],[qt_condition_type_id]],見積条件タイプマスタ[],2,0)</f>
        <v>TOLERANCE</v>
      </c>
      <c r="G596" s="10">
        <v>3</v>
      </c>
      <c r="H596" s="42" t="str">
        <f>見積条件マスタ[[#This Row],[article_type_id]]&amp;"."&amp;見積条件マスタ[[#This Row],[qt_condition_type_id]]&amp;"."&amp;見積条件マスタ[[#This Row],[qt_condition_type_define_id]]</f>
        <v>4.10004.3</v>
      </c>
      <c r="I596" t="s">
        <v>366</v>
      </c>
      <c r="K596" t="s">
        <v>367</v>
      </c>
      <c r="L596">
        <v>1</v>
      </c>
      <c r="M596">
        <v>3</v>
      </c>
      <c r="N596" s="27" t="s">
        <v>634</v>
      </c>
      <c r="O596" s="59"/>
    </row>
    <row r="597" spans="2:15" x14ac:dyDescent="0.25">
      <c r="B597" s="5">
        <v>4</v>
      </c>
      <c r="C597" s="49" t="str">
        <f>VLOOKUP(見積条件マスタ[[#This Row],[article_type_id]],品名マスタ[],5,0)</f>
        <v>段付エジェクタピン</v>
      </c>
      <c r="D597" s="11">
        <v>10005</v>
      </c>
      <c r="E597" s="49" t="str">
        <f>VLOOKUP(見積条件マスタ[[#This Row],[qt_condition_type_id]],見積条件タイプマスタ[],5,0)</f>
        <v>シャンク径公差</v>
      </c>
      <c r="F597" s="49" t="str">
        <f>VLOOKUP(見積条件マスタ[[#This Row],[qt_condition_type_id]],見積条件タイプマスタ[],2,0)</f>
        <v>TOLERANCE</v>
      </c>
      <c r="G597" s="10">
        <v>1</v>
      </c>
      <c r="H597" s="42" t="str">
        <f>見積条件マスタ[[#This Row],[article_type_id]]&amp;"."&amp;見積条件マスタ[[#This Row],[qt_condition_type_id]]&amp;"."&amp;見積条件マスタ[[#This Row],[qt_condition_type_define_id]]</f>
        <v>4.10005.1</v>
      </c>
      <c r="I597" t="s">
        <v>370</v>
      </c>
      <c r="K597" t="s">
        <v>370</v>
      </c>
      <c r="L597">
        <v>2</v>
      </c>
      <c r="M597">
        <v>3</v>
      </c>
      <c r="N597" s="27" t="s">
        <v>634</v>
      </c>
      <c r="O597" s="59"/>
    </row>
    <row r="598" spans="2:15" x14ac:dyDescent="0.25">
      <c r="B598" s="5">
        <v>4</v>
      </c>
      <c r="C598" s="49" t="str">
        <f>VLOOKUP(見積条件マスタ[[#This Row],[article_type_id]],品名マスタ[],5,0)</f>
        <v>段付エジェクタピン</v>
      </c>
      <c r="D598" s="11">
        <v>10005</v>
      </c>
      <c r="E598" s="49" t="str">
        <f>VLOOKUP(見積条件マスタ[[#This Row],[qt_condition_type_id]],見積条件タイプマスタ[],5,0)</f>
        <v>シャンク径公差</v>
      </c>
      <c r="F598" s="49" t="str">
        <f>VLOOKUP(見積条件マスタ[[#This Row],[qt_condition_type_id]],見積条件タイプマスタ[],2,0)</f>
        <v>TOLERANCE</v>
      </c>
      <c r="G598" s="10">
        <v>2</v>
      </c>
      <c r="H598" s="42" t="str">
        <f>見積条件マスタ[[#This Row],[article_type_id]]&amp;"."&amp;見積条件マスタ[[#This Row],[qt_condition_type_id]]&amp;"."&amp;見積条件マスタ[[#This Row],[qt_condition_type_define_id]]</f>
        <v>4.10005.2</v>
      </c>
      <c r="I598" t="s">
        <v>244</v>
      </c>
      <c r="K598" t="s">
        <v>244</v>
      </c>
      <c r="L598">
        <v>1</v>
      </c>
      <c r="M598">
        <v>3</v>
      </c>
      <c r="N598" s="27" t="s">
        <v>634</v>
      </c>
      <c r="O598" s="59"/>
    </row>
    <row r="599" spans="2:15" x14ac:dyDescent="0.25">
      <c r="B599" s="5">
        <v>4</v>
      </c>
      <c r="C599" s="49" t="str">
        <f>VLOOKUP(見積条件マスタ[[#This Row],[article_type_id]],品名マスタ[],5,0)</f>
        <v>段付エジェクタピン</v>
      </c>
      <c r="D599" s="11">
        <v>10005</v>
      </c>
      <c r="E599" s="49" t="str">
        <f>VLOOKUP(見積条件マスタ[[#This Row],[qt_condition_type_id]],見積条件タイプマスタ[],5,0)</f>
        <v>シャンク径公差</v>
      </c>
      <c r="F599" s="49" t="str">
        <f>VLOOKUP(見積条件マスタ[[#This Row],[qt_condition_type_id]],見積条件タイプマスタ[],2,0)</f>
        <v>TOLERANCE</v>
      </c>
      <c r="G599" s="10">
        <v>3</v>
      </c>
      <c r="H599" s="42" t="str">
        <f>見積条件マスタ[[#This Row],[article_type_id]]&amp;"."&amp;見積条件マスタ[[#This Row],[qt_condition_type_id]]&amp;"."&amp;見積条件マスタ[[#This Row],[qt_condition_type_define_id]]</f>
        <v>4.10005.3</v>
      </c>
      <c r="I599" t="s">
        <v>369</v>
      </c>
      <c r="K599" t="s">
        <v>369</v>
      </c>
      <c r="L599">
        <v>3</v>
      </c>
      <c r="M599">
        <v>2</v>
      </c>
      <c r="N599" s="27" t="s">
        <v>634</v>
      </c>
      <c r="O599" s="59"/>
    </row>
    <row r="600" spans="2:15" x14ac:dyDescent="0.25">
      <c r="B600" s="5">
        <v>4</v>
      </c>
      <c r="C600" s="49" t="str">
        <f>VLOOKUP(見積条件マスタ[[#This Row],[article_type_id]],品名マスタ[],5,0)</f>
        <v>段付エジェクタピン</v>
      </c>
      <c r="D600" s="11">
        <v>10005</v>
      </c>
      <c r="E600" s="49" t="str">
        <f>VLOOKUP(見積条件マスタ[[#This Row],[qt_condition_type_id]],見積条件タイプマスタ[],5,0)</f>
        <v>シャンク径公差</v>
      </c>
      <c r="F600" s="49" t="str">
        <f>VLOOKUP(見積条件マスタ[[#This Row],[qt_condition_type_id]],見積条件タイプマスタ[],2,0)</f>
        <v>TOLERANCE</v>
      </c>
      <c r="G600" s="10">
        <v>4</v>
      </c>
      <c r="H600" s="42" t="str">
        <f>見積条件マスタ[[#This Row],[article_type_id]]&amp;"."&amp;見積条件マスタ[[#This Row],[qt_condition_type_id]]&amp;"."&amp;見積条件マスタ[[#This Row],[qt_condition_type_define_id]]</f>
        <v>4.10005.4</v>
      </c>
      <c r="I600" t="s">
        <v>368</v>
      </c>
      <c r="K600" t="s">
        <v>368</v>
      </c>
      <c r="L600">
        <v>4</v>
      </c>
      <c r="M600">
        <v>2</v>
      </c>
      <c r="N600" s="27" t="s">
        <v>634</v>
      </c>
      <c r="O600" s="59"/>
    </row>
    <row r="601" spans="2:15" x14ac:dyDescent="0.25">
      <c r="B601" s="5">
        <v>4</v>
      </c>
      <c r="C601" s="49" t="str">
        <f>VLOOKUP(見積条件マスタ[[#This Row],[article_type_id]],品名マスタ[],5,0)</f>
        <v>段付エジェクタピン</v>
      </c>
      <c r="D601" s="11">
        <v>10005</v>
      </c>
      <c r="E601" s="49" t="str">
        <f>VLOOKUP(見積条件マスタ[[#This Row],[qt_condition_type_id]],見積条件タイプマスタ[],5,0)</f>
        <v>シャンク径公差</v>
      </c>
      <c r="F601" s="49" t="str">
        <f>VLOOKUP(見積条件マスタ[[#This Row],[qt_condition_type_id]],見積条件タイプマスタ[],2,0)</f>
        <v>TOLERANCE</v>
      </c>
      <c r="G601" s="10">
        <v>5</v>
      </c>
      <c r="H601" s="42" t="str">
        <f>見積条件マスタ[[#This Row],[article_type_id]]&amp;"."&amp;見積条件マスタ[[#This Row],[qt_condition_type_id]]&amp;"."&amp;見積条件マスタ[[#This Row],[qt_condition_type_define_id]]</f>
        <v>4.10005.5</v>
      </c>
      <c r="I601" t="s">
        <v>486</v>
      </c>
      <c r="K601" t="s">
        <v>486</v>
      </c>
      <c r="L601">
        <v>5</v>
      </c>
      <c r="M601">
        <v>2</v>
      </c>
      <c r="N601" s="27" t="s">
        <v>634</v>
      </c>
      <c r="O601" s="59"/>
    </row>
    <row r="602" spans="2:15" x14ac:dyDescent="0.25">
      <c r="B602" s="5">
        <v>4</v>
      </c>
      <c r="C602" s="49" t="str">
        <f>VLOOKUP(見積条件マスタ[[#This Row],[article_type_id]],品名マスタ[],5,0)</f>
        <v>段付エジェクタピン</v>
      </c>
      <c r="D602" s="11">
        <v>10005</v>
      </c>
      <c r="E602" s="49" t="str">
        <f>VLOOKUP(見積条件マスタ[[#This Row],[qt_condition_type_id]],見積条件タイプマスタ[],5,0)</f>
        <v>シャンク径公差</v>
      </c>
      <c r="F602" s="49" t="str">
        <f>VLOOKUP(見積条件マスタ[[#This Row],[qt_condition_type_id]],見積条件タイプマスタ[],2,0)</f>
        <v>TOLERANCE</v>
      </c>
      <c r="G602" s="10">
        <v>6</v>
      </c>
      <c r="H602" s="42" t="str">
        <f>見積条件マスタ[[#This Row],[article_type_id]]&amp;"."&amp;見積条件マスタ[[#This Row],[qt_condition_type_id]]&amp;"."&amp;見積条件マスタ[[#This Row],[qt_condition_type_define_id]]</f>
        <v>4.10005.6</v>
      </c>
      <c r="I602" t="s">
        <v>487</v>
      </c>
      <c r="K602" t="s">
        <v>487</v>
      </c>
      <c r="L602">
        <v>6</v>
      </c>
      <c r="M602">
        <v>2</v>
      </c>
      <c r="N602" s="27" t="s">
        <v>634</v>
      </c>
      <c r="O602" s="59"/>
    </row>
    <row r="603" spans="2:15" x14ac:dyDescent="0.25">
      <c r="B603" s="5">
        <v>4</v>
      </c>
      <c r="C603" s="49" t="str">
        <f>VLOOKUP(見積条件マスタ[[#This Row],[article_type_id]],品名マスタ[],5,0)</f>
        <v>段付エジェクタピン</v>
      </c>
      <c r="D603" s="11">
        <v>10006</v>
      </c>
      <c r="E603" s="49" t="str">
        <f>VLOOKUP(見積条件マスタ[[#This Row],[qt_condition_type_id]],見積条件タイプマスタ[],5,0)</f>
        <v>シャンク長公差</v>
      </c>
      <c r="F603" s="49" t="str">
        <f>VLOOKUP(見積条件マスタ[[#This Row],[qt_condition_type_id]],見積条件タイプマスタ[],2,0)</f>
        <v>TOLERANCE</v>
      </c>
      <c r="G603" s="10">
        <v>1</v>
      </c>
      <c r="H603" s="42" t="str">
        <f>見積条件マスタ[[#This Row],[article_type_id]]&amp;"."&amp;見積条件マスタ[[#This Row],[qt_condition_type_id]]&amp;"."&amp;見積条件マスタ[[#This Row],[qt_condition_type_define_id]]</f>
        <v>4.10006.1</v>
      </c>
      <c r="I603" t="s">
        <v>237</v>
      </c>
      <c r="K603" t="s">
        <v>201</v>
      </c>
      <c r="L603">
        <v>3</v>
      </c>
      <c r="M603">
        <v>2</v>
      </c>
      <c r="N603" s="27" t="s">
        <v>634</v>
      </c>
      <c r="O603" s="59"/>
    </row>
    <row r="604" spans="2:15" x14ac:dyDescent="0.25">
      <c r="B604" s="5">
        <v>4</v>
      </c>
      <c r="C604" s="49" t="str">
        <f>VLOOKUP(見積条件マスタ[[#This Row],[article_type_id]],品名マスタ[],5,0)</f>
        <v>段付エジェクタピン</v>
      </c>
      <c r="D604" s="11">
        <v>10006</v>
      </c>
      <c r="E604" s="49" t="str">
        <f>VLOOKUP(見積条件マスタ[[#This Row],[qt_condition_type_id]],見積条件タイプマスタ[],5,0)</f>
        <v>シャンク長公差</v>
      </c>
      <c r="F604" s="49" t="str">
        <f>VLOOKUP(見積条件マスタ[[#This Row],[qt_condition_type_id]],見積条件タイプマスタ[],2,0)</f>
        <v>TOLERANCE</v>
      </c>
      <c r="G604" s="10">
        <v>2</v>
      </c>
      <c r="H604" s="42" t="str">
        <f>見積条件マスタ[[#This Row],[article_type_id]]&amp;"."&amp;見積条件マスタ[[#This Row],[qt_condition_type_id]]&amp;"."&amp;見積条件マスタ[[#This Row],[qt_condition_type_define_id]]</f>
        <v>4.10006.2</v>
      </c>
      <c r="I604" t="s">
        <v>216</v>
      </c>
      <c r="K604" t="s">
        <v>200</v>
      </c>
      <c r="L604">
        <v>2</v>
      </c>
      <c r="M604">
        <v>2</v>
      </c>
      <c r="N604" s="27" t="s">
        <v>634</v>
      </c>
      <c r="O604" s="59"/>
    </row>
    <row r="605" spans="2:15" x14ac:dyDescent="0.25">
      <c r="B605" s="5">
        <v>4</v>
      </c>
      <c r="C605" s="49" t="str">
        <f>VLOOKUP(見積条件マスタ[[#This Row],[article_type_id]],品名マスタ[],5,0)</f>
        <v>段付エジェクタピン</v>
      </c>
      <c r="D605" s="11">
        <v>10006</v>
      </c>
      <c r="E605" s="49" t="str">
        <f>VLOOKUP(見積条件マスタ[[#This Row],[qt_condition_type_id]],見積条件タイプマスタ[],5,0)</f>
        <v>シャンク長公差</v>
      </c>
      <c r="F605" s="49" t="str">
        <f>VLOOKUP(見積条件マスタ[[#This Row],[qt_condition_type_id]],見積条件タイプマスタ[],2,0)</f>
        <v>TOLERANCE</v>
      </c>
      <c r="G605" s="10">
        <v>3</v>
      </c>
      <c r="H605" s="42" t="str">
        <f>見積条件マスタ[[#This Row],[article_type_id]]&amp;"."&amp;見積条件マスタ[[#This Row],[qt_condition_type_id]]&amp;"."&amp;見積条件マスタ[[#This Row],[qt_condition_type_define_id]]</f>
        <v>4.10006.3</v>
      </c>
      <c r="I605" t="s">
        <v>205</v>
      </c>
      <c r="K605" t="s">
        <v>199</v>
      </c>
      <c r="L605">
        <v>1</v>
      </c>
      <c r="M605">
        <v>2</v>
      </c>
      <c r="N605" s="27" t="s">
        <v>634</v>
      </c>
      <c r="O605" s="59"/>
    </row>
    <row r="606" spans="2:15" x14ac:dyDescent="0.25">
      <c r="B606" s="5">
        <v>4</v>
      </c>
      <c r="C606" s="49" t="str">
        <f>VLOOKUP(見積条件マスタ[[#This Row],[article_type_id]],品名マスタ[],5,0)</f>
        <v>段付エジェクタピン</v>
      </c>
      <c r="D606" s="11">
        <v>10006</v>
      </c>
      <c r="E606" s="49" t="str">
        <f>VLOOKUP(見積条件マスタ[[#This Row],[qt_condition_type_id]],見積条件タイプマスタ[],5,0)</f>
        <v>シャンク長公差</v>
      </c>
      <c r="F606" s="49" t="str">
        <f>VLOOKUP(見積条件マスタ[[#This Row],[qt_condition_type_id]],見積条件タイプマスタ[],2,0)</f>
        <v>TOLERANCE</v>
      </c>
      <c r="G606" s="10">
        <v>4</v>
      </c>
      <c r="H606" s="42" t="str">
        <f>見積条件マスタ[[#This Row],[article_type_id]]&amp;"."&amp;見積条件マスタ[[#This Row],[qt_condition_type_id]]&amp;"."&amp;見積条件マスタ[[#This Row],[qt_condition_type_define_id]]</f>
        <v>4.10006.4</v>
      </c>
      <c r="I606" t="s">
        <v>202</v>
      </c>
      <c r="K606" t="s">
        <v>203</v>
      </c>
      <c r="L606">
        <v>4</v>
      </c>
      <c r="M606">
        <v>2</v>
      </c>
      <c r="N606" s="27" t="s">
        <v>634</v>
      </c>
      <c r="O606" s="59"/>
    </row>
    <row r="607" spans="2:15" x14ac:dyDescent="0.25">
      <c r="B607" s="5">
        <v>4</v>
      </c>
      <c r="C607" s="49" t="str">
        <f>VLOOKUP(見積条件マスタ[[#This Row],[article_type_id]],品名マスタ[],5,0)</f>
        <v>段付エジェクタピン</v>
      </c>
      <c r="D607" s="11">
        <v>10006</v>
      </c>
      <c r="E607" s="49" t="str">
        <f>VLOOKUP(見積条件マスタ[[#This Row],[qt_condition_type_id]],見積条件タイプマスタ[],5,0)</f>
        <v>シャンク長公差</v>
      </c>
      <c r="F607" s="49" t="str">
        <f>VLOOKUP(見積条件マスタ[[#This Row],[qt_condition_type_id]],見積条件タイプマスタ[],2,0)</f>
        <v>TOLERANCE</v>
      </c>
      <c r="G607" s="10">
        <v>5</v>
      </c>
      <c r="H607" s="42" t="str">
        <f>見積条件マスタ[[#This Row],[article_type_id]]&amp;"."&amp;見積条件マスタ[[#This Row],[qt_condition_type_id]]&amp;"."&amp;見積条件マスタ[[#This Row],[qt_condition_type_define_id]]</f>
        <v>4.10006.5</v>
      </c>
      <c r="I607" t="s">
        <v>484</v>
      </c>
      <c r="K607" t="s">
        <v>485</v>
      </c>
      <c r="L607">
        <v>5</v>
      </c>
      <c r="M607">
        <v>2</v>
      </c>
      <c r="N607" s="27" t="s">
        <v>634</v>
      </c>
      <c r="O607" s="59"/>
    </row>
    <row r="608" spans="2:15" x14ac:dyDescent="0.25">
      <c r="B608" s="5">
        <v>4</v>
      </c>
      <c r="C608" s="49" t="str">
        <f>VLOOKUP(見積条件マスタ[[#This Row],[article_type_id]],品名マスタ[],5,0)</f>
        <v>段付エジェクタピン</v>
      </c>
      <c r="D608" s="11">
        <v>10007</v>
      </c>
      <c r="E608" s="49" t="str">
        <f>VLOOKUP(見積条件マスタ[[#This Row],[qt_condition_type_id]],見積条件タイプマスタ[],5,0)</f>
        <v>ツバカット位置公差</v>
      </c>
      <c r="F608" s="49" t="str">
        <f>VLOOKUP(見積条件マスタ[[#This Row],[qt_condition_type_id]],見積条件タイプマスタ[],2,0)</f>
        <v>TOLERANCE</v>
      </c>
      <c r="G608" s="10">
        <v>1</v>
      </c>
      <c r="H608" s="42" t="str">
        <f>見積条件マスタ[[#This Row],[article_type_id]]&amp;"."&amp;見積条件マスタ[[#This Row],[qt_condition_type_id]]&amp;"."&amp;見積条件マスタ[[#This Row],[qt_condition_type_define_id]]</f>
        <v>4.10007.1</v>
      </c>
      <c r="I608" t="s">
        <v>196</v>
      </c>
      <c r="K608" t="s">
        <v>196</v>
      </c>
      <c r="L608">
        <v>2</v>
      </c>
      <c r="M608">
        <v>3</v>
      </c>
      <c r="N608" s="12" t="s">
        <v>633</v>
      </c>
      <c r="O608" s="59"/>
    </row>
    <row r="609" spans="2:15" x14ac:dyDescent="0.25">
      <c r="B609" s="5">
        <v>4</v>
      </c>
      <c r="C609" s="49" t="str">
        <f>VLOOKUP(見積条件マスタ[[#This Row],[article_type_id]],品名マスタ[],5,0)</f>
        <v>段付エジェクタピン</v>
      </c>
      <c r="D609" s="11">
        <v>10007</v>
      </c>
      <c r="E609" s="49" t="str">
        <f>VLOOKUP(見積条件マスタ[[#This Row],[qt_condition_type_id]],見積条件タイプマスタ[],5,0)</f>
        <v>ツバカット位置公差</v>
      </c>
      <c r="F609" s="49" t="str">
        <f>VLOOKUP(見積条件マスタ[[#This Row],[qt_condition_type_id]],見積条件タイプマスタ[],2,0)</f>
        <v>TOLERANCE</v>
      </c>
      <c r="G609" s="10">
        <v>2</v>
      </c>
      <c r="H609" s="42" t="str">
        <f>見積条件マスタ[[#This Row],[article_type_id]]&amp;"."&amp;見積条件マスタ[[#This Row],[qt_condition_type_id]]&amp;"."&amp;見積条件マスタ[[#This Row],[qt_condition_type_define_id]]</f>
        <v>4.10007.2</v>
      </c>
      <c r="I609" t="s">
        <v>204</v>
      </c>
      <c r="K609" t="s">
        <v>204</v>
      </c>
      <c r="L609">
        <v>1</v>
      </c>
      <c r="M609">
        <v>3</v>
      </c>
      <c r="N609" s="12" t="s">
        <v>633</v>
      </c>
      <c r="O609" s="59"/>
    </row>
    <row r="610" spans="2:15" x14ac:dyDescent="0.25">
      <c r="B610" s="5">
        <v>4</v>
      </c>
      <c r="C610" s="49" t="str">
        <f>VLOOKUP(見積条件マスタ[[#This Row],[article_type_id]],品名マスタ[],5,0)</f>
        <v>段付エジェクタピン</v>
      </c>
      <c r="D610" s="11">
        <v>10007</v>
      </c>
      <c r="E610" s="49" t="str">
        <f>VLOOKUP(見積条件マスタ[[#This Row],[qt_condition_type_id]],見積条件タイプマスタ[],5,0)</f>
        <v>ツバカット位置公差</v>
      </c>
      <c r="F610" s="49" t="str">
        <f>VLOOKUP(見積条件マスタ[[#This Row],[qt_condition_type_id]],見積条件タイプマスタ[],2,0)</f>
        <v>TOLERANCE</v>
      </c>
      <c r="G610" s="10">
        <v>3</v>
      </c>
      <c r="H610" s="42" t="str">
        <f>見積条件マスタ[[#This Row],[article_type_id]]&amp;"."&amp;見積条件マスタ[[#This Row],[qt_condition_type_id]]&amp;"."&amp;見積条件マスタ[[#This Row],[qt_condition_type_define_id]]</f>
        <v>4.10007.3</v>
      </c>
      <c r="I610" t="s">
        <v>452</v>
      </c>
      <c r="K610" t="s">
        <v>452</v>
      </c>
      <c r="L610">
        <v>3</v>
      </c>
      <c r="M610">
        <v>3</v>
      </c>
      <c r="N610" s="12" t="s">
        <v>633</v>
      </c>
      <c r="O610" s="59"/>
    </row>
    <row r="611" spans="2:15" x14ac:dyDescent="0.25">
      <c r="B611" s="5">
        <v>4</v>
      </c>
      <c r="C611" s="49" t="str">
        <f>VLOOKUP(見積条件マスタ[[#This Row],[article_type_id]],品名マスタ[],5,0)</f>
        <v>段付エジェクタピン</v>
      </c>
      <c r="D611" s="11">
        <v>10008</v>
      </c>
      <c r="E611" s="49" t="str">
        <f>VLOOKUP(見積条件マスタ[[#This Row],[qt_condition_type_id]],見積条件タイプマスタ[],5,0)</f>
        <v>ツバ裏溝 溝幅A公差</v>
      </c>
      <c r="F611" s="49" t="str">
        <f>VLOOKUP(見積条件マスタ[[#This Row],[qt_condition_type_id]],見積条件タイプマスタ[],2,0)</f>
        <v>TOLERANCE</v>
      </c>
      <c r="G611" s="10">
        <v>1</v>
      </c>
      <c r="H611" s="42" t="str">
        <f>見積条件マスタ[[#This Row],[article_type_id]]&amp;"."&amp;見積条件マスタ[[#This Row],[qt_condition_type_id]]&amp;"."&amp;見積条件マスタ[[#This Row],[qt_condition_type_define_id]]</f>
        <v>4.10008.1</v>
      </c>
      <c r="I611" t="s">
        <v>196</v>
      </c>
      <c r="K611" t="s">
        <v>196</v>
      </c>
      <c r="L611">
        <v>2</v>
      </c>
      <c r="M611">
        <v>2</v>
      </c>
      <c r="N611" t="s">
        <v>632</v>
      </c>
      <c r="O611" s="59"/>
    </row>
    <row r="612" spans="2:15" x14ac:dyDescent="0.25">
      <c r="B612" s="5">
        <v>4</v>
      </c>
      <c r="C612" s="49" t="str">
        <f>VLOOKUP(見積条件マスタ[[#This Row],[article_type_id]],品名マスタ[],5,0)</f>
        <v>段付エジェクタピン</v>
      </c>
      <c r="D612" s="11">
        <v>10008</v>
      </c>
      <c r="E612" s="49" t="str">
        <f>VLOOKUP(見積条件マスタ[[#This Row],[qt_condition_type_id]],見積条件タイプマスタ[],5,0)</f>
        <v>ツバ裏溝 溝幅A公差</v>
      </c>
      <c r="F612" s="49" t="str">
        <f>VLOOKUP(見積条件マスタ[[#This Row],[qt_condition_type_id]],見積条件タイプマスタ[],2,0)</f>
        <v>TOLERANCE</v>
      </c>
      <c r="G612" s="10">
        <v>2</v>
      </c>
      <c r="H612" s="42" t="str">
        <f>見積条件マスタ[[#This Row],[article_type_id]]&amp;"."&amp;見積条件マスタ[[#This Row],[qt_condition_type_id]]&amp;"."&amp;見積条件マスタ[[#This Row],[qt_condition_type_define_id]]</f>
        <v>4.10008.2</v>
      </c>
      <c r="I612" t="s">
        <v>204</v>
      </c>
      <c r="K612" t="s">
        <v>204</v>
      </c>
      <c r="L612">
        <v>1</v>
      </c>
      <c r="M612">
        <v>1</v>
      </c>
      <c r="N612" s="12" t="s">
        <v>818</v>
      </c>
      <c r="O612" s="59"/>
    </row>
    <row r="613" spans="2:15" x14ac:dyDescent="0.25">
      <c r="B613" s="5">
        <v>4</v>
      </c>
      <c r="C613" s="49" t="str">
        <f>VLOOKUP(見積条件マスタ[[#This Row],[article_type_id]],品名マスタ[],5,0)</f>
        <v>段付エジェクタピン</v>
      </c>
      <c r="D613" s="11">
        <v>10009</v>
      </c>
      <c r="E613" s="49" t="str">
        <f>VLOOKUP(見積条件マスタ[[#This Row],[qt_condition_type_id]],見積条件タイプマスタ[],5,0)</f>
        <v>ツバ裏溝 溝幅B公差</v>
      </c>
      <c r="F613" s="49" t="str">
        <f>VLOOKUP(見積条件マスタ[[#This Row],[qt_condition_type_id]],見積条件タイプマスタ[],2,0)</f>
        <v>TOLERANCE</v>
      </c>
      <c r="G613" s="10">
        <v>1</v>
      </c>
      <c r="H613" s="42" t="str">
        <f>見積条件マスタ[[#This Row],[article_type_id]]&amp;"."&amp;見積条件マスタ[[#This Row],[qt_condition_type_id]]&amp;"."&amp;見積条件マスタ[[#This Row],[qt_condition_type_define_id]]</f>
        <v>4.10009.1</v>
      </c>
      <c r="I613" t="s">
        <v>196</v>
      </c>
      <c r="K613" t="s">
        <v>196</v>
      </c>
      <c r="L613">
        <v>2</v>
      </c>
      <c r="M613">
        <v>2</v>
      </c>
      <c r="N613" t="s">
        <v>632</v>
      </c>
      <c r="O613" s="59"/>
    </row>
    <row r="614" spans="2:15" x14ac:dyDescent="0.25">
      <c r="B614" s="5">
        <v>4</v>
      </c>
      <c r="C614" s="49" t="str">
        <f>VLOOKUP(見積条件マスタ[[#This Row],[article_type_id]],品名マスタ[],5,0)</f>
        <v>段付エジェクタピン</v>
      </c>
      <c r="D614" s="11">
        <v>10009</v>
      </c>
      <c r="E614" s="49" t="str">
        <f>VLOOKUP(見積条件マスタ[[#This Row],[qt_condition_type_id]],見積条件タイプマスタ[],5,0)</f>
        <v>ツバ裏溝 溝幅B公差</v>
      </c>
      <c r="F614" s="49" t="str">
        <f>VLOOKUP(見積条件マスタ[[#This Row],[qt_condition_type_id]],見積条件タイプマスタ[],2,0)</f>
        <v>TOLERANCE</v>
      </c>
      <c r="G614" s="10">
        <v>2</v>
      </c>
      <c r="H614" s="42" t="str">
        <f>見積条件マスタ[[#This Row],[article_type_id]]&amp;"."&amp;見積条件マスタ[[#This Row],[qt_condition_type_id]]&amp;"."&amp;見積条件マスタ[[#This Row],[qt_condition_type_define_id]]</f>
        <v>4.10009.2</v>
      </c>
      <c r="I614" t="s">
        <v>204</v>
      </c>
      <c r="K614" t="s">
        <v>204</v>
      </c>
      <c r="L614">
        <v>1</v>
      </c>
      <c r="M614">
        <v>1</v>
      </c>
      <c r="N614" s="12" t="s">
        <v>818</v>
      </c>
      <c r="O614" s="59"/>
    </row>
    <row r="615" spans="2:15" x14ac:dyDescent="0.25">
      <c r="B615" s="5">
        <v>4</v>
      </c>
      <c r="C615" s="49" t="str">
        <f>VLOOKUP(見積条件マスタ[[#This Row],[article_type_id]],品名マスタ[],5,0)</f>
        <v>段付エジェクタピン</v>
      </c>
      <c r="D615" s="11">
        <v>10010</v>
      </c>
      <c r="E615" s="49" t="str">
        <f>VLOOKUP(見積条件マスタ[[#This Row],[qt_condition_type_id]],見積条件タイプマスタ[],5,0)</f>
        <v>ザグリ穴径公差</v>
      </c>
      <c r="F615" s="49" t="str">
        <f>VLOOKUP(見積条件マスタ[[#This Row],[qt_condition_type_id]],見積条件タイプマスタ[],2,0)</f>
        <v>TOLERANCE</v>
      </c>
      <c r="G615" s="10">
        <v>1</v>
      </c>
      <c r="H615" s="42" t="str">
        <f>見積条件マスタ[[#This Row],[article_type_id]]&amp;"."&amp;見積条件マスタ[[#This Row],[qt_condition_type_id]]&amp;"."&amp;見積条件マスタ[[#This Row],[qt_condition_type_define_id]]</f>
        <v>4.10010.1</v>
      </c>
      <c r="I615" t="s">
        <v>205</v>
      </c>
      <c r="K615" t="s">
        <v>206</v>
      </c>
      <c r="L615">
        <v>1</v>
      </c>
      <c r="M615">
        <v>2</v>
      </c>
      <c r="N615" s="12" t="s">
        <v>633</v>
      </c>
      <c r="O615" s="59"/>
    </row>
    <row r="616" spans="2:15" x14ac:dyDescent="0.25">
      <c r="B616" s="5">
        <v>4</v>
      </c>
      <c r="C616" s="49" t="str">
        <f>VLOOKUP(見積条件マスタ[[#This Row],[article_type_id]],品名マスタ[],5,0)</f>
        <v>段付エジェクタピン</v>
      </c>
      <c r="D616" s="11">
        <v>10010</v>
      </c>
      <c r="E616" s="49" t="str">
        <f>VLOOKUP(見積条件マスタ[[#This Row],[qt_condition_type_id]],見積条件タイプマスタ[],5,0)</f>
        <v>ザグリ穴径公差</v>
      </c>
      <c r="F616" s="49" t="str">
        <f>VLOOKUP(見積条件マスタ[[#This Row],[qt_condition_type_id]],見積条件タイプマスタ[],2,0)</f>
        <v>TOLERANCE</v>
      </c>
      <c r="G616" s="10">
        <v>2</v>
      </c>
      <c r="H616" s="42" t="str">
        <f>見積条件マスタ[[#This Row],[article_type_id]]&amp;"."&amp;見積条件マスタ[[#This Row],[qt_condition_type_id]]&amp;"."&amp;見積条件マスタ[[#This Row],[qt_condition_type_define_id]]</f>
        <v>4.10010.2</v>
      </c>
      <c r="I616" t="s">
        <v>207</v>
      </c>
      <c r="K616" t="s">
        <v>208</v>
      </c>
      <c r="L616">
        <v>2</v>
      </c>
      <c r="M616">
        <v>2</v>
      </c>
      <c r="N616" s="12" t="s">
        <v>633</v>
      </c>
      <c r="O616" s="59"/>
    </row>
    <row r="617" spans="2:15" x14ac:dyDescent="0.25">
      <c r="B617" s="5">
        <v>4</v>
      </c>
      <c r="C617" s="49" t="str">
        <f>VLOOKUP(見積条件マスタ[[#This Row],[article_type_id]],品名マスタ[],5,0)</f>
        <v>段付エジェクタピン</v>
      </c>
      <c r="D617" s="11">
        <v>10010</v>
      </c>
      <c r="E617" s="49" t="str">
        <f>VLOOKUP(見積条件マスタ[[#This Row],[qt_condition_type_id]],見積条件タイプマスタ[],5,0)</f>
        <v>ザグリ穴径公差</v>
      </c>
      <c r="F617" s="49" t="str">
        <f>VLOOKUP(見積条件マスタ[[#This Row],[qt_condition_type_id]],見積条件タイプマスタ[],2,0)</f>
        <v>TOLERANCE</v>
      </c>
      <c r="G617" s="10">
        <v>3</v>
      </c>
      <c r="H617" s="42" t="str">
        <f>見積条件マスタ[[#This Row],[article_type_id]]&amp;"."&amp;見積条件マスタ[[#This Row],[qt_condition_type_id]]&amp;"."&amp;見積条件マスタ[[#This Row],[qt_condition_type_define_id]]</f>
        <v>4.10010.3</v>
      </c>
      <c r="I617" t="s">
        <v>209</v>
      </c>
      <c r="K617" t="s">
        <v>210</v>
      </c>
      <c r="L617">
        <v>3</v>
      </c>
      <c r="M617">
        <v>1</v>
      </c>
      <c r="N617" s="12" t="s">
        <v>633</v>
      </c>
      <c r="O617" s="59"/>
    </row>
    <row r="618" spans="2:15" x14ac:dyDescent="0.25">
      <c r="B618" s="5">
        <v>4</v>
      </c>
      <c r="C618" s="49" t="str">
        <f>VLOOKUP(見積条件マスタ[[#This Row],[article_type_id]],品名マスタ[],5,0)</f>
        <v>段付エジェクタピン</v>
      </c>
      <c r="D618" s="11">
        <v>10010</v>
      </c>
      <c r="E618" s="49" t="str">
        <f>VLOOKUP(見積条件マスタ[[#This Row],[qt_condition_type_id]],見積条件タイプマスタ[],5,0)</f>
        <v>ザグリ穴径公差</v>
      </c>
      <c r="F618" s="49" t="str">
        <f>VLOOKUP(見積条件マスタ[[#This Row],[qt_condition_type_id]],見積条件タイプマスタ[],2,0)</f>
        <v>TOLERANCE</v>
      </c>
      <c r="G618" s="10">
        <v>4</v>
      </c>
      <c r="H618" s="42" t="str">
        <f>見積条件マスタ[[#This Row],[article_type_id]]&amp;"."&amp;見積条件マスタ[[#This Row],[qt_condition_type_id]]&amp;"."&amp;見積条件マスタ[[#This Row],[qt_condition_type_define_id]]</f>
        <v>4.10010.4</v>
      </c>
      <c r="I618" t="s">
        <v>211</v>
      </c>
      <c r="K618" t="s">
        <v>212</v>
      </c>
      <c r="L618">
        <v>4</v>
      </c>
      <c r="M618">
        <v>1</v>
      </c>
      <c r="N618" s="12" t="s">
        <v>633</v>
      </c>
      <c r="O618" s="59"/>
    </row>
    <row r="619" spans="2:15" x14ac:dyDescent="0.25">
      <c r="B619" s="5">
        <v>4</v>
      </c>
      <c r="C619" s="49" t="str">
        <f>VLOOKUP(見積条件マスタ[[#This Row],[article_type_id]],品名マスタ[],5,0)</f>
        <v>段付エジェクタピン</v>
      </c>
      <c r="D619" s="11">
        <v>10011</v>
      </c>
      <c r="E619" s="49" t="str">
        <f>VLOOKUP(見積条件マスタ[[#This Row],[qt_condition_type_id]],見積条件タイプマスタ[],5,0)</f>
        <v>ザグリ穴深さ公差</v>
      </c>
      <c r="F619" s="49" t="str">
        <f>VLOOKUP(見積条件マスタ[[#This Row],[qt_condition_type_id]],見積条件タイプマスタ[],2,0)</f>
        <v>TOLERANCE</v>
      </c>
      <c r="G619" s="10">
        <v>1</v>
      </c>
      <c r="H619" s="42" t="str">
        <f>見積条件マスタ[[#This Row],[article_type_id]]&amp;"."&amp;見積条件マスタ[[#This Row],[qt_condition_type_id]]&amp;"."&amp;見積条件マスタ[[#This Row],[qt_condition_type_define_id]]</f>
        <v>4.10011.1</v>
      </c>
      <c r="I619" t="s">
        <v>204</v>
      </c>
      <c r="K619" t="s">
        <v>213</v>
      </c>
      <c r="L619">
        <v>2</v>
      </c>
      <c r="M619">
        <v>1</v>
      </c>
      <c r="N619" s="12" t="s">
        <v>633</v>
      </c>
      <c r="O619" s="59"/>
    </row>
    <row r="620" spans="2:15" x14ac:dyDescent="0.25">
      <c r="B620" s="5">
        <v>4</v>
      </c>
      <c r="C620" s="49" t="str">
        <f>VLOOKUP(見積条件マスタ[[#This Row],[article_type_id]],品名マスタ[],5,0)</f>
        <v>段付エジェクタピン</v>
      </c>
      <c r="D620" s="11">
        <v>10011</v>
      </c>
      <c r="E620" s="49" t="str">
        <f>VLOOKUP(見積条件マスタ[[#This Row],[qt_condition_type_id]],見積条件タイプマスタ[],5,0)</f>
        <v>ザグリ穴深さ公差</v>
      </c>
      <c r="F620" s="49" t="str">
        <f>VLOOKUP(見積条件マスタ[[#This Row],[qt_condition_type_id]],見積条件タイプマスタ[],2,0)</f>
        <v>TOLERANCE</v>
      </c>
      <c r="G620" s="10">
        <v>2</v>
      </c>
      <c r="H620" s="42" t="str">
        <f>見積条件マスタ[[#This Row],[article_type_id]]&amp;"."&amp;見積条件マスタ[[#This Row],[qt_condition_type_id]]&amp;"."&amp;見積条件マスタ[[#This Row],[qt_condition_type_define_id]]</f>
        <v>4.10011.2</v>
      </c>
      <c r="I620" t="s">
        <v>214</v>
      </c>
      <c r="K620" t="s">
        <v>215</v>
      </c>
      <c r="L620">
        <v>1</v>
      </c>
      <c r="M620">
        <v>2</v>
      </c>
      <c r="N620" s="12" t="s">
        <v>633</v>
      </c>
      <c r="O620" s="59"/>
    </row>
    <row r="621" spans="2:15" x14ac:dyDescent="0.25">
      <c r="B621" s="5">
        <v>4</v>
      </c>
      <c r="C621" s="49" t="str">
        <f>VLOOKUP(見積条件マスタ[[#This Row],[article_type_id]],品名マスタ[],5,0)</f>
        <v>段付エジェクタピン</v>
      </c>
      <c r="D621" s="11">
        <v>10011</v>
      </c>
      <c r="E621" s="49" t="str">
        <f>VLOOKUP(見積条件マスタ[[#This Row],[qt_condition_type_id]],見積条件タイプマスタ[],5,0)</f>
        <v>ザグリ穴深さ公差</v>
      </c>
      <c r="F621" s="49" t="str">
        <f>VLOOKUP(見積条件マスタ[[#This Row],[qt_condition_type_id]],見積条件タイプマスタ[],2,0)</f>
        <v>TOLERANCE</v>
      </c>
      <c r="G621" s="10">
        <v>3</v>
      </c>
      <c r="H621" s="42" t="str">
        <f>見積条件マスタ[[#This Row],[article_type_id]]&amp;"."&amp;見積条件マスタ[[#This Row],[qt_condition_type_id]]&amp;"."&amp;見積条件マスタ[[#This Row],[qt_condition_type_define_id]]</f>
        <v>4.10011.3</v>
      </c>
      <c r="I621" t="s">
        <v>216</v>
      </c>
      <c r="K621" t="s">
        <v>200</v>
      </c>
      <c r="L621">
        <v>3</v>
      </c>
      <c r="M621">
        <v>2</v>
      </c>
      <c r="N621" s="12" t="s">
        <v>633</v>
      </c>
      <c r="O621" s="59"/>
    </row>
    <row r="622" spans="2:15" x14ac:dyDescent="0.25">
      <c r="B622" s="5">
        <v>4</v>
      </c>
      <c r="C622" s="49" t="str">
        <f>VLOOKUP(見積条件マスタ[[#This Row],[article_type_id]],品名マスタ[],5,0)</f>
        <v>段付エジェクタピン</v>
      </c>
      <c r="D622" s="11">
        <v>10012</v>
      </c>
      <c r="E622" s="49" t="str">
        <f>VLOOKUP(見積条件マスタ[[#This Row],[qt_condition_type_id]],見積条件タイプマスタ[],5,0)</f>
        <v>止まり穴径公差</v>
      </c>
      <c r="F622" s="49" t="str">
        <f>VLOOKUP(見積条件マスタ[[#This Row],[qt_condition_type_id]],見積条件タイプマスタ[],2,0)</f>
        <v>TOLERANCE</v>
      </c>
      <c r="G622" s="10">
        <v>1</v>
      </c>
      <c r="H622" s="42" t="str">
        <f>見積条件マスタ[[#This Row],[article_type_id]]&amp;"."&amp;見積条件マスタ[[#This Row],[qt_condition_type_id]]&amp;"."&amp;見積条件マスタ[[#This Row],[qt_condition_type_define_id]]</f>
        <v>4.10012.1</v>
      </c>
      <c r="I622" t="s">
        <v>217</v>
      </c>
      <c r="K622" t="s">
        <v>218</v>
      </c>
      <c r="L622">
        <v>1</v>
      </c>
      <c r="M622">
        <v>1</v>
      </c>
      <c r="N622" s="12" t="s">
        <v>633</v>
      </c>
      <c r="O622" s="59"/>
    </row>
    <row r="623" spans="2:15" x14ac:dyDescent="0.25">
      <c r="B623" s="5">
        <v>4</v>
      </c>
      <c r="C623" s="49" t="str">
        <f>VLOOKUP(見積条件マスタ[[#This Row],[article_type_id]],品名マスタ[],5,0)</f>
        <v>段付エジェクタピン</v>
      </c>
      <c r="D623" s="11">
        <v>10012</v>
      </c>
      <c r="E623" s="49" t="str">
        <f>VLOOKUP(見積条件マスタ[[#This Row],[qt_condition_type_id]],見積条件タイプマスタ[],5,0)</f>
        <v>止まり穴径公差</v>
      </c>
      <c r="F623" s="49" t="str">
        <f>VLOOKUP(見積条件マスタ[[#This Row],[qt_condition_type_id]],見積条件タイプマスタ[],2,0)</f>
        <v>TOLERANCE</v>
      </c>
      <c r="G623" s="10">
        <v>2</v>
      </c>
      <c r="H623" s="42" t="str">
        <f>見積条件マスタ[[#This Row],[article_type_id]]&amp;"."&amp;見積条件マスタ[[#This Row],[qt_condition_type_id]]&amp;"."&amp;見積条件マスタ[[#This Row],[qt_condition_type_define_id]]</f>
        <v>4.10012.2</v>
      </c>
      <c r="I623" t="s">
        <v>219</v>
      </c>
      <c r="K623" t="s">
        <v>219</v>
      </c>
      <c r="L623">
        <v>2</v>
      </c>
      <c r="M623">
        <v>1</v>
      </c>
      <c r="N623" s="12" t="s">
        <v>633</v>
      </c>
      <c r="O623" s="59"/>
    </row>
    <row r="624" spans="2:15" x14ac:dyDescent="0.25">
      <c r="B624" s="5">
        <v>4</v>
      </c>
      <c r="C624" s="49" t="str">
        <f>VLOOKUP(見積条件マスタ[[#This Row],[article_type_id]],品名マスタ[],5,0)</f>
        <v>段付エジェクタピン</v>
      </c>
      <c r="D624" s="11">
        <v>10013</v>
      </c>
      <c r="E624" s="49" t="str">
        <f>VLOOKUP(見積条件マスタ[[#This Row],[qt_condition_type_id]],見積条件タイプマスタ[],5,0)</f>
        <v>止まり穴深さ公差</v>
      </c>
      <c r="F624" s="49" t="str">
        <f>VLOOKUP(見積条件マスタ[[#This Row],[qt_condition_type_id]],見積条件タイプマスタ[],2,0)</f>
        <v>TOLERANCE</v>
      </c>
      <c r="G624" s="10">
        <v>1</v>
      </c>
      <c r="H624" s="42" t="str">
        <f>見積条件マスタ[[#This Row],[article_type_id]]&amp;"."&amp;見積条件マスタ[[#This Row],[qt_condition_type_id]]&amp;"."&amp;見積条件マスタ[[#This Row],[qt_condition_type_define_id]]</f>
        <v>4.10013.1</v>
      </c>
      <c r="I624" t="s">
        <v>220</v>
      </c>
      <c r="K624" t="s">
        <v>221</v>
      </c>
      <c r="L624">
        <v>1</v>
      </c>
      <c r="M624">
        <v>1</v>
      </c>
      <c r="N624" s="12" t="s">
        <v>633</v>
      </c>
      <c r="O624" s="59"/>
    </row>
    <row r="625" spans="2:15" x14ac:dyDescent="0.25">
      <c r="B625" s="5">
        <v>4</v>
      </c>
      <c r="C625" s="49" t="str">
        <f>VLOOKUP(見積条件マスタ[[#This Row],[article_type_id]],品名マスタ[],5,0)</f>
        <v>段付エジェクタピン</v>
      </c>
      <c r="D625" s="11">
        <v>10013</v>
      </c>
      <c r="E625" s="49" t="str">
        <f>VLOOKUP(見積条件マスタ[[#This Row],[qt_condition_type_id]],見積条件タイプマスタ[],5,0)</f>
        <v>止まり穴深さ公差</v>
      </c>
      <c r="F625" s="49" t="str">
        <f>VLOOKUP(見積条件マスタ[[#This Row],[qt_condition_type_id]],見積条件タイプマスタ[],2,0)</f>
        <v>TOLERANCE</v>
      </c>
      <c r="G625" s="10">
        <v>2</v>
      </c>
      <c r="H625" s="42" t="str">
        <f>見積条件マスタ[[#This Row],[article_type_id]]&amp;"."&amp;見積条件マスタ[[#This Row],[qt_condition_type_id]]&amp;"."&amp;見積条件マスタ[[#This Row],[qt_condition_type_define_id]]</f>
        <v>4.10013.2</v>
      </c>
      <c r="I625" t="s">
        <v>222</v>
      </c>
      <c r="K625" t="s">
        <v>223</v>
      </c>
      <c r="L625">
        <v>2</v>
      </c>
      <c r="M625">
        <v>1</v>
      </c>
      <c r="N625" s="12" t="s">
        <v>633</v>
      </c>
      <c r="O625" s="59"/>
    </row>
    <row r="626" spans="2:15" x14ac:dyDescent="0.25">
      <c r="B626" s="5">
        <v>4</v>
      </c>
      <c r="C626" s="49" t="str">
        <f>VLOOKUP(見積条件マスタ[[#This Row],[article_type_id]],品名マスタ[],5,0)</f>
        <v>段付エジェクタピン</v>
      </c>
      <c r="D626" s="11">
        <v>10013</v>
      </c>
      <c r="E626" s="49" t="str">
        <f>VLOOKUP(見積条件マスタ[[#This Row],[qt_condition_type_id]],見積条件タイプマスタ[],5,0)</f>
        <v>止まり穴深さ公差</v>
      </c>
      <c r="F626" s="49" t="str">
        <f>VLOOKUP(見積条件マスタ[[#This Row],[qt_condition_type_id]],見積条件タイプマスタ[],2,0)</f>
        <v>TOLERANCE</v>
      </c>
      <c r="G626" s="10">
        <v>3</v>
      </c>
      <c r="H626" s="42" t="str">
        <f>見積条件マスタ[[#This Row],[article_type_id]]&amp;"."&amp;見積条件マスタ[[#This Row],[qt_condition_type_id]]&amp;"."&amp;見積条件マスタ[[#This Row],[qt_condition_type_define_id]]</f>
        <v>4.10013.3</v>
      </c>
      <c r="I626" t="s">
        <v>224</v>
      </c>
      <c r="K626" t="s">
        <v>224</v>
      </c>
      <c r="L626">
        <v>3</v>
      </c>
      <c r="M626">
        <v>1</v>
      </c>
      <c r="N626" s="12" t="s">
        <v>633</v>
      </c>
      <c r="O626" s="59"/>
    </row>
    <row r="627" spans="2:15" x14ac:dyDescent="0.25">
      <c r="B627" s="5">
        <v>4</v>
      </c>
      <c r="C627" s="49" t="str">
        <f>VLOOKUP(見積条件マスタ[[#This Row],[article_type_id]],品名マスタ[],5,0)</f>
        <v>段付エジェクタピン</v>
      </c>
      <c r="D627" s="11">
        <v>10014</v>
      </c>
      <c r="E627" s="49" t="str">
        <f>VLOOKUP(見積条件マスタ[[#This Row],[qt_condition_type_id]],見積条件タイプマスタ[],5,0)</f>
        <v>先端カット 仕上げ面</v>
      </c>
      <c r="F627" s="49" t="str">
        <f>VLOOKUP(見積条件マスタ[[#This Row],[qt_condition_type_id]],見積条件タイプマスタ[],2,0)</f>
        <v>SIMPLE_TEXT</v>
      </c>
      <c r="G627" s="10">
        <v>1</v>
      </c>
      <c r="H627" s="42" t="str">
        <f>見積条件マスタ[[#This Row],[article_type_id]]&amp;"."&amp;見積条件マスタ[[#This Row],[qt_condition_type_id]]&amp;"."&amp;見積条件マスタ[[#This Row],[qt_condition_type_define_id]]</f>
        <v>4.10014.1</v>
      </c>
      <c r="I627" t="s">
        <v>225</v>
      </c>
      <c r="K627" t="s">
        <v>226</v>
      </c>
      <c r="L627">
        <v>1</v>
      </c>
      <c r="N627" s="30" t="s">
        <v>808</v>
      </c>
      <c r="O627" s="59"/>
    </row>
    <row r="628" spans="2:15" x14ac:dyDescent="0.25">
      <c r="B628" s="5">
        <v>4</v>
      </c>
      <c r="C628" s="49" t="str">
        <f>VLOOKUP(見積条件マスタ[[#This Row],[article_type_id]],品名マスタ[],5,0)</f>
        <v>段付エジェクタピン</v>
      </c>
      <c r="D628" s="11">
        <v>10014</v>
      </c>
      <c r="E628" s="49" t="str">
        <f>VLOOKUP(見積条件マスタ[[#This Row],[qt_condition_type_id]],見積条件タイプマスタ[],5,0)</f>
        <v>先端カット 仕上げ面</v>
      </c>
      <c r="F628" s="49" t="str">
        <f>VLOOKUP(見積条件マスタ[[#This Row],[qt_condition_type_id]],見積条件タイプマスタ[],2,0)</f>
        <v>SIMPLE_TEXT</v>
      </c>
      <c r="G628" s="10">
        <v>2</v>
      </c>
      <c r="H628" s="42" t="str">
        <f>見積条件マスタ[[#This Row],[article_type_id]]&amp;"."&amp;見積条件マスタ[[#This Row],[qt_condition_type_id]]&amp;"."&amp;見積条件マスタ[[#This Row],[qt_condition_type_define_id]]</f>
        <v>4.10014.2</v>
      </c>
      <c r="I628" t="s">
        <v>227</v>
      </c>
      <c r="K628" t="s">
        <v>228</v>
      </c>
      <c r="L628">
        <v>2</v>
      </c>
      <c r="N628" s="30" t="s">
        <v>397</v>
      </c>
      <c r="O628" s="59"/>
    </row>
    <row r="629" spans="2:15" x14ac:dyDescent="0.25">
      <c r="B629" s="5">
        <v>4</v>
      </c>
      <c r="C629" s="49" t="str">
        <f>VLOOKUP(見積条件マスタ[[#This Row],[article_type_id]],品名マスタ[],5,0)</f>
        <v>段付エジェクタピン</v>
      </c>
      <c r="D629" s="11">
        <v>10014</v>
      </c>
      <c r="E629" s="49" t="str">
        <f>VLOOKUP(見積条件マスタ[[#This Row],[qt_condition_type_id]],見積条件タイプマスタ[],5,0)</f>
        <v>先端カット 仕上げ面</v>
      </c>
      <c r="F629" s="49" t="str">
        <f>VLOOKUP(見積条件マスタ[[#This Row],[qt_condition_type_id]],見積条件タイプマスタ[],2,0)</f>
        <v>SIMPLE_TEXT</v>
      </c>
      <c r="G629" s="10">
        <v>3</v>
      </c>
      <c r="H629" s="42" t="str">
        <f>見積条件マスタ[[#This Row],[article_type_id]]&amp;"."&amp;見積条件マスタ[[#This Row],[qt_condition_type_id]]&amp;"."&amp;見積条件マスタ[[#This Row],[qt_condition_type_define_id]]</f>
        <v>4.10014.3</v>
      </c>
      <c r="I629" t="s">
        <v>229</v>
      </c>
      <c r="K629" t="s">
        <v>230</v>
      </c>
      <c r="L629">
        <v>3</v>
      </c>
      <c r="N629" s="30" t="s">
        <v>808</v>
      </c>
      <c r="O629" s="59"/>
    </row>
    <row r="630" spans="2:15" x14ac:dyDescent="0.25">
      <c r="B630" s="5">
        <v>4</v>
      </c>
      <c r="C630" s="49" t="str">
        <f>VLOOKUP(見積条件マスタ[[#This Row],[article_type_id]],品名マスタ[],5,0)</f>
        <v>段付エジェクタピン</v>
      </c>
      <c r="D630" s="11">
        <v>10018</v>
      </c>
      <c r="E630" s="49" t="str">
        <f>VLOOKUP(見積条件マスタ[[#This Row],[qt_condition_type_id]],見積条件タイプマスタ[],5,0)</f>
        <v>先端異形状 仕上げ面</v>
      </c>
      <c r="F630" s="49" t="str">
        <f>VLOOKUP(見積条件マスタ[[#This Row],[qt_condition_type_id]],見積条件タイプマスタ[],2,0)</f>
        <v>SIMPLE_TEXT</v>
      </c>
      <c r="G630" s="10">
        <v>1</v>
      </c>
      <c r="H630" s="42" t="str">
        <f>見積条件マスタ[[#This Row],[article_type_id]]&amp;"."&amp;見積条件マスタ[[#This Row],[qt_condition_type_id]]&amp;"."&amp;見積条件マスタ[[#This Row],[qt_condition_type_define_id]]</f>
        <v>4.10018.1</v>
      </c>
      <c r="I630" t="s">
        <v>229</v>
      </c>
      <c r="K630" t="s">
        <v>230</v>
      </c>
      <c r="L630">
        <v>1</v>
      </c>
      <c r="N630" s="30" t="s">
        <v>634</v>
      </c>
      <c r="O630" s="59"/>
    </row>
    <row r="631" spans="2:15" x14ac:dyDescent="0.25">
      <c r="B631" s="5">
        <v>4</v>
      </c>
      <c r="C631" s="49" t="str">
        <f>VLOOKUP(見積条件マスタ[[#This Row],[article_type_id]],品名マスタ[],5,0)</f>
        <v>段付エジェクタピン</v>
      </c>
      <c r="D631" s="11">
        <v>10018</v>
      </c>
      <c r="E631" s="49" t="str">
        <f>VLOOKUP(見積条件マスタ[[#This Row],[qt_condition_type_id]],見積条件タイプマスタ[],5,0)</f>
        <v>先端異形状 仕上げ面</v>
      </c>
      <c r="F631" s="49" t="str">
        <f>VLOOKUP(見積条件マスタ[[#This Row],[qt_condition_type_id]],見積条件タイプマスタ[],2,0)</f>
        <v>SIMPLE_TEXT</v>
      </c>
      <c r="G631" s="10">
        <v>2</v>
      </c>
      <c r="H631" s="42" t="str">
        <f>見積条件マスタ[[#This Row],[article_type_id]]&amp;"."&amp;見積条件マスタ[[#This Row],[qt_condition_type_id]]&amp;"."&amp;見積条件マスタ[[#This Row],[qt_condition_type_define_id]]</f>
        <v>4.10018.2</v>
      </c>
      <c r="I631" t="s">
        <v>231</v>
      </c>
      <c r="K631" t="s">
        <v>232</v>
      </c>
      <c r="L631">
        <v>2</v>
      </c>
      <c r="N631" s="30" t="s">
        <v>397</v>
      </c>
      <c r="O631" s="59"/>
    </row>
    <row r="632" spans="2:15" x14ac:dyDescent="0.25">
      <c r="B632" s="5">
        <v>4</v>
      </c>
      <c r="C632" s="49" t="str">
        <f>VLOOKUP(見積条件マスタ[[#This Row],[article_type_id]],品名マスタ[],5,0)</f>
        <v>段付エジェクタピン</v>
      </c>
      <c r="D632" s="11">
        <v>10018</v>
      </c>
      <c r="E632" s="49" t="str">
        <f>VLOOKUP(見積条件マスタ[[#This Row],[qt_condition_type_id]],見積条件タイプマスタ[],5,0)</f>
        <v>先端異形状 仕上げ面</v>
      </c>
      <c r="F632" s="49" t="str">
        <f>VLOOKUP(見積条件マスタ[[#This Row],[qt_condition_type_id]],見積条件タイプマスタ[],2,0)</f>
        <v>SIMPLE_TEXT</v>
      </c>
      <c r="G632" s="10">
        <v>3</v>
      </c>
      <c r="H632" s="42" t="str">
        <f>見積条件マスタ[[#This Row],[article_type_id]]&amp;"."&amp;見積条件マスタ[[#This Row],[qt_condition_type_id]]&amp;"."&amp;見積条件マスタ[[#This Row],[qt_condition_type_define_id]]</f>
        <v>4.10018.3</v>
      </c>
      <c r="I632" t="s">
        <v>233</v>
      </c>
      <c r="K632" t="s">
        <v>234</v>
      </c>
      <c r="L632">
        <v>3</v>
      </c>
      <c r="N632" s="30" t="s">
        <v>397</v>
      </c>
      <c r="O632" s="59"/>
    </row>
    <row r="633" spans="2:15" x14ac:dyDescent="0.25">
      <c r="B633" s="5">
        <v>4</v>
      </c>
      <c r="C633" s="49" t="str">
        <f>VLOOKUP(見積条件マスタ[[#This Row],[article_type_id]],品名マスタ[],5,0)</f>
        <v>段付エジェクタピン</v>
      </c>
      <c r="D633" s="11">
        <v>10018</v>
      </c>
      <c r="E633" s="49" t="str">
        <f>VLOOKUP(見積条件マスタ[[#This Row],[qt_condition_type_id]],見積条件タイプマスタ[],5,0)</f>
        <v>先端異形状 仕上げ面</v>
      </c>
      <c r="F633" s="49" t="str">
        <f>VLOOKUP(見積条件マスタ[[#This Row],[qt_condition_type_id]],見積条件タイプマスタ[],2,0)</f>
        <v>SIMPLE_TEXT</v>
      </c>
      <c r="G633" s="10">
        <v>4</v>
      </c>
      <c r="H633" s="42" t="str">
        <f>見積条件マスタ[[#This Row],[article_type_id]]&amp;"."&amp;見積条件マスタ[[#This Row],[qt_condition_type_id]]&amp;"."&amp;見積条件マスタ[[#This Row],[qt_condition_type_define_id]]</f>
        <v>4.10018.4</v>
      </c>
      <c r="I633" t="s">
        <v>235</v>
      </c>
      <c r="K633" t="s">
        <v>236</v>
      </c>
      <c r="L633">
        <v>4</v>
      </c>
      <c r="N633" s="30" t="s">
        <v>397</v>
      </c>
      <c r="O633" s="59"/>
    </row>
    <row r="634" spans="2:15" x14ac:dyDescent="0.25">
      <c r="B634" s="5">
        <v>4</v>
      </c>
      <c r="C634" s="49" t="str">
        <f>VLOOKUP(見積条件マスタ[[#This Row],[article_type_id]],品名マスタ[],5,0)</f>
        <v>段付エジェクタピン</v>
      </c>
      <c r="D634" s="11">
        <v>10029</v>
      </c>
      <c r="E634" s="49" t="str">
        <f>VLOOKUP(見積条件マスタ[[#This Row],[qt_condition_type_id]],見積条件タイプマスタ[],5,0)</f>
        <v>保持径公差</v>
      </c>
      <c r="F634" s="49" t="str">
        <f>VLOOKUP(見積条件マスタ[[#This Row],[qt_condition_type_id]],見積条件タイプマスタ[],2,0)</f>
        <v>TOLERANCE</v>
      </c>
      <c r="G634" s="10">
        <v>1</v>
      </c>
      <c r="H634" s="42" t="str">
        <f>見積条件マスタ[[#This Row],[article_type_id]]&amp;"."&amp;見積条件マスタ[[#This Row],[qt_condition_type_id]]&amp;"."&amp;見積条件マスタ[[#This Row],[qt_condition_type_define_id]]</f>
        <v>4.10029.1</v>
      </c>
      <c r="I634" t="s">
        <v>196</v>
      </c>
      <c r="K634" t="s">
        <v>196</v>
      </c>
      <c r="L634">
        <v>1</v>
      </c>
      <c r="M634">
        <v>2</v>
      </c>
      <c r="N634" s="30" t="s">
        <v>808</v>
      </c>
      <c r="O634" s="59"/>
    </row>
    <row r="635" spans="2:15" x14ac:dyDescent="0.25">
      <c r="B635" s="5">
        <v>4</v>
      </c>
      <c r="C635" s="49" t="str">
        <f>VLOOKUP(見積条件マスタ[[#This Row],[article_type_id]],品名マスタ[],5,0)</f>
        <v>段付エジェクタピン</v>
      </c>
      <c r="D635" s="11">
        <v>10030</v>
      </c>
      <c r="E635" s="49" t="str">
        <f>VLOOKUP(見積条件マスタ[[#This Row],[qt_condition_type_id]],見積条件タイプマスタ[],5,0)</f>
        <v>保持長公差</v>
      </c>
      <c r="F635" s="49" t="str">
        <f>VLOOKUP(見積条件マスタ[[#This Row],[qt_condition_type_id]],見積条件タイプマスタ[],2,0)</f>
        <v>TOLERANCE</v>
      </c>
      <c r="G635" s="10">
        <v>1</v>
      </c>
      <c r="H635" s="42" t="str">
        <f>見積条件マスタ[[#This Row],[article_type_id]]&amp;"."&amp;見積条件マスタ[[#This Row],[qt_condition_type_id]]&amp;"."&amp;見積条件マスタ[[#This Row],[qt_condition_type_define_id]]</f>
        <v>4.10030.1</v>
      </c>
      <c r="I635" t="s">
        <v>488</v>
      </c>
      <c r="K635" t="s">
        <v>488</v>
      </c>
      <c r="L635">
        <v>1</v>
      </c>
      <c r="M635">
        <v>0</v>
      </c>
      <c r="N635" s="30" t="s">
        <v>808</v>
      </c>
      <c r="O635" s="59"/>
    </row>
    <row r="636" spans="2:15" x14ac:dyDescent="0.25">
      <c r="B636" s="5">
        <v>4</v>
      </c>
      <c r="C636" s="49" t="str">
        <f>VLOOKUP(見積条件マスタ[[#This Row],[article_type_id]],品名マスタ[],5,0)</f>
        <v>段付エジェクタピン</v>
      </c>
      <c r="D636" s="11">
        <v>10030</v>
      </c>
      <c r="E636" s="49" t="str">
        <f>VLOOKUP(見積条件マスタ[[#This Row],[qt_condition_type_id]],見積条件タイプマスタ[],5,0)</f>
        <v>保持長公差</v>
      </c>
      <c r="F636" s="49" t="str">
        <f>VLOOKUP(見積条件マスタ[[#This Row],[qt_condition_type_id]],見積条件タイプマスタ[],2,0)</f>
        <v>TOLERANCE</v>
      </c>
      <c r="G636" s="10">
        <v>2</v>
      </c>
      <c r="H636" s="42" t="str">
        <f>見積条件マスタ[[#This Row],[article_type_id]]&amp;"."&amp;見積条件マスタ[[#This Row],[qt_condition_type_id]]&amp;"."&amp;見積条件マスタ[[#This Row],[qt_condition_type_define_id]]</f>
        <v>4.10030.2</v>
      </c>
      <c r="I636" t="s">
        <v>489</v>
      </c>
      <c r="K636" t="s">
        <v>489</v>
      </c>
      <c r="L636">
        <v>2</v>
      </c>
      <c r="M636">
        <v>0</v>
      </c>
      <c r="N636" s="30" t="s">
        <v>815</v>
      </c>
      <c r="O636" s="59"/>
    </row>
    <row r="637" spans="2:15" x14ac:dyDescent="0.25">
      <c r="B637" s="5">
        <v>4</v>
      </c>
      <c r="C637" s="49" t="str">
        <f>VLOOKUP(見積条件マスタ[[#This Row],[article_type_id]],品名マスタ[],5,0)</f>
        <v>段付エジェクタピン</v>
      </c>
      <c r="D637" s="11">
        <v>10032</v>
      </c>
      <c r="E637" s="49" t="str">
        <f>VLOOKUP(見積条件マスタ[[#This Row],[qt_condition_type_id]],見積条件タイプマスタ[],5,0)</f>
        <v>ノックピン種類</v>
      </c>
      <c r="F637" s="49" t="str">
        <f>VLOOKUP(見積条件マスタ[[#This Row],[qt_condition_type_id]],見積条件タイプマスタ[],2,0)</f>
        <v>SIMPLE_TEXT</v>
      </c>
      <c r="G637" s="10">
        <v>1</v>
      </c>
      <c r="H637" s="42" t="str">
        <f>見積条件マスタ[[#This Row],[article_type_id]]&amp;"."&amp;見積条件マスタ[[#This Row],[qt_condition_type_id]]&amp;"."&amp;見積条件マスタ[[#This Row],[qt_condition_type_define_id]]</f>
        <v>4.10032.1</v>
      </c>
      <c r="I637" t="s">
        <v>262</v>
      </c>
      <c r="K637" t="s">
        <v>263</v>
      </c>
      <c r="L637">
        <v>1</v>
      </c>
      <c r="N637" s="30" t="s">
        <v>692</v>
      </c>
      <c r="O637" s="59" t="s">
        <v>806</v>
      </c>
    </row>
    <row r="638" spans="2:15" x14ac:dyDescent="0.25">
      <c r="B638" s="5">
        <v>4</v>
      </c>
      <c r="C638" s="49" t="str">
        <f>VLOOKUP(見積条件マスタ[[#This Row],[article_type_id]],品名マスタ[],5,0)</f>
        <v>段付エジェクタピン</v>
      </c>
      <c r="D638" s="11">
        <v>10032</v>
      </c>
      <c r="E638" s="49" t="str">
        <f>VLOOKUP(見積条件マスタ[[#This Row],[qt_condition_type_id]],見積条件タイプマスタ[],5,0)</f>
        <v>ノックピン種類</v>
      </c>
      <c r="F638" s="49" t="str">
        <f>VLOOKUP(見積条件マスタ[[#This Row],[qt_condition_type_id]],見積条件タイプマスタ[],2,0)</f>
        <v>SIMPLE_TEXT</v>
      </c>
      <c r="G638" s="10">
        <v>2</v>
      </c>
      <c r="H638" s="42" t="str">
        <f>見積条件マスタ[[#This Row],[article_type_id]]&amp;"."&amp;見積条件マスタ[[#This Row],[qt_condition_type_id]]&amp;"."&amp;見積条件マスタ[[#This Row],[qt_condition_type_define_id]]</f>
        <v>4.10032.2</v>
      </c>
      <c r="I638" t="s">
        <v>264</v>
      </c>
      <c r="K638" t="s">
        <v>265</v>
      </c>
      <c r="L638">
        <v>2</v>
      </c>
      <c r="N638" s="30" t="s">
        <v>692</v>
      </c>
      <c r="O638" s="59" t="s">
        <v>806</v>
      </c>
    </row>
    <row r="639" spans="2:15" x14ac:dyDescent="0.25">
      <c r="B639" s="5">
        <v>4</v>
      </c>
      <c r="C639" s="49" t="str">
        <f>VLOOKUP(見積条件マスタ[[#This Row],[article_type_id]],品名マスタ[],5,0)</f>
        <v>段付エジェクタピン</v>
      </c>
      <c r="D639" s="11">
        <v>10036</v>
      </c>
      <c r="E639" s="49" t="str">
        <f>VLOOKUP(見積条件マスタ[[#This Row],[qt_condition_type_id]],見積条件タイプマスタ[],5,0)</f>
        <v>ザグリ穴タップ加工</v>
      </c>
      <c r="F639" s="49" t="str">
        <f>VLOOKUP(見積条件マスタ[[#This Row],[qt_condition_type_id]],見積条件タイプマスタ[],2,0)</f>
        <v>SIMPLE_TEXT</v>
      </c>
      <c r="G639" s="10">
        <v>1</v>
      </c>
      <c r="H639" s="42" t="str">
        <f>見積条件マスタ[[#This Row],[article_type_id]]&amp;"."&amp;見積条件マスタ[[#This Row],[qt_condition_type_id]]&amp;"."&amp;見積条件マスタ[[#This Row],[qt_condition_type_define_id]]</f>
        <v>4.10036.1</v>
      </c>
      <c r="I639" t="s">
        <v>266</v>
      </c>
      <c r="K639" t="s">
        <v>164</v>
      </c>
      <c r="L639">
        <v>1</v>
      </c>
      <c r="N639" s="30" t="s">
        <v>807</v>
      </c>
      <c r="O639" s="59"/>
    </row>
    <row r="640" spans="2:15" x14ac:dyDescent="0.25">
      <c r="B640" s="5">
        <v>4</v>
      </c>
      <c r="C640" s="49" t="str">
        <f>VLOOKUP(見積条件マスタ[[#This Row],[article_type_id]],品名マスタ[],5,0)</f>
        <v>段付エジェクタピン</v>
      </c>
      <c r="D640" s="11">
        <v>20001</v>
      </c>
      <c r="E640" s="49" t="str">
        <f>VLOOKUP(見積条件マスタ[[#This Row],[qt_condition_type_id]],見積条件タイプマスタ[],5,0)</f>
        <v>ツバ部逃げ加工を設定する事</v>
      </c>
      <c r="F640" s="49" t="str">
        <f>VLOOKUP(見積条件マスタ[[#This Row],[qt_condition_type_id]],見積条件タイプマスタ[],2,0)</f>
        <v>BOOLEAN</v>
      </c>
      <c r="G640" s="10">
        <v>1</v>
      </c>
      <c r="H640" s="42" t="str">
        <f>見積条件マスタ[[#This Row],[article_type_id]]&amp;"."&amp;見積条件マスタ[[#This Row],[qt_condition_type_id]]&amp;"."&amp;見積条件マスタ[[#This Row],[qt_condition_type_define_id]]</f>
        <v>4.20001.1</v>
      </c>
      <c r="I640" t="s">
        <v>267</v>
      </c>
      <c r="K640" t="s">
        <v>268</v>
      </c>
      <c r="L640">
        <v>1</v>
      </c>
      <c r="N640" s="12" t="s">
        <v>633</v>
      </c>
      <c r="O640" s="59"/>
    </row>
    <row r="641" spans="2:15" x14ac:dyDescent="0.25">
      <c r="B641" s="5">
        <v>4</v>
      </c>
      <c r="C641" s="49" t="str">
        <f>VLOOKUP(見積条件マスタ[[#This Row],[article_type_id]],品名マスタ[],5,0)</f>
        <v>段付エジェクタピン</v>
      </c>
      <c r="D641" s="11">
        <v>20001</v>
      </c>
      <c r="E641" s="49" t="str">
        <f>VLOOKUP(見積条件マスタ[[#This Row],[qt_condition_type_id]],見積条件タイプマスタ[],5,0)</f>
        <v>ツバ部逃げ加工を設定する事</v>
      </c>
      <c r="F641" s="49" t="str">
        <f>VLOOKUP(見積条件マスタ[[#This Row],[qt_condition_type_id]],見積条件タイプマスタ[],2,0)</f>
        <v>BOOLEAN</v>
      </c>
      <c r="G641" s="10">
        <v>2</v>
      </c>
      <c r="H641" s="42" t="str">
        <f>見積条件マスタ[[#This Row],[article_type_id]]&amp;"."&amp;見積条件マスタ[[#This Row],[qt_condition_type_id]]&amp;"."&amp;見積条件マスタ[[#This Row],[qt_condition_type_define_id]]</f>
        <v>4.20001.2</v>
      </c>
      <c r="K641" t="s">
        <v>269</v>
      </c>
      <c r="L641">
        <v>2</v>
      </c>
      <c r="N641" s="12" t="s">
        <v>633</v>
      </c>
      <c r="O641" s="59"/>
    </row>
    <row r="642" spans="2:15" x14ac:dyDescent="0.25">
      <c r="B642" s="5">
        <v>4</v>
      </c>
      <c r="C642" s="49" t="str">
        <f>VLOOKUP(見積条件マスタ[[#This Row],[article_type_id]],品名マスタ[],5,0)</f>
        <v>段付エジェクタピン</v>
      </c>
      <c r="D642" s="11">
        <v>20002</v>
      </c>
      <c r="E642" s="49" t="str">
        <f>VLOOKUP(見積条件マスタ[[#This Row],[qt_condition_type_id]],見積条件タイプマスタ[],5,0)</f>
        <v>ツバ裏ナンバリング加工を設定する事</v>
      </c>
      <c r="F642" s="49" t="str">
        <f>VLOOKUP(見積条件マスタ[[#This Row],[qt_condition_type_id]],見積条件タイプマスタ[],2,0)</f>
        <v>TEXT_LENGTH</v>
      </c>
      <c r="G642" s="10">
        <v>1</v>
      </c>
      <c r="H642" s="42" t="str">
        <f>見積条件マスタ[[#This Row],[article_type_id]]&amp;"."&amp;見積条件マスタ[[#This Row],[qt_condition_type_id]]&amp;"."&amp;見積条件マスタ[[#This Row],[qt_condition_type_define_id]]</f>
        <v>4.20002.1</v>
      </c>
      <c r="I642" t="s">
        <v>270</v>
      </c>
      <c r="K642" t="s">
        <v>268</v>
      </c>
      <c r="L642">
        <v>1</v>
      </c>
      <c r="N642" s="12" t="s">
        <v>633</v>
      </c>
      <c r="O642" s="59"/>
    </row>
    <row r="643" spans="2:15" x14ac:dyDescent="0.25">
      <c r="B643" s="5">
        <v>4</v>
      </c>
      <c r="C643" s="49" t="str">
        <f>VLOOKUP(見積条件マスタ[[#This Row],[article_type_id]],品名マスタ[],5,0)</f>
        <v>段付エジェクタピン</v>
      </c>
      <c r="D643" s="11">
        <v>20002</v>
      </c>
      <c r="E643" s="49" t="str">
        <f>VLOOKUP(見積条件マスタ[[#This Row],[qt_condition_type_id]],見積条件タイプマスタ[],5,0)</f>
        <v>ツバ裏ナンバリング加工を設定する事</v>
      </c>
      <c r="F643" s="49" t="str">
        <f>VLOOKUP(見積条件マスタ[[#This Row],[qt_condition_type_id]],見積条件タイプマスタ[],2,0)</f>
        <v>TEXT_LENGTH</v>
      </c>
      <c r="G643" s="10">
        <v>2</v>
      </c>
      <c r="H643" s="42" t="str">
        <f>見積条件マスタ[[#This Row],[article_type_id]]&amp;"."&amp;見積条件マスタ[[#This Row],[qt_condition_type_id]]&amp;"."&amp;見積条件マスタ[[#This Row],[qt_condition_type_define_id]]</f>
        <v>4.20002.2</v>
      </c>
      <c r="K643" t="s">
        <v>269</v>
      </c>
      <c r="L643">
        <v>2</v>
      </c>
      <c r="N643" s="12" t="s">
        <v>633</v>
      </c>
      <c r="O643" s="59"/>
    </row>
    <row r="644" spans="2:15" x14ac:dyDescent="0.25">
      <c r="B644" s="5">
        <v>4</v>
      </c>
      <c r="C644" s="49" t="str">
        <f>VLOOKUP(見積条件マスタ[[#This Row],[article_type_id]],品名マスタ[],5,0)</f>
        <v>段付エジェクタピン</v>
      </c>
      <c r="D644" s="11">
        <v>20003</v>
      </c>
      <c r="E644" s="49" t="str">
        <f>VLOOKUP(見積条件マスタ[[#This Row],[qt_condition_type_id]],見積条件タイプマスタ[],5,0)</f>
        <v>ツバ部面取り不可</v>
      </c>
      <c r="F644" s="49" t="str">
        <f>VLOOKUP(見積条件マスタ[[#This Row],[qt_condition_type_id]],見積条件タイプマスタ[],2,0)</f>
        <v>BOOLEAN</v>
      </c>
      <c r="G644" s="10">
        <v>1</v>
      </c>
      <c r="H644" s="42" t="str">
        <f>見積条件マスタ[[#This Row],[article_type_id]]&amp;"."&amp;見積条件マスタ[[#This Row],[qt_condition_type_id]]&amp;"."&amp;見積条件マスタ[[#This Row],[qt_condition_type_define_id]]</f>
        <v>4.20003.1</v>
      </c>
      <c r="I644" t="s">
        <v>271</v>
      </c>
      <c r="K644" t="s">
        <v>268</v>
      </c>
      <c r="L644">
        <v>1</v>
      </c>
      <c r="N644" s="12" t="s">
        <v>633</v>
      </c>
      <c r="O644" s="59"/>
    </row>
    <row r="645" spans="2:15" x14ac:dyDescent="0.25">
      <c r="B645" s="5">
        <v>4</v>
      </c>
      <c r="C645" s="49" t="str">
        <f>VLOOKUP(見積条件マスタ[[#This Row],[article_type_id]],品名マスタ[],5,0)</f>
        <v>段付エジェクタピン</v>
      </c>
      <c r="D645" s="11">
        <v>20003</v>
      </c>
      <c r="E645" s="49" t="str">
        <f>VLOOKUP(見積条件マスタ[[#This Row],[qt_condition_type_id]],見積条件タイプマスタ[],5,0)</f>
        <v>ツバ部面取り不可</v>
      </c>
      <c r="F645" s="49" t="str">
        <f>VLOOKUP(見積条件マスタ[[#This Row],[qt_condition_type_id]],見積条件タイプマスタ[],2,0)</f>
        <v>BOOLEAN</v>
      </c>
      <c r="G645" s="10">
        <v>2</v>
      </c>
      <c r="H645" s="42" t="str">
        <f>見積条件マスタ[[#This Row],[article_type_id]]&amp;"."&amp;見積条件マスタ[[#This Row],[qt_condition_type_id]]&amp;"."&amp;見積条件マスタ[[#This Row],[qt_condition_type_define_id]]</f>
        <v>4.20003.2</v>
      </c>
      <c r="K645" t="s">
        <v>269</v>
      </c>
      <c r="L645">
        <v>2</v>
      </c>
      <c r="N645" s="12" t="s">
        <v>633</v>
      </c>
      <c r="O645" s="59"/>
    </row>
    <row r="646" spans="2:15" x14ac:dyDescent="0.25">
      <c r="B646" s="5">
        <v>4</v>
      </c>
      <c r="C646" s="49" t="str">
        <f>VLOOKUP(見積条件マスタ[[#This Row],[article_type_id]],品名マスタ[],5,0)</f>
        <v>段付エジェクタピン</v>
      </c>
      <c r="D646" s="11">
        <v>20004</v>
      </c>
      <c r="E646" s="49" t="str">
        <f>VLOOKUP(見積条件マスタ[[#This Row],[qt_condition_type_id]],見積条件タイプマスタ[],5,0)</f>
        <v>先端カットおよび先端異形状は加工不要</v>
      </c>
      <c r="F646" s="49" t="str">
        <f>VLOOKUP(見積条件マスタ[[#This Row],[qt_condition_type_id]],見積条件タイプマスタ[],2,0)</f>
        <v>BOOLEAN</v>
      </c>
      <c r="G646" s="10">
        <v>1</v>
      </c>
      <c r="H646" s="42" t="str">
        <f>見積条件マスタ[[#This Row],[article_type_id]]&amp;"."&amp;見積条件マスタ[[#This Row],[qt_condition_type_id]]&amp;"."&amp;見積条件マスタ[[#This Row],[qt_condition_type_define_id]]</f>
        <v>4.20004.1</v>
      </c>
      <c r="I646" t="s">
        <v>272</v>
      </c>
      <c r="K646" t="s">
        <v>268</v>
      </c>
      <c r="L646">
        <v>1</v>
      </c>
      <c r="N646" s="12" t="s">
        <v>633</v>
      </c>
      <c r="O646" s="59"/>
    </row>
    <row r="647" spans="2:15" x14ac:dyDescent="0.25">
      <c r="B647" s="5">
        <v>4</v>
      </c>
      <c r="C647" s="49" t="str">
        <f>VLOOKUP(見積条件マスタ[[#This Row],[article_type_id]],品名マスタ[],5,0)</f>
        <v>段付エジェクタピン</v>
      </c>
      <c r="D647" s="11">
        <v>20004</v>
      </c>
      <c r="E647" s="49" t="str">
        <f>VLOOKUP(見積条件マスタ[[#This Row],[qt_condition_type_id]],見積条件タイプマスタ[],5,0)</f>
        <v>先端カットおよび先端異形状は加工不要</v>
      </c>
      <c r="F647" s="49" t="str">
        <f>VLOOKUP(見積条件マスタ[[#This Row],[qt_condition_type_id]],見積条件タイプマスタ[],2,0)</f>
        <v>BOOLEAN</v>
      </c>
      <c r="G647" s="10">
        <v>2</v>
      </c>
      <c r="H647" s="42" t="str">
        <f>見積条件マスタ[[#This Row],[article_type_id]]&amp;"."&amp;見積条件マスタ[[#This Row],[qt_condition_type_id]]&amp;"."&amp;見積条件マスタ[[#This Row],[qt_condition_type_define_id]]</f>
        <v>4.20004.2</v>
      </c>
      <c r="I647" t="s">
        <v>273</v>
      </c>
      <c r="K647" t="s">
        <v>269</v>
      </c>
      <c r="L647">
        <v>2</v>
      </c>
      <c r="N647" s="12" t="s">
        <v>633</v>
      </c>
      <c r="O647" s="59"/>
    </row>
    <row r="648" spans="2:15" x14ac:dyDescent="0.25">
      <c r="B648" s="5">
        <v>4</v>
      </c>
      <c r="C648" s="49" t="str">
        <f>VLOOKUP(見積条件マスタ[[#This Row],[article_type_id]],品名マスタ[],5,0)</f>
        <v>段付エジェクタピン</v>
      </c>
      <c r="D648" s="11">
        <v>20006</v>
      </c>
      <c r="E648" s="49" t="str">
        <f>VLOOKUP(見積条件マスタ[[#This Row],[qt_condition_type_id]],見積条件タイプマスタ[],5,0)</f>
        <v>3Dモデル上のツバ裏ナンバリングは加工不要</v>
      </c>
      <c r="F648" s="49" t="str">
        <f>VLOOKUP(見積条件マスタ[[#This Row],[qt_condition_type_id]],見積条件タイプマスタ[],2,0)</f>
        <v>BOOLEAN</v>
      </c>
      <c r="G648" s="10">
        <v>1</v>
      </c>
      <c r="H648" s="42" t="str">
        <f>見積条件マスタ[[#This Row],[article_type_id]]&amp;"."&amp;見積条件マスタ[[#This Row],[qt_condition_type_id]]&amp;"."&amp;見積条件マスタ[[#This Row],[qt_condition_type_define_id]]</f>
        <v>4.20006.1</v>
      </c>
      <c r="I648" t="s">
        <v>272</v>
      </c>
      <c r="K648" t="s">
        <v>268</v>
      </c>
      <c r="L648">
        <v>1</v>
      </c>
      <c r="N648" s="12" t="s">
        <v>633</v>
      </c>
      <c r="O648" s="59"/>
    </row>
    <row r="649" spans="2:15" x14ac:dyDescent="0.25">
      <c r="B649" s="5">
        <v>4</v>
      </c>
      <c r="C649" s="49" t="str">
        <f>VLOOKUP(見積条件マスタ[[#This Row],[article_type_id]],品名マスタ[],5,0)</f>
        <v>段付エジェクタピン</v>
      </c>
      <c r="D649" s="11">
        <v>20006</v>
      </c>
      <c r="E649" s="49" t="str">
        <f>VLOOKUP(見積条件マスタ[[#This Row],[qt_condition_type_id]],見積条件タイプマスタ[],5,0)</f>
        <v>3Dモデル上のツバ裏ナンバリングは加工不要</v>
      </c>
      <c r="F649" s="49" t="str">
        <f>VLOOKUP(見積条件マスタ[[#This Row],[qt_condition_type_id]],見積条件タイプマスタ[],2,0)</f>
        <v>BOOLEAN</v>
      </c>
      <c r="G649" s="10">
        <v>2</v>
      </c>
      <c r="H649" s="42" t="str">
        <f>見積条件マスタ[[#This Row],[article_type_id]]&amp;"."&amp;見積条件マスタ[[#This Row],[qt_condition_type_id]]&amp;"."&amp;見積条件マスタ[[#This Row],[qt_condition_type_define_id]]</f>
        <v>4.20006.2</v>
      </c>
      <c r="I649" t="s">
        <v>273</v>
      </c>
      <c r="K649" t="s">
        <v>269</v>
      </c>
      <c r="L649">
        <v>2</v>
      </c>
      <c r="N649" s="12" t="s">
        <v>633</v>
      </c>
      <c r="O649" s="59"/>
    </row>
    <row r="650" spans="2:15" x14ac:dyDescent="0.25">
      <c r="B650" s="5">
        <v>4</v>
      </c>
      <c r="C650" s="33" t="str">
        <f>VLOOKUP(見積条件マスタ[[#This Row],[article_type_id]],品名マスタ[],5,0)</f>
        <v>段付エジェクタピン</v>
      </c>
      <c r="D650" s="9">
        <v>29999</v>
      </c>
      <c r="E650" s="49" t="str">
        <f>VLOOKUP(見積条件マスタ[[#This Row],[qt_condition_type_id]],見積条件タイプマスタ[],5,0)</f>
        <v>その他指示</v>
      </c>
      <c r="F650" s="49" t="str">
        <f>VLOOKUP(見積条件マスタ[[#This Row],[qt_condition_type_id]],見積条件タイプマスタ[],2,0)</f>
        <v>SIMPLE_TEXT</v>
      </c>
      <c r="G650" s="5">
        <v>1</v>
      </c>
      <c r="H650" s="49" t="str">
        <f>見積条件マスタ[[#This Row],[article_type_id]]&amp;"."&amp;見積条件マスタ[[#This Row],[qt_condition_type_id]]&amp;"."&amp;見積条件マスタ[[#This Row],[qt_condition_type_define_id]]</f>
        <v>4.29999.1</v>
      </c>
      <c r="I650" s="5" t="s">
        <v>161</v>
      </c>
      <c r="J650" s="5"/>
      <c r="K650" s="5"/>
      <c r="L650" s="5">
        <v>1</v>
      </c>
      <c r="M650" s="5"/>
      <c r="N650" s="12" t="s">
        <v>633</v>
      </c>
      <c r="O650" s="59"/>
    </row>
    <row r="651" spans="2:15" x14ac:dyDescent="0.25">
      <c r="B651" s="5">
        <v>5</v>
      </c>
      <c r="C651" s="16" t="str">
        <f>VLOOKUP(見積条件マスタ[[#This Row],[article_type_id]],品名マスタ[],5,0)</f>
        <v>段付スリーブ</v>
      </c>
      <c r="D651" s="9">
        <v>1</v>
      </c>
      <c r="E651" s="16" t="str">
        <f>VLOOKUP(見積条件マスタ[[#This Row],[qt_condition_type_id]],見積条件タイプマスタ[],5,0)</f>
        <v>材質</v>
      </c>
      <c r="F651" s="16" t="str">
        <f>VLOOKUP(見積条件マスタ[[#This Row],[qt_condition_type_id]],見積条件タイプマスタ[],2,0)</f>
        <v>SIMPLE_TEXT</v>
      </c>
      <c r="G651" s="5">
        <v>1</v>
      </c>
      <c r="H651" s="16" t="str">
        <f>見積条件マスタ[[#This Row],[article_type_id]]&amp;"."&amp;見積条件マスタ[[#This Row],[qt_condition_type_id]]&amp;"."&amp;見積条件マスタ[[#This Row],[qt_condition_type_define_id]]</f>
        <v>5.1.1</v>
      </c>
      <c r="I651" s="5" t="s">
        <v>0</v>
      </c>
      <c r="J651" s="5" t="s">
        <v>8</v>
      </c>
      <c r="K651" s="5" t="s">
        <v>9</v>
      </c>
      <c r="L651" s="5">
        <v>1</v>
      </c>
      <c r="M651" s="5"/>
      <c r="N651" s="12" t="s">
        <v>396</v>
      </c>
      <c r="O651" s="59"/>
    </row>
    <row r="652" spans="2:15" x14ac:dyDescent="0.25">
      <c r="B652" s="5">
        <v>5</v>
      </c>
      <c r="C652" s="16" t="str">
        <f>VLOOKUP(見積条件マスタ[[#This Row],[article_type_id]],品名マスタ[],5,0)</f>
        <v>段付スリーブ</v>
      </c>
      <c r="D652" s="9">
        <v>1</v>
      </c>
      <c r="E652" s="16" t="str">
        <f>VLOOKUP(見積条件マスタ[[#This Row],[qt_condition_type_id]],見積条件タイプマスタ[],5,0)</f>
        <v>材質</v>
      </c>
      <c r="F652" s="16" t="str">
        <f>VLOOKUP(見積条件マスタ[[#This Row],[qt_condition_type_id]],見積条件タイプマスタ[],2,0)</f>
        <v>SIMPLE_TEXT</v>
      </c>
      <c r="G652" s="5">
        <v>2</v>
      </c>
      <c r="H652" s="16" t="str">
        <f>見積条件マスタ[[#This Row],[article_type_id]]&amp;"."&amp;見積条件マスタ[[#This Row],[qt_condition_type_id]]&amp;"."&amp;見積条件マスタ[[#This Row],[qt_condition_type_define_id]]</f>
        <v>5.1.2</v>
      </c>
      <c r="I652" s="5" t="s">
        <v>10</v>
      </c>
      <c r="J652" s="5" t="s">
        <v>11</v>
      </c>
      <c r="K652" s="5" t="s">
        <v>12</v>
      </c>
      <c r="L652" s="5">
        <v>2</v>
      </c>
      <c r="M652" s="5"/>
      <c r="N652" s="5" t="s">
        <v>632</v>
      </c>
      <c r="O652" s="59"/>
    </row>
    <row r="653" spans="2:15" x14ac:dyDescent="0.25">
      <c r="B653" s="5">
        <v>5</v>
      </c>
      <c r="C653" s="16" t="str">
        <f>VLOOKUP(見積条件マスタ[[#This Row],[article_type_id]],品名マスタ[],5,0)</f>
        <v>段付スリーブ</v>
      </c>
      <c r="D653" s="9">
        <v>1</v>
      </c>
      <c r="E653" s="16" t="str">
        <f>VLOOKUP(見積条件マスタ[[#This Row],[qt_condition_type_id]],見積条件タイプマスタ[],5,0)</f>
        <v>材質</v>
      </c>
      <c r="F653" s="16" t="str">
        <f>VLOOKUP(見積条件マスタ[[#This Row],[qt_condition_type_id]],見積条件タイプマスタ[],2,0)</f>
        <v>SIMPLE_TEXT</v>
      </c>
      <c r="G653" s="5">
        <v>3</v>
      </c>
      <c r="H653" s="16" t="str">
        <f>見積条件マスタ[[#This Row],[article_type_id]]&amp;"."&amp;見積条件マスタ[[#This Row],[qt_condition_type_id]]&amp;"."&amp;見積条件マスタ[[#This Row],[qt_condition_type_define_id]]</f>
        <v>5.1.3</v>
      </c>
      <c r="I653" s="5" t="s">
        <v>13</v>
      </c>
      <c r="J653" s="5" t="s">
        <v>14</v>
      </c>
      <c r="K653" s="5" t="s">
        <v>15</v>
      </c>
      <c r="L653" s="5">
        <v>6</v>
      </c>
      <c r="M653" s="5"/>
      <c r="N653" s="5" t="s">
        <v>632</v>
      </c>
      <c r="O653" s="59"/>
    </row>
    <row r="654" spans="2:15" x14ac:dyDescent="0.25">
      <c r="B654" s="5">
        <v>5</v>
      </c>
      <c r="C654" s="16" t="str">
        <f>VLOOKUP(見積条件マスタ[[#This Row],[article_type_id]],品名マスタ[],5,0)</f>
        <v>段付スリーブ</v>
      </c>
      <c r="D654" s="9">
        <v>1</v>
      </c>
      <c r="E654" s="16" t="str">
        <f>VLOOKUP(見積条件マスタ[[#This Row],[qt_condition_type_id]],見積条件タイプマスタ[],5,0)</f>
        <v>材質</v>
      </c>
      <c r="F654" s="16" t="str">
        <f>VLOOKUP(見積条件マスタ[[#This Row],[qt_condition_type_id]],見積条件タイプマスタ[],2,0)</f>
        <v>SIMPLE_TEXT</v>
      </c>
      <c r="G654" s="5">
        <v>4</v>
      </c>
      <c r="H654" s="16" t="str">
        <f>見積条件マスタ[[#This Row],[article_type_id]]&amp;"."&amp;見積条件マスタ[[#This Row],[qt_condition_type_id]]&amp;"."&amp;見積条件マスタ[[#This Row],[qt_condition_type_define_id]]</f>
        <v>5.1.4</v>
      </c>
      <c r="I654" s="5" t="s">
        <v>16</v>
      </c>
      <c r="J654" s="5" t="s">
        <v>17</v>
      </c>
      <c r="K654" s="5" t="s">
        <v>646</v>
      </c>
      <c r="L654" s="5">
        <v>8</v>
      </c>
      <c r="M654" s="5"/>
      <c r="N654" s="5" t="s">
        <v>632</v>
      </c>
      <c r="O654" s="59"/>
    </row>
    <row r="655" spans="2:15" x14ac:dyDescent="0.25">
      <c r="B655" s="5">
        <v>5</v>
      </c>
      <c r="C655" s="16" t="str">
        <f>VLOOKUP(見積条件マスタ[[#This Row],[article_type_id]],品名マスタ[],5,0)</f>
        <v>段付スリーブ</v>
      </c>
      <c r="D655" s="9">
        <v>1</v>
      </c>
      <c r="E655" s="16" t="str">
        <f>VLOOKUP(見積条件マスタ[[#This Row],[qt_condition_type_id]],見積条件タイプマスタ[],5,0)</f>
        <v>材質</v>
      </c>
      <c r="F655" s="16" t="str">
        <f>VLOOKUP(見積条件マスタ[[#This Row],[qt_condition_type_id]],見積条件タイプマスタ[],2,0)</f>
        <v>SIMPLE_TEXT</v>
      </c>
      <c r="G655" s="5">
        <v>5</v>
      </c>
      <c r="H655" s="16" t="str">
        <f>見積条件マスタ[[#This Row],[article_type_id]]&amp;"."&amp;見積条件マスタ[[#This Row],[qt_condition_type_id]]&amp;"."&amp;見積条件マスタ[[#This Row],[qt_condition_type_define_id]]</f>
        <v>5.1.5</v>
      </c>
      <c r="I655" s="5" t="s">
        <v>18</v>
      </c>
      <c r="J655" s="5" t="s">
        <v>19</v>
      </c>
      <c r="K655" s="5" t="s">
        <v>648</v>
      </c>
      <c r="L655" s="5">
        <v>7</v>
      </c>
      <c r="M655" s="5"/>
      <c r="N655" s="5" t="s">
        <v>632</v>
      </c>
      <c r="O655" s="59"/>
    </row>
    <row r="656" spans="2:15" x14ac:dyDescent="0.25">
      <c r="B656" s="5">
        <v>5</v>
      </c>
      <c r="C656" s="16" t="str">
        <f>VLOOKUP(見積条件マスタ[[#This Row],[article_type_id]],品名マスタ[],5,0)</f>
        <v>段付スリーブ</v>
      </c>
      <c r="D656" s="9">
        <v>1</v>
      </c>
      <c r="E656" s="16" t="str">
        <f>VLOOKUP(見積条件マスタ[[#This Row],[qt_condition_type_id]],見積条件タイプマスタ[],5,0)</f>
        <v>材質</v>
      </c>
      <c r="F656" s="16" t="str">
        <f>VLOOKUP(見積条件マスタ[[#This Row],[qt_condition_type_id]],見積条件タイプマスタ[],2,0)</f>
        <v>SIMPLE_TEXT</v>
      </c>
      <c r="G656" s="5">
        <v>6</v>
      </c>
      <c r="H656" s="16" t="str">
        <f>見積条件マスタ[[#This Row],[article_type_id]]&amp;"."&amp;見積条件マスタ[[#This Row],[qt_condition_type_id]]&amp;"."&amp;見積条件マスタ[[#This Row],[qt_condition_type_define_id]]</f>
        <v>5.1.6</v>
      </c>
      <c r="I656" s="5" t="s">
        <v>20</v>
      </c>
      <c r="J656" s="5" t="s">
        <v>21</v>
      </c>
      <c r="K656" s="5" t="s">
        <v>653</v>
      </c>
      <c r="L656" s="5">
        <v>9</v>
      </c>
      <c r="M656" s="5"/>
      <c r="N656" s="5" t="s">
        <v>632</v>
      </c>
      <c r="O656" s="59"/>
    </row>
    <row r="657" spans="2:15" x14ac:dyDescent="0.25">
      <c r="B657" s="5">
        <v>5</v>
      </c>
      <c r="C657" s="16" t="str">
        <f>VLOOKUP(見積条件マスタ[[#This Row],[article_type_id]],品名マスタ[],5,0)</f>
        <v>段付スリーブ</v>
      </c>
      <c r="D657" s="9">
        <v>1</v>
      </c>
      <c r="E657" s="16" t="str">
        <f>VLOOKUP(見積条件マスタ[[#This Row],[qt_condition_type_id]],見積条件タイプマスタ[],5,0)</f>
        <v>材質</v>
      </c>
      <c r="F657" s="16" t="str">
        <f>VLOOKUP(見積条件マスタ[[#This Row],[qt_condition_type_id]],見積条件タイプマスタ[],2,0)</f>
        <v>SIMPLE_TEXT</v>
      </c>
      <c r="G657" s="5">
        <v>7</v>
      </c>
      <c r="H657" s="16" t="str">
        <f>見積条件マスタ[[#This Row],[article_type_id]]&amp;"."&amp;見積条件マスタ[[#This Row],[qt_condition_type_id]]&amp;"."&amp;見積条件マスタ[[#This Row],[qt_condition_type_define_id]]</f>
        <v>5.1.7</v>
      </c>
      <c r="I657" s="5" t="s">
        <v>22</v>
      </c>
      <c r="J657" s="5" t="s">
        <v>23</v>
      </c>
      <c r="K657" s="5" t="s">
        <v>24</v>
      </c>
      <c r="L657" s="5">
        <v>4</v>
      </c>
      <c r="M657" s="5"/>
      <c r="N657" s="5" t="s">
        <v>632</v>
      </c>
      <c r="O657" s="59"/>
    </row>
    <row r="658" spans="2:15" x14ac:dyDescent="0.25">
      <c r="B658" s="5">
        <v>5</v>
      </c>
      <c r="C658" s="16" t="str">
        <f>VLOOKUP(見積条件マスタ[[#This Row],[article_type_id]],品名マスタ[],5,0)</f>
        <v>段付スリーブ</v>
      </c>
      <c r="D658" s="9">
        <v>1</v>
      </c>
      <c r="E658" s="16" t="str">
        <f>VLOOKUP(見積条件マスタ[[#This Row],[qt_condition_type_id]],見積条件タイプマスタ[],5,0)</f>
        <v>材質</v>
      </c>
      <c r="F658" s="16" t="str">
        <f>VLOOKUP(見積条件マスタ[[#This Row],[qt_condition_type_id]],見積条件タイプマスタ[],2,0)</f>
        <v>SIMPLE_TEXT</v>
      </c>
      <c r="G658" s="5">
        <v>8</v>
      </c>
      <c r="H658" s="16" t="str">
        <f>見積条件マスタ[[#This Row],[article_type_id]]&amp;"."&amp;見積条件マスタ[[#This Row],[qt_condition_type_id]]&amp;"."&amp;見積条件マスタ[[#This Row],[qt_condition_type_define_id]]</f>
        <v>5.1.8</v>
      </c>
      <c r="I658" s="5" t="s">
        <v>25</v>
      </c>
      <c r="J658" s="5" t="s">
        <v>26</v>
      </c>
      <c r="K658" s="5" t="s">
        <v>642</v>
      </c>
      <c r="L658" s="5">
        <v>3</v>
      </c>
      <c r="M658" s="5"/>
      <c r="N658" s="5" t="s">
        <v>632</v>
      </c>
      <c r="O658" s="59"/>
    </row>
    <row r="659" spans="2:15" x14ac:dyDescent="0.25">
      <c r="B659" s="5">
        <v>5</v>
      </c>
      <c r="C659" s="16" t="str">
        <f>VLOOKUP(見積条件マスタ[[#This Row],[article_type_id]],品名マスタ[],5,0)</f>
        <v>段付スリーブ</v>
      </c>
      <c r="D659" s="9">
        <v>1</v>
      </c>
      <c r="E659" s="16" t="str">
        <f>VLOOKUP(見積条件マスタ[[#This Row],[qt_condition_type_id]],見積条件タイプマスタ[],5,0)</f>
        <v>材質</v>
      </c>
      <c r="F659" s="16" t="str">
        <f>VLOOKUP(見積条件マスタ[[#This Row],[qt_condition_type_id]],見積条件タイプマスタ[],2,0)</f>
        <v>SIMPLE_TEXT</v>
      </c>
      <c r="G659" s="5">
        <v>9</v>
      </c>
      <c r="H659" s="16" t="str">
        <f>見積条件マスタ[[#This Row],[article_type_id]]&amp;"."&amp;見積条件マスタ[[#This Row],[qt_condition_type_id]]&amp;"."&amp;見積条件マスタ[[#This Row],[qt_condition_type_define_id]]</f>
        <v>5.1.9</v>
      </c>
      <c r="I659" s="5" t="s">
        <v>27</v>
      </c>
      <c r="J659" s="5" t="s">
        <v>17</v>
      </c>
      <c r="K659" s="5" t="s">
        <v>644</v>
      </c>
      <c r="L659" s="5">
        <v>5</v>
      </c>
      <c r="M659" s="5"/>
      <c r="N659" s="12" t="s">
        <v>396</v>
      </c>
      <c r="O659" s="59"/>
    </row>
    <row r="660" spans="2:15" x14ac:dyDescent="0.25">
      <c r="B660" s="5">
        <v>5</v>
      </c>
      <c r="C660" s="16" t="str">
        <f>VLOOKUP(見積条件マスタ[[#This Row],[article_type_id]],品名マスタ[],5,0)</f>
        <v>段付スリーブ</v>
      </c>
      <c r="D660" s="9">
        <v>1</v>
      </c>
      <c r="E660" s="16" t="str">
        <f>VLOOKUP(見積条件マスタ[[#This Row],[qt_condition_type_id]],見積条件タイプマスタ[],5,0)</f>
        <v>材質</v>
      </c>
      <c r="F660" s="16" t="str">
        <f>VLOOKUP(見積条件マスタ[[#This Row],[qt_condition_type_id]],見積条件タイプマスタ[],2,0)</f>
        <v>SIMPLE_TEXT</v>
      </c>
      <c r="G660" s="5">
        <v>10</v>
      </c>
      <c r="H660" s="16" t="str">
        <f>見積条件マスタ[[#This Row],[article_type_id]]&amp;"."&amp;見積条件マスタ[[#This Row],[qt_condition_type_id]]&amp;"."&amp;見積条件マスタ[[#This Row],[qt_condition_type_define_id]]</f>
        <v>5.1.10</v>
      </c>
      <c r="I660" s="5" t="s">
        <v>28</v>
      </c>
      <c r="J660" s="5" t="s">
        <v>29</v>
      </c>
      <c r="K660" s="5" t="s">
        <v>649</v>
      </c>
      <c r="L660" s="5">
        <v>10</v>
      </c>
      <c r="M660" s="5"/>
      <c r="N660" s="5" t="s">
        <v>632</v>
      </c>
      <c r="O660" s="59"/>
    </row>
    <row r="661" spans="2:15" x14ac:dyDescent="0.25">
      <c r="B661" s="5">
        <v>5</v>
      </c>
      <c r="C661" s="16" t="str">
        <f>VLOOKUP(見積条件マスタ[[#This Row],[article_type_id]],品名マスタ[],5,0)</f>
        <v>段付スリーブ</v>
      </c>
      <c r="D661" s="9">
        <v>1</v>
      </c>
      <c r="E661" s="16" t="str">
        <f>VLOOKUP(見積条件マスタ[[#This Row],[qt_condition_type_id]],見積条件タイプマスタ[],5,0)</f>
        <v>材質</v>
      </c>
      <c r="F661" s="16" t="str">
        <f>VLOOKUP(見積条件マスタ[[#This Row],[qt_condition_type_id]],見積条件タイプマスタ[],2,0)</f>
        <v>SIMPLE_TEXT</v>
      </c>
      <c r="G661" s="5">
        <v>11</v>
      </c>
      <c r="H661" s="16" t="str">
        <f>見積条件マスタ[[#This Row],[article_type_id]]&amp;"."&amp;見積条件マスタ[[#This Row],[qt_condition_type_id]]&amp;"."&amp;見積条件マスタ[[#This Row],[qt_condition_type_define_id]]</f>
        <v>5.1.11</v>
      </c>
      <c r="I661" s="5" t="s">
        <v>30</v>
      </c>
      <c r="J661" s="5" t="s">
        <v>31</v>
      </c>
      <c r="K661" s="5" t="s">
        <v>650</v>
      </c>
      <c r="L661" s="5">
        <v>11</v>
      </c>
      <c r="M661" s="5"/>
      <c r="N661" s="5" t="s">
        <v>632</v>
      </c>
      <c r="O661" s="59"/>
    </row>
    <row r="662" spans="2:15" x14ac:dyDescent="0.25">
      <c r="B662" s="5">
        <v>5</v>
      </c>
      <c r="C662" s="16" t="str">
        <f>VLOOKUP(見積条件マスタ[[#This Row],[article_type_id]],品名マスタ[],5,0)</f>
        <v>段付スリーブ</v>
      </c>
      <c r="D662" s="9">
        <v>1</v>
      </c>
      <c r="E662" s="16" t="str">
        <f>VLOOKUP(見積条件マスタ[[#This Row],[qt_condition_type_id]],見積条件タイプマスタ[],5,0)</f>
        <v>材質</v>
      </c>
      <c r="F662" s="16" t="str">
        <f>VLOOKUP(見積条件マスタ[[#This Row],[qt_condition_type_id]],見積条件タイプマスタ[],2,0)</f>
        <v>SIMPLE_TEXT</v>
      </c>
      <c r="G662" s="5">
        <v>12</v>
      </c>
      <c r="H662" s="16" t="str">
        <f>見積条件マスタ[[#This Row],[article_type_id]]&amp;"."&amp;見積条件マスタ[[#This Row],[qt_condition_type_id]]&amp;"."&amp;見積条件マスタ[[#This Row],[qt_condition_type_define_id]]</f>
        <v>5.1.12</v>
      </c>
      <c r="I662" s="5" t="s">
        <v>32</v>
      </c>
      <c r="J662" s="5" t="s">
        <v>33</v>
      </c>
      <c r="K662" s="5" t="s">
        <v>651</v>
      </c>
      <c r="L662" s="5">
        <v>12</v>
      </c>
      <c r="M662" s="5"/>
      <c r="N662" s="5" t="s">
        <v>632</v>
      </c>
      <c r="O662" s="59"/>
    </row>
    <row r="663" spans="2:15" x14ac:dyDescent="0.25">
      <c r="B663" s="5">
        <v>5</v>
      </c>
      <c r="C663" s="16" t="str">
        <f>VLOOKUP(見積条件マスタ[[#This Row],[article_type_id]],品名マスタ[],5,0)</f>
        <v>段付スリーブ</v>
      </c>
      <c r="D663" s="9">
        <v>2</v>
      </c>
      <c r="E663" s="16" t="str">
        <f>VLOOKUP(見積条件マスタ[[#This Row],[qt_condition_type_id]],見積条件タイプマスタ[],5,0)</f>
        <v>表面処理</v>
      </c>
      <c r="F663" s="16" t="str">
        <f>VLOOKUP(見積条件マスタ[[#This Row],[qt_condition_type_id]],見積条件タイプマスタ[],2,0)</f>
        <v>SIMPLE_TEXT</v>
      </c>
      <c r="G663" s="5">
        <v>1</v>
      </c>
      <c r="H663" s="16" t="str">
        <f>見積条件マスタ[[#This Row],[article_type_id]]&amp;"."&amp;見積条件マスタ[[#This Row],[qt_condition_type_id]]&amp;"."&amp;見積条件マスタ[[#This Row],[qt_condition_type_define_id]]</f>
        <v>5.2.1</v>
      </c>
      <c r="I663" s="5" t="s">
        <v>163</v>
      </c>
      <c r="J663" s="5"/>
      <c r="K663" s="5" t="s">
        <v>164</v>
      </c>
      <c r="L663" s="5">
        <v>1</v>
      </c>
      <c r="M663" s="5"/>
      <c r="N663" s="12" t="s">
        <v>396</v>
      </c>
      <c r="O663" s="59"/>
    </row>
    <row r="664" spans="2:15" x14ac:dyDescent="0.25">
      <c r="B664" s="5">
        <v>5</v>
      </c>
      <c r="C664" s="16" t="str">
        <f>VLOOKUP(見積条件マスタ[[#This Row],[article_type_id]],品名マスタ[],5,0)</f>
        <v>段付スリーブ</v>
      </c>
      <c r="D664" s="9">
        <v>2</v>
      </c>
      <c r="E664" s="16" t="str">
        <f>VLOOKUP(見積条件マスタ[[#This Row],[qt_condition_type_id]],見積条件タイプマスタ[],5,0)</f>
        <v>表面処理</v>
      </c>
      <c r="F664" s="16" t="str">
        <f>VLOOKUP(見積条件マスタ[[#This Row],[qt_condition_type_id]],見積条件タイプマスタ[],2,0)</f>
        <v>SIMPLE_TEXT</v>
      </c>
      <c r="G664" s="5">
        <v>2</v>
      </c>
      <c r="H664" s="16" t="str">
        <f>見積条件マスタ[[#This Row],[article_type_id]]&amp;"."&amp;見積条件マスタ[[#This Row],[qt_condition_type_id]]&amp;"."&amp;見積条件マスタ[[#This Row],[qt_condition_type_define_id]]</f>
        <v>5.2.2</v>
      </c>
      <c r="I664" s="5" t="s">
        <v>35</v>
      </c>
      <c r="J664" s="5"/>
      <c r="K664" s="5" t="s">
        <v>165</v>
      </c>
      <c r="L664" s="5">
        <v>2</v>
      </c>
      <c r="M664" s="5"/>
      <c r="N664" s="12" t="s">
        <v>396</v>
      </c>
      <c r="O664" s="59"/>
    </row>
    <row r="665" spans="2:15" x14ac:dyDescent="0.25">
      <c r="B665" s="5">
        <v>5</v>
      </c>
      <c r="C665" s="16" t="str">
        <f>VLOOKUP(見積条件マスタ[[#This Row],[article_type_id]],品名マスタ[],5,0)</f>
        <v>段付スリーブ</v>
      </c>
      <c r="D665" s="9">
        <v>2</v>
      </c>
      <c r="E665" s="16" t="str">
        <f>VLOOKUP(見積条件マスタ[[#This Row],[qt_condition_type_id]],見積条件タイプマスタ[],5,0)</f>
        <v>表面処理</v>
      </c>
      <c r="F665" s="16" t="str">
        <f>VLOOKUP(見積条件マスタ[[#This Row],[qt_condition_type_id]],見積条件タイプマスタ[],2,0)</f>
        <v>SIMPLE_TEXT</v>
      </c>
      <c r="G665" s="5">
        <v>3</v>
      </c>
      <c r="H665" s="16" t="str">
        <f>見積条件マスタ[[#This Row],[article_type_id]]&amp;"."&amp;見積条件マスタ[[#This Row],[qt_condition_type_id]]&amp;"."&amp;見積条件マスタ[[#This Row],[qt_condition_type_define_id]]</f>
        <v>5.2.3</v>
      </c>
      <c r="I665" s="5" t="s">
        <v>34</v>
      </c>
      <c r="J665" s="5"/>
      <c r="K665" s="5" t="s">
        <v>166</v>
      </c>
      <c r="L665" s="5">
        <v>3</v>
      </c>
      <c r="M665" s="5"/>
      <c r="N665" s="5" t="s">
        <v>632</v>
      </c>
      <c r="O665" s="59"/>
    </row>
    <row r="666" spans="2:15" x14ac:dyDescent="0.25">
      <c r="B666" s="5">
        <v>5</v>
      </c>
      <c r="C666" s="16" t="str">
        <f>VLOOKUP(見積条件マスタ[[#This Row],[article_type_id]],品名マスタ[],5,0)</f>
        <v>段付スリーブ</v>
      </c>
      <c r="D666" s="9">
        <v>2</v>
      </c>
      <c r="E666" s="16" t="str">
        <f>VLOOKUP(見積条件マスタ[[#This Row],[qt_condition_type_id]],見積条件タイプマスタ[],5,0)</f>
        <v>表面処理</v>
      </c>
      <c r="F666" s="16" t="str">
        <f>VLOOKUP(見積条件マスタ[[#This Row],[qt_condition_type_id]],見積条件タイプマスタ[],2,0)</f>
        <v>SIMPLE_TEXT</v>
      </c>
      <c r="G666" s="5">
        <v>4</v>
      </c>
      <c r="H666" s="16" t="str">
        <f>見積条件マスタ[[#This Row],[article_type_id]]&amp;"."&amp;見積条件マスタ[[#This Row],[qt_condition_type_id]]&amp;"."&amp;見積条件マスタ[[#This Row],[qt_condition_type_define_id]]</f>
        <v>5.2.4</v>
      </c>
      <c r="I666" s="5" t="s">
        <v>167</v>
      </c>
      <c r="J666" s="5"/>
      <c r="K666" s="5" t="s">
        <v>655</v>
      </c>
      <c r="L666" s="5">
        <v>4</v>
      </c>
      <c r="M666" s="5"/>
      <c r="N666" s="5" t="s">
        <v>632</v>
      </c>
      <c r="O666" s="59"/>
    </row>
    <row r="667" spans="2:15" x14ac:dyDescent="0.25">
      <c r="B667" s="5">
        <v>5</v>
      </c>
      <c r="C667" s="16" t="str">
        <f>VLOOKUP(見積条件マスタ[[#This Row],[article_type_id]],品名マスタ[],5,0)</f>
        <v>段付スリーブ</v>
      </c>
      <c r="D667" s="9">
        <v>2</v>
      </c>
      <c r="E667" s="16" t="str">
        <f>VLOOKUP(見積条件マスタ[[#This Row],[qt_condition_type_id]],見積条件タイプマスタ[],5,0)</f>
        <v>表面処理</v>
      </c>
      <c r="F667" s="16" t="str">
        <f>VLOOKUP(見積条件マスタ[[#This Row],[qt_condition_type_id]],見積条件タイプマスタ[],2,0)</f>
        <v>SIMPLE_TEXT</v>
      </c>
      <c r="G667" s="5">
        <v>5</v>
      </c>
      <c r="H667" s="16" t="str">
        <f>見積条件マスタ[[#This Row],[article_type_id]]&amp;"."&amp;見積条件マスタ[[#This Row],[qt_condition_type_id]]&amp;"."&amp;見積条件マスタ[[#This Row],[qt_condition_type_define_id]]</f>
        <v>5.2.5</v>
      </c>
      <c r="I667" s="5" t="s">
        <v>168</v>
      </c>
      <c r="J667" s="5"/>
      <c r="K667" s="5" t="s">
        <v>657</v>
      </c>
      <c r="L667" s="5">
        <v>5</v>
      </c>
      <c r="M667" s="5"/>
      <c r="N667" s="5" t="s">
        <v>632</v>
      </c>
      <c r="O667" s="59"/>
    </row>
    <row r="668" spans="2:15" x14ac:dyDescent="0.25">
      <c r="B668" s="5">
        <v>5</v>
      </c>
      <c r="C668" s="16" t="str">
        <f>VLOOKUP(見積条件マスタ[[#This Row],[article_type_id]],品名マスタ[],5,0)</f>
        <v>段付スリーブ</v>
      </c>
      <c r="D668" s="9">
        <v>2</v>
      </c>
      <c r="E668" s="16" t="str">
        <f>VLOOKUP(見積条件マスタ[[#This Row],[qt_condition_type_id]],見積条件タイプマスタ[],5,0)</f>
        <v>表面処理</v>
      </c>
      <c r="F668" s="16" t="str">
        <f>VLOOKUP(見積条件マスタ[[#This Row],[qt_condition_type_id]],見積条件タイプマスタ[],2,0)</f>
        <v>SIMPLE_TEXT</v>
      </c>
      <c r="G668" s="5">
        <v>6</v>
      </c>
      <c r="H668" s="16" t="str">
        <f>見積条件マスタ[[#This Row],[article_type_id]]&amp;"."&amp;見積条件マスタ[[#This Row],[qt_condition_type_id]]&amp;"."&amp;見積条件マスタ[[#This Row],[qt_condition_type_define_id]]</f>
        <v>5.2.6</v>
      </c>
      <c r="I668" s="5" t="s">
        <v>169</v>
      </c>
      <c r="J668" s="5"/>
      <c r="K668" s="5" t="s">
        <v>658</v>
      </c>
      <c r="L668" s="5">
        <v>6</v>
      </c>
      <c r="M668" s="5"/>
      <c r="N668" s="5" t="s">
        <v>632</v>
      </c>
      <c r="O668" s="59"/>
    </row>
    <row r="669" spans="2:15" x14ac:dyDescent="0.25">
      <c r="B669" s="5">
        <v>5</v>
      </c>
      <c r="C669" s="16" t="str">
        <f>VLOOKUP(見積条件マスタ[[#This Row],[article_type_id]],品名マスタ[],5,0)</f>
        <v>段付スリーブ</v>
      </c>
      <c r="D669" s="9">
        <v>2</v>
      </c>
      <c r="E669" s="16" t="str">
        <f>VLOOKUP(見積条件マスタ[[#This Row],[qt_condition_type_id]],見積条件タイプマスタ[],5,0)</f>
        <v>表面処理</v>
      </c>
      <c r="F669" s="16" t="str">
        <f>VLOOKUP(見積条件マスタ[[#This Row],[qt_condition_type_id]],見積条件タイプマスタ[],2,0)</f>
        <v>SIMPLE_TEXT</v>
      </c>
      <c r="G669" s="5">
        <v>7</v>
      </c>
      <c r="H669" s="16" t="str">
        <f>見積条件マスタ[[#This Row],[article_type_id]]&amp;"."&amp;見積条件マスタ[[#This Row],[qt_condition_type_id]]&amp;"."&amp;見積条件マスタ[[#This Row],[qt_condition_type_define_id]]</f>
        <v>5.2.7</v>
      </c>
      <c r="I669" s="5" t="s">
        <v>170</v>
      </c>
      <c r="J669" s="5"/>
      <c r="K669" s="5" t="s">
        <v>659</v>
      </c>
      <c r="L669" s="5">
        <v>7</v>
      </c>
      <c r="M669" s="5"/>
      <c r="N669" s="5" t="s">
        <v>632</v>
      </c>
      <c r="O669" s="59"/>
    </row>
    <row r="670" spans="2:15" x14ac:dyDescent="0.25">
      <c r="B670" s="5">
        <v>5</v>
      </c>
      <c r="C670" s="16" t="str">
        <f>VLOOKUP(見積条件マスタ[[#This Row],[article_type_id]],品名マスタ[],5,0)</f>
        <v>段付スリーブ</v>
      </c>
      <c r="D670" s="9">
        <v>2</v>
      </c>
      <c r="E670" s="16" t="str">
        <f>VLOOKUP(見積条件マスタ[[#This Row],[qt_condition_type_id]],見積条件タイプマスタ[],5,0)</f>
        <v>表面処理</v>
      </c>
      <c r="F670" s="16" t="str">
        <f>VLOOKUP(見積条件マスタ[[#This Row],[qt_condition_type_id]],見積条件タイプマスタ[],2,0)</f>
        <v>SIMPLE_TEXT</v>
      </c>
      <c r="G670" s="5">
        <v>8</v>
      </c>
      <c r="H670" s="16" t="str">
        <f>見積条件マスタ[[#This Row],[article_type_id]]&amp;"."&amp;見積条件マスタ[[#This Row],[qt_condition_type_id]]&amp;"."&amp;見積条件マスタ[[#This Row],[qt_condition_type_define_id]]</f>
        <v>5.2.8</v>
      </c>
      <c r="I670" s="5" t="s">
        <v>171</v>
      </c>
      <c r="J670" s="5"/>
      <c r="K670" s="5" t="s">
        <v>660</v>
      </c>
      <c r="L670" s="5">
        <v>8</v>
      </c>
      <c r="M670" s="5"/>
      <c r="N670" s="5" t="s">
        <v>632</v>
      </c>
      <c r="O670" s="59"/>
    </row>
    <row r="671" spans="2:15" x14ac:dyDescent="0.25">
      <c r="B671" s="5">
        <v>5</v>
      </c>
      <c r="C671" s="16" t="str">
        <f>VLOOKUP(見積条件マスタ[[#This Row],[article_type_id]],品名マスタ[],5,0)</f>
        <v>段付スリーブ</v>
      </c>
      <c r="D671" s="9">
        <v>2</v>
      </c>
      <c r="E671" s="16" t="str">
        <f>VLOOKUP(見積条件マスタ[[#This Row],[qt_condition_type_id]],見積条件タイプマスタ[],5,0)</f>
        <v>表面処理</v>
      </c>
      <c r="F671" s="16" t="str">
        <f>VLOOKUP(見積条件マスタ[[#This Row],[qt_condition_type_id]],見積条件タイプマスタ[],2,0)</f>
        <v>SIMPLE_TEXT</v>
      </c>
      <c r="G671" s="5">
        <v>9</v>
      </c>
      <c r="H671" s="16" t="str">
        <f>見積条件マスタ[[#This Row],[article_type_id]]&amp;"."&amp;見積条件マスタ[[#This Row],[qt_condition_type_id]]&amp;"."&amp;見積条件マスタ[[#This Row],[qt_condition_type_define_id]]</f>
        <v>5.2.9</v>
      </c>
      <c r="I671" s="5" t="s">
        <v>172</v>
      </c>
      <c r="J671" s="5"/>
      <c r="K671" s="5" t="s">
        <v>661</v>
      </c>
      <c r="L671" s="5">
        <v>9</v>
      </c>
      <c r="M671" s="5"/>
      <c r="N671" s="5" t="s">
        <v>632</v>
      </c>
      <c r="O671" s="59"/>
    </row>
    <row r="672" spans="2:15" x14ac:dyDescent="0.25">
      <c r="B672" s="5">
        <v>5</v>
      </c>
      <c r="C672" s="16" t="str">
        <f>VLOOKUP(見積条件マスタ[[#This Row],[article_type_id]],品名マスタ[],5,0)</f>
        <v>段付スリーブ</v>
      </c>
      <c r="D672" s="9">
        <v>2</v>
      </c>
      <c r="E672" s="16" t="str">
        <f>VLOOKUP(見積条件マスタ[[#This Row],[qt_condition_type_id]],見積条件タイプマスタ[],5,0)</f>
        <v>表面処理</v>
      </c>
      <c r="F672" s="16" t="str">
        <f>VLOOKUP(見積条件マスタ[[#This Row],[qt_condition_type_id]],見積条件タイプマスタ[],2,0)</f>
        <v>SIMPLE_TEXT</v>
      </c>
      <c r="G672" s="5">
        <v>10</v>
      </c>
      <c r="H672" s="16" t="str">
        <f>見積条件マスタ[[#This Row],[article_type_id]]&amp;"."&amp;見積条件マスタ[[#This Row],[qt_condition_type_id]]&amp;"."&amp;見積条件マスタ[[#This Row],[qt_condition_type_define_id]]</f>
        <v>5.2.10</v>
      </c>
      <c r="I672" s="5" t="s">
        <v>173</v>
      </c>
      <c r="J672" s="5"/>
      <c r="K672" s="5" t="s">
        <v>662</v>
      </c>
      <c r="L672" s="5">
        <v>10</v>
      </c>
      <c r="M672" s="5"/>
      <c r="N672" s="5" t="s">
        <v>632</v>
      </c>
      <c r="O672" s="59"/>
    </row>
    <row r="673" spans="2:15" x14ac:dyDescent="0.25">
      <c r="B673" s="5">
        <v>5</v>
      </c>
      <c r="C673" s="16" t="str">
        <f>VLOOKUP(見積条件マスタ[[#This Row],[article_type_id]],品名マスタ[],5,0)</f>
        <v>段付スリーブ</v>
      </c>
      <c r="D673" s="9">
        <v>2</v>
      </c>
      <c r="E673" s="16" t="str">
        <f>VLOOKUP(見積条件マスタ[[#This Row],[qt_condition_type_id]],見積条件タイプマスタ[],5,0)</f>
        <v>表面処理</v>
      </c>
      <c r="F673" s="16" t="str">
        <f>VLOOKUP(見積条件マスタ[[#This Row],[qt_condition_type_id]],見積条件タイプマスタ[],2,0)</f>
        <v>SIMPLE_TEXT</v>
      </c>
      <c r="G673" s="5">
        <v>11</v>
      </c>
      <c r="H673" s="16" t="str">
        <f>見積条件マスタ[[#This Row],[article_type_id]]&amp;"."&amp;見積条件マスタ[[#This Row],[qt_condition_type_id]]&amp;"."&amp;見積条件マスタ[[#This Row],[qt_condition_type_define_id]]</f>
        <v>5.2.11</v>
      </c>
      <c r="I673" s="5" t="s">
        <v>174</v>
      </c>
      <c r="J673" s="5"/>
      <c r="K673" s="5" t="s">
        <v>663</v>
      </c>
      <c r="L673" s="5">
        <v>11</v>
      </c>
      <c r="M673" s="5"/>
      <c r="N673" s="5" t="s">
        <v>632</v>
      </c>
      <c r="O673" s="59"/>
    </row>
    <row r="674" spans="2:15" x14ac:dyDescent="0.25">
      <c r="B674" s="5">
        <v>5</v>
      </c>
      <c r="C674" s="16" t="str">
        <f>VLOOKUP(見積条件マスタ[[#This Row],[article_type_id]],品名マスタ[],5,0)</f>
        <v>段付スリーブ</v>
      </c>
      <c r="D674" s="9">
        <v>2</v>
      </c>
      <c r="E674" s="16" t="str">
        <f>VLOOKUP(見積条件マスタ[[#This Row],[qt_condition_type_id]],見積条件タイプマスタ[],5,0)</f>
        <v>表面処理</v>
      </c>
      <c r="F674" s="16" t="str">
        <f>VLOOKUP(見積条件マスタ[[#This Row],[qt_condition_type_id]],見積条件タイプマスタ[],2,0)</f>
        <v>SIMPLE_TEXT</v>
      </c>
      <c r="G674" s="5">
        <v>12</v>
      </c>
      <c r="H674" s="16" t="str">
        <f>見積条件マスタ[[#This Row],[article_type_id]]&amp;"."&amp;見積条件マスタ[[#This Row],[qt_condition_type_id]]&amp;"."&amp;見積条件マスタ[[#This Row],[qt_condition_type_define_id]]</f>
        <v>5.2.12</v>
      </c>
      <c r="I674" s="5" t="s">
        <v>175</v>
      </c>
      <c r="J674" s="5"/>
      <c r="K674" s="5" t="s">
        <v>664</v>
      </c>
      <c r="L674" s="5">
        <v>12</v>
      </c>
      <c r="M674" s="5"/>
      <c r="N674" s="5" t="s">
        <v>632</v>
      </c>
      <c r="O674" s="59"/>
    </row>
    <row r="675" spans="2:15" x14ac:dyDescent="0.25">
      <c r="B675" s="5">
        <v>5</v>
      </c>
      <c r="C675" s="16" t="str">
        <f>VLOOKUP(見積条件マスタ[[#This Row],[article_type_id]],品名マスタ[],5,0)</f>
        <v>段付スリーブ</v>
      </c>
      <c r="D675" s="9">
        <v>2</v>
      </c>
      <c r="E675" s="16" t="str">
        <f>VLOOKUP(見積条件マスタ[[#This Row],[qt_condition_type_id]],見積条件タイプマスタ[],5,0)</f>
        <v>表面処理</v>
      </c>
      <c r="F675" s="16" t="str">
        <f>VLOOKUP(見積条件マスタ[[#This Row],[qt_condition_type_id]],見積条件タイプマスタ[],2,0)</f>
        <v>SIMPLE_TEXT</v>
      </c>
      <c r="G675" s="5">
        <v>13</v>
      </c>
      <c r="H675" s="16" t="str">
        <f>見積条件マスタ[[#This Row],[article_type_id]]&amp;"."&amp;見積条件マスタ[[#This Row],[qt_condition_type_id]]&amp;"."&amp;見積条件マスタ[[#This Row],[qt_condition_type_define_id]]</f>
        <v>5.2.13</v>
      </c>
      <c r="I675" s="5" t="s">
        <v>176</v>
      </c>
      <c r="J675" s="5"/>
      <c r="K675" s="5" t="s">
        <v>665</v>
      </c>
      <c r="L675" s="5">
        <v>13</v>
      </c>
      <c r="M675" s="5"/>
      <c r="N675" s="5" t="s">
        <v>632</v>
      </c>
      <c r="O675" s="59"/>
    </row>
    <row r="676" spans="2:15" x14ac:dyDescent="0.25">
      <c r="B676" s="5">
        <v>5</v>
      </c>
      <c r="C676" s="16" t="str">
        <f>VLOOKUP(見積条件マスタ[[#This Row],[article_type_id]],品名マスタ[],5,0)</f>
        <v>段付スリーブ</v>
      </c>
      <c r="D676" s="9">
        <v>3</v>
      </c>
      <c r="E676" s="16" t="str">
        <f>VLOOKUP(見積条件マスタ[[#This Row],[qt_condition_type_id]],見積条件タイプマスタ[],5,0)</f>
        <v>硬度</v>
      </c>
      <c r="F676" s="16" t="str">
        <f>VLOOKUP(見積条件マスタ[[#This Row],[qt_condition_type_id]],見積条件タイプマスタ[],2,0)</f>
        <v>SIMPLE_TEXT</v>
      </c>
      <c r="G676" s="10">
        <v>1</v>
      </c>
      <c r="H676" s="43" t="str">
        <f>見積条件マスタ[[#This Row],[article_type_id]]&amp;"."&amp;見積条件マスタ[[#This Row],[qt_condition_type_id]]&amp;"."&amp;見積条件マスタ[[#This Row],[qt_condition_type_define_id]]</f>
        <v>5.3.1</v>
      </c>
      <c r="I676" s="4" t="s">
        <v>177</v>
      </c>
      <c r="J676" s="4"/>
      <c r="K676" s="4" t="s">
        <v>178</v>
      </c>
      <c r="L676" s="4">
        <v>1</v>
      </c>
      <c r="M676" s="4"/>
      <c r="N676" s="4"/>
      <c r="O676" s="59"/>
    </row>
    <row r="677" spans="2:15" x14ac:dyDescent="0.25">
      <c r="B677" s="5">
        <v>5</v>
      </c>
      <c r="C677" s="16" t="str">
        <f>VLOOKUP(見積条件マスタ[[#This Row],[article_type_id]],品名マスタ[],5,0)</f>
        <v>段付スリーブ</v>
      </c>
      <c r="D677" s="9">
        <v>3</v>
      </c>
      <c r="E677" s="16" t="str">
        <f>VLOOKUP(見積条件マスタ[[#This Row],[qt_condition_type_id]],見積条件タイプマスタ[],5,0)</f>
        <v>硬度</v>
      </c>
      <c r="F677" s="16" t="str">
        <f>VLOOKUP(見積条件マスタ[[#This Row],[qt_condition_type_id]],見積条件タイプマスタ[],2,0)</f>
        <v>SIMPLE_TEXT</v>
      </c>
      <c r="G677" s="10">
        <v>2</v>
      </c>
      <c r="H677" s="43" t="str">
        <f>見積条件マスタ[[#This Row],[article_type_id]]&amp;"."&amp;見積条件マスタ[[#This Row],[qt_condition_type_id]]&amp;"."&amp;見積条件マスタ[[#This Row],[qt_condition_type_define_id]]</f>
        <v>5.3.2</v>
      </c>
      <c r="I677" s="4" t="s">
        <v>14</v>
      </c>
      <c r="J677" s="4"/>
      <c r="K677" s="4" t="s">
        <v>179</v>
      </c>
      <c r="L677" s="4">
        <v>2</v>
      </c>
      <c r="M677" s="4"/>
      <c r="N677" s="4"/>
      <c r="O677" s="59"/>
    </row>
    <row r="678" spans="2:15" x14ac:dyDescent="0.25">
      <c r="B678" s="5">
        <v>5</v>
      </c>
      <c r="C678" s="16" t="str">
        <f>VLOOKUP(見積条件マスタ[[#This Row],[article_type_id]],品名マスタ[],5,0)</f>
        <v>段付スリーブ</v>
      </c>
      <c r="D678" s="9">
        <v>3</v>
      </c>
      <c r="E678" s="16" t="str">
        <f>VLOOKUP(見積条件マスタ[[#This Row],[qt_condition_type_id]],見積条件タイプマスタ[],5,0)</f>
        <v>硬度</v>
      </c>
      <c r="F678" s="16" t="str">
        <f>VLOOKUP(見積条件マスタ[[#This Row],[qt_condition_type_id]],見積条件タイプマスタ[],2,0)</f>
        <v>SIMPLE_TEXT</v>
      </c>
      <c r="G678" s="10">
        <v>3</v>
      </c>
      <c r="H678" s="43" t="str">
        <f>見積条件マスタ[[#This Row],[article_type_id]]&amp;"."&amp;見積条件マスタ[[#This Row],[qt_condition_type_id]]&amp;"."&amp;見積条件マスタ[[#This Row],[qt_condition_type_define_id]]</f>
        <v>5.3.3</v>
      </c>
      <c r="I678" s="4" t="s">
        <v>17</v>
      </c>
      <c r="J678" s="4"/>
      <c r="K678" s="4" t="s">
        <v>180</v>
      </c>
      <c r="L678" s="4">
        <v>3</v>
      </c>
      <c r="M678" s="4"/>
      <c r="N678" s="4"/>
      <c r="O678" s="59"/>
    </row>
    <row r="679" spans="2:15" x14ac:dyDescent="0.25">
      <c r="B679" s="5">
        <v>5</v>
      </c>
      <c r="C679" s="16" t="str">
        <f>VLOOKUP(見積条件マスタ[[#This Row],[article_type_id]],品名マスタ[],5,0)</f>
        <v>段付スリーブ</v>
      </c>
      <c r="D679" s="9">
        <v>3</v>
      </c>
      <c r="E679" s="16" t="str">
        <f>VLOOKUP(見積条件マスタ[[#This Row],[qt_condition_type_id]],見積条件タイプマスタ[],5,0)</f>
        <v>硬度</v>
      </c>
      <c r="F679" s="16" t="str">
        <f>VLOOKUP(見積条件マスタ[[#This Row],[qt_condition_type_id]],見積条件タイプマスタ[],2,0)</f>
        <v>SIMPLE_TEXT</v>
      </c>
      <c r="G679" s="10">
        <v>4</v>
      </c>
      <c r="H679" s="43" t="str">
        <f>見積条件マスタ[[#This Row],[article_type_id]]&amp;"."&amp;見積条件マスタ[[#This Row],[qt_condition_type_id]]&amp;"."&amp;見積条件マスタ[[#This Row],[qt_condition_type_define_id]]</f>
        <v>5.3.4</v>
      </c>
      <c r="I679" s="4" t="s">
        <v>21</v>
      </c>
      <c r="J679" s="4"/>
      <c r="K679" s="4" t="s">
        <v>181</v>
      </c>
      <c r="L679" s="4">
        <v>4</v>
      </c>
      <c r="M679" s="4"/>
      <c r="N679" s="4"/>
      <c r="O679" s="59"/>
    </row>
    <row r="680" spans="2:15" x14ac:dyDescent="0.25">
      <c r="B680" s="5">
        <v>5</v>
      </c>
      <c r="C680" s="16" t="str">
        <f>VLOOKUP(見積条件マスタ[[#This Row],[article_type_id]],品名マスタ[],5,0)</f>
        <v>段付スリーブ</v>
      </c>
      <c r="D680" s="9">
        <v>3</v>
      </c>
      <c r="E680" s="16" t="str">
        <f>VLOOKUP(見積条件マスタ[[#This Row],[qt_condition_type_id]],見積条件タイプマスタ[],5,0)</f>
        <v>硬度</v>
      </c>
      <c r="F680" s="16" t="str">
        <f>VLOOKUP(見積条件マスタ[[#This Row],[qt_condition_type_id]],見積条件タイプマスタ[],2,0)</f>
        <v>SIMPLE_TEXT</v>
      </c>
      <c r="G680" s="10">
        <v>5</v>
      </c>
      <c r="H680" s="43" t="str">
        <f>見積条件マスタ[[#This Row],[article_type_id]]&amp;"."&amp;見積条件マスタ[[#This Row],[qt_condition_type_id]]&amp;"."&amp;見積条件マスタ[[#This Row],[qt_condition_type_define_id]]</f>
        <v>5.3.5</v>
      </c>
      <c r="I680" s="4" t="s">
        <v>11</v>
      </c>
      <c r="J680" s="4"/>
      <c r="K680" s="4" t="s">
        <v>182</v>
      </c>
      <c r="L680" s="4">
        <v>6</v>
      </c>
      <c r="M680" s="4"/>
      <c r="N680" s="4"/>
      <c r="O680" s="59"/>
    </row>
    <row r="681" spans="2:15" x14ac:dyDescent="0.25">
      <c r="B681" s="5">
        <v>5</v>
      </c>
      <c r="C681" s="16" t="str">
        <f>VLOOKUP(見積条件マスタ[[#This Row],[article_type_id]],品名マスタ[],5,0)</f>
        <v>段付スリーブ</v>
      </c>
      <c r="D681" s="9">
        <v>3</v>
      </c>
      <c r="E681" s="16" t="str">
        <f>VLOOKUP(見積条件マスタ[[#This Row],[qt_condition_type_id]],見積条件タイプマスタ[],5,0)</f>
        <v>硬度</v>
      </c>
      <c r="F681" s="16" t="str">
        <f>VLOOKUP(見積条件マスタ[[#This Row],[qt_condition_type_id]],見積条件タイプマスタ[],2,0)</f>
        <v>SIMPLE_TEXT</v>
      </c>
      <c r="G681" s="10">
        <v>6</v>
      </c>
      <c r="H681" s="43" t="str">
        <f>見積条件マスタ[[#This Row],[article_type_id]]&amp;"."&amp;見積条件マスタ[[#This Row],[qt_condition_type_id]]&amp;"."&amp;見積条件マスタ[[#This Row],[qt_condition_type_define_id]]</f>
        <v>5.3.6</v>
      </c>
      <c r="I681" s="4" t="s">
        <v>19</v>
      </c>
      <c r="J681" s="4"/>
      <c r="K681" s="4" t="s">
        <v>183</v>
      </c>
      <c r="L681" s="4">
        <v>7</v>
      </c>
      <c r="M681" s="4"/>
      <c r="N681" s="4"/>
      <c r="O681" s="59"/>
    </row>
    <row r="682" spans="2:15" x14ac:dyDescent="0.25">
      <c r="B682" s="5">
        <v>5</v>
      </c>
      <c r="C682" s="16" t="str">
        <f>VLOOKUP(見積条件マスタ[[#This Row],[article_type_id]],品名マスタ[],5,0)</f>
        <v>段付スリーブ</v>
      </c>
      <c r="D682" s="9">
        <v>3</v>
      </c>
      <c r="E682" s="16" t="str">
        <f>VLOOKUP(見積条件マスタ[[#This Row],[qt_condition_type_id]],見積条件タイプマスタ[],5,0)</f>
        <v>硬度</v>
      </c>
      <c r="F682" s="16" t="str">
        <f>VLOOKUP(見積条件マスタ[[#This Row],[qt_condition_type_id]],見積条件タイプマスタ[],2,0)</f>
        <v>SIMPLE_TEXT</v>
      </c>
      <c r="G682" s="10">
        <v>7</v>
      </c>
      <c r="H682" s="43" t="str">
        <f>見積条件マスタ[[#This Row],[article_type_id]]&amp;"."&amp;見積条件マスタ[[#This Row],[qt_condition_type_id]]&amp;"."&amp;見積条件マスタ[[#This Row],[qt_condition_type_define_id]]</f>
        <v>5.3.7</v>
      </c>
      <c r="I682" s="4" t="s">
        <v>184</v>
      </c>
      <c r="J682" s="4"/>
      <c r="K682" s="4" t="s">
        <v>185</v>
      </c>
      <c r="L682" s="4">
        <v>9</v>
      </c>
      <c r="M682" s="4"/>
      <c r="N682" s="4"/>
      <c r="O682" s="59"/>
    </row>
    <row r="683" spans="2:15" x14ac:dyDescent="0.25">
      <c r="B683" s="5">
        <v>5</v>
      </c>
      <c r="C683" s="16" t="str">
        <f>VLOOKUP(見積条件マスタ[[#This Row],[article_type_id]],品名マスタ[],5,0)</f>
        <v>段付スリーブ</v>
      </c>
      <c r="D683" s="9">
        <v>3</v>
      </c>
      <c r="E683" s="16" t="str">
        <f>VLOOKUP(見積条件マスタ[[#This Row],[qt_condition_type_id]],見積条件タイプマスタ[],5,0)</f>
        <v>硬度</v>
      </c>
      <c r="F683" s="16" t="str">
        <f>VLOOKUP(見積条件マスタ[[#This Row],[qt_condition_type_id]],見積条件タイプマスタ[],2,0)</f>
        <v>SIMPLE_TEXT</v>
      </c>
      <c r="G683" s="10">
        <v>8</v>
      </c>
      <c r="H683" s="43" t="str">
        <f>見積条件マスタ[[#This Row],[article_type_id]]&amp;"."&amp;見積条件マスタ[[#This Row],[qt_condition_type_id]]&amp;"."&amp;見積条件マスタ[[#This Row],[qt_condition_type_define_id]]</f>
        <v>5.3.8</v>
      </c>
      <c r="I683" s="4" t="s">
        <v>186</v>
      </c>
      <c r="J683" s="4"/>
      <c r="K683" s="4" t="s">
        <v>187</v>
      </c>
      <c r="L683" s="4">
        <v>10</v>
      </c>
      <c r="M683" s="4"/>
      <c r="N683" s="4"/>
      <c r="O683" s="59"/>
    </row>
    <row r="684" spans="2:15" x14ac:dyDescent="0.25">
      <c r="B684" s="5">
        <v>5</v>
      </c>
      <c r="C684" s="16" t="str">
        <f>VLOOKUP(見積条件マスタ[[#This Row],[article_type_id]],品名マスタ[],5,0)</f>
        <v>段付スリーブ</v>
      </c>
      <c r="D684" s="9">
        <v>3</v>
      </c>
      <c r="E684" s="16" t="str">
        <f>VLOOKUP(見積条件マスタ[[#This Row],[qt_condition_type_id]],見積条件タイプマスタ[],5,0)</f>
        <v>硬度</v>
      </c>
      <c r="F684" s="16" t="str">
        <f>VLOOKUP(見積条件マスタ[[#This Row],[qt_condition_type_id]],見積条件タイプマスタ[],2,0)</f>
        <v>SIMPLE_TEXT</v>
      </c>
      <c r="G684" s="10">
        <v>9</v>
      </c>
      <c r="H684" s="43" t="str">
        <f>見積条件マスタ[[#This Row],[article_type_id]]&amp;"."&amp;見積条件マスタ[[#This Row],[qt_condition_type_id]]&amp;"."&amp;見積条件マスタ[[#This Row],[qt_condition_type_define_id]]</f>
        <v>5.3.9</v>
      </c>
      <c r="I684" t="s">
        <v>188</v>
      </c>
      <c r="K684" t="s">
        <v>189</v>
      </c>
      <c r="L684">
        <v>11</v>
      </c>
      <c r="O684" s="59"/>
    </row>
    <row r="685" spans="2:15" x14ac:dyDescent="0.25">
      <c r="B685" s="5">
        <v>5</v>
      </c>
      <c r="C685" s="16" t="str">
        <f>VLOOKUP(見積条件マスタ[[#This Row],[article_type_id]],品名マスタ[],5,0)</f>
        <v>段付スリーブ</v>
      </c>
      <c r="D685" s="9">
        <v>3</v>
      </c>
      <c r="E685" s="16" t="str">
        <f>VLOOKUP(見積条件マスタ[[#This Row],[qt_condition_type_id]],見積条件タイプマスタ[],5,0)</f>
        <v>硬度</v>
      </c>
      <c r="F685" s="16" t="str">
        <f>VLOOKUP(見積条件マスタ[[#This Row],[qt_condition_type_id]],見積条件タイプマスタ[],2,0)</f>
        <v>SIMPLE_TEXT</v>
      </c>
      <c r="G685" s="10">
        <v>10</v>
      </c>
      <c r="H685" s="43" t="str">
        <f>見積条件マスタ[[#This Row],[article_type_id]]&amp;"."&amp;見積条件マスタ[[#This Row],[qt_condition_type_id]]&amp;"."&amp;見積条件マスタ[[#This Row],[qt_condition_type_define_id]]</f>
        <v>5.3.10</v>
      </c>
      <c r="I685" t="s">
        <v>8</v>
      </c>
      <c r="K685" t="s">
        <v>190</v>
      </c>
      <c r="L685">
        <v>12</v>
      </c>
      <c r="O685" s="59"/>
    </row>
    <row r="686" spans="2:15" x14ac:dyDescent="0.25">
      <c r="B686" s="5">
        <v>5</v>
      </c>
      <c r="C686" s="16" t="str">
        <f>VLOOKUP(見積条件マスタ[[#This Row],[article_type_id]],品名マスタ[],5,0)</f>
        <v>段付スリーブ</v>
      </c>
      <c r="D686" s="9">
        <v>3</v>
      </c>
      <c r="E686" s="16" t="str">
        <f>VLOOKUP(見積条件マスタ[[#This Row],[qt_condition_type_id]],見積条件タイプマスタ[],5,0)</f>
        <v>硬度</v>
      </c>
      <c r="F686" s="16" t="str">
        <f>VLOOKUP(見積条件マスタ[[#This Row],[qt_condition_type_id]],見積条件タイプマスタ[],2,0)</f>
        <v>SIMPLE_TEXT</v>
      </c>
      <c r="G686" s="10">
        <v>11</v>
      </c>
      <c r="H686" s="43" t="str">
        <f>見積条件マスタ[[#This Row],[article_type_id]]&amp;"."&amp;見積条件マスタ[[#This Row],[qt_condition_type_id]]&amp;"."&amp;見積条件マスタ[[#This Row],[qt_condition_type_define_id]]</f>
        <v>5.3.11</v>
      </c>
      <c r="I686" t="s">
        <v>23</v>
      </c>
      <c r="K686" t="s">
        <v>191</v>
      </c>
      <c r="L686">
        <v>5</v>
      </c>
      <c r="O686" s="59"/>
    </row>
    <row r="687" spans="2:15" x14ac:dyDescent="0.25">
      <c r="B687" s="5">
        <v>5</v>
      </c>
      <c r="C687" s="16" t="str">
        <f>VLOOKUP(見積条件マスタ[[#This Row],[article_type_id]],品名マスタ[],5,0)</f>
        <v>段付スリーブ</v>
      </c>
      <c r="D687" s="9">
        <v>3</v>
      </c>
      <c r="E687" s="16" t="str">
        <f>VLOOKUP(見積条件マスタ[[#This Row],[qt_condition_type_id]],見積条件タイプマスタ[],5,0)</f>
        <v>硬度</v>
      </c>
      <c r="F687" s="16" t="str">
        <f>VLOOKUP(見積条件マスタ[[#This Row],[qt_condition_type_id]],見積条件タイプマスタ[],2,0)</f>
        <v>SIMPLE_TEXT</v>
      </c>
      <c r="G687" s="10">
        <v>12</v>
      </c>
      <c r="H687" s="43" t="str">
        <f>見積条件マスタ[[#This Row],[article_type_id]]&amp;"."&amp;見積条件マスタ[[#This Row],[qt_condition_type_id]]&amp;"."&amp;見積条件マスタ[[#This Row],[qt_condition_type_define_id]]</f>
        <v>5.3.12</v>
      </c>
      <c r="I687" t="s">
        <v>26</v>
      </c>
      <c r="K687" t="s">
        <v>192</v>
      </c>
      <c r="L687">
        <v>8</v>
      </c>
      <c r="O687" s="59"/>
    </row>
    <row r="688" spans="2:15" x14ac:dyDescent="0.25">
      <c r="B688" s="5">
        <v>5</v>
      </c>
      <c r="C688" s="16" t="str">
        <f>VLOOKUP(見積条件マスタ[[#This Row],[article_type_id]],品名マスタ[],5,0)</f>
        <v>段付スリーブ</v>
      </c>
      <c r="D688" s="9">
        <v>3</v>
      </c>
      <c r="E688" s="16" t="str">
        <f>VLOOKUP(見積条件マスタ[[#This Row],[qt_condition_type_id]],見積条件タイプマスタ[],5,0)</f>
        <v>硬度</v>
      </c>
      <c r="F688" s="16" t="str">
        <f>VLOOKUP(見積条件マスタ[[#This Row],[qt_condition_type_id]],見積条件タイプマスタ[],2,0)</f>
        <v>SIMPLE_TEXT</v>
      </c>
      <c r="G688" s="10">
        <v>13</v>
      </c>
      <c r="H688" s="43" t="str">
        <f>見積条件マスタ[[#This Row],[article_type_id]]&amp;"."&amp;見積条件マスタ[[#This Row],[qt_condition_type_id]]&amp;"."&amp;見積条件マスタ[[#This Row],[qt_condition_type_define_id]]</f>
        <v>5.3.13</v>
      </c>
      <c r="I688" t="s">
        <v>29</v>
      </c>
      <c r="K688" t="s">
        <v>193</v>
      </c>
      <c r="L688">
        <v>13</v>
      </c>
      <c r="O688" s="59"/>
    </row>
    <row r="689" spans="2:15" x14ac:dyDescent="0.25">
      <c r="B689" s="5">
        <v>5</v>
      </c>
      <c r="C689" s="16" t="str">
        <f>VLOOKUP(見積条件マスタ[[#This Row],[article_type_id]],品名マスタ[],5,0)</f>
        <v>段付スリーブ</v>
      </c>
      <c r="D689" s="9">
        <v>3</v>
      </c>
      <c r="E689" s="16" t="str">
        <f>VLOOKUP(見積条件マスタ[[#This Row],[qt_condition_type_id]],見積条件タイプマスタ[],5,0)</f>
        <v>硬度</v>
      </c>
      <c r="F689" s="16" t="str">
        <f>VLOOKUP(見積条件マスタ[[#This Row],[qt_condition_type_id]],見積条件タイプマスタ[],2,0)</f>
        <v>SIMPLE_TEXT</v>
      </c>
      <c r="G689" s="10">
        <v>14</v>
      </c>
      <c r="H689" s="43" t="str">
        <f>見積条件マスタ[[#This Row],[article_type_id]]&amp;"."&amp;見積条件マスタ[[#This Row],[qt_condition_type_id]]&amp;"."&amp;見積条件マスタ[[#This Row],[qt_condition_type_define_id]]</f>
        <v>5.3.14</v>
      </c>
      <c r="I689" t="s">
        <v>31</v>
      </c>
      <c r="K689" t="s">
        <v>194</v>
      </c>
      <c r="L689">
        <v>14</v>
      </c>
      <c r="O689" s="59"/>
    </row>
    <row r="690" spans="2:15" x14ac:dyDescent="0.25">
      <c r="B690" s="5">
        <v>5</v>
      </c>
      <c r="C690" s="16" t="str">
        <f>VLOOKUP(見積条件マスタ[[#This Row],[article_type_id]],品名マスタ[],5,0)</f>
        <v>段付スリーブ</v>
      </c>
      <c r="D690" s="9">
        <v>3</v>
      </c>
      <c r="E690" s="16" t="str">
        <f>VLOOKUP(見積条件マスタ[[#This Row],[qt_condition_type_id]],見積条件タイプマスタ[],5,0)</f>
        <v>硬度</v>
      </c>
      <c r="F690" s="16" t="str">
        <f>VLOOKUP(見積条件マスタ[[#This Row],[qt_condition_type_id]],見積条件タイプマスタ[],2,0)</f>
        <v>SIMPLE_TEXT</v>
      </c>
      <c r="G690" s="10">
        <v>15</v>
      </c>
      <c r="H690" s="43" t="str">
        <f>見積条件マスタ[[#This Row],[article_type_id]]&amp;"."&amp;見積条件マスタ[[#This Row],[qt_condition_type_id]]&amp;"."&amp;見積条件マスタ[[#This Row],[qt_condition_type_define_id]]</f>
        <v>5.3.15</v>
      </c>
      <c r="I690" t="s">
        <v>33</v>
      </c>
      <c r="K690" t="s">
        <v>195</v>
      </c>
      <c r="L690">
        <v>15</v>
      </c>
      <c r="O690" s="59"/>
    </row>
    <row r="691" spans="2:15" x14ac:dyDescent="0.25">
      <c r="B691" s="5">
        <v>5</v>
      </c>
      <c r="C691" s="49" t="str">
        <f>VLOOKUP(見積条件マスタ[[#This Row],[article_type_id]],品名マスタ[],5,0)</f>
        <v>段付スリーブ</v>
      </c>
      <c r="D691" s="11">
        <v>10001</v>
      </c>
      <c r="E691" s="49" t="str">
        <f>VLOOKUP(見積条件マスタ[[#This Row],[qt_condition_type_id]],見積条件タイプマスタ[],5,0)</f>
        <v>ツバ径公差</v>
      </c>
      <c r="F691" s="49" t="str">
        <f>VLOOKUP(見積条件マスタ[[#This Row],[qt_condition_type_id]],見積条件タイプマスタ[],2,0)</f>
        <v>TOLERANCE</v>
      </c>
      <c r="G691" s="10">
        <v>1</v>
      </c>
      <c r="H691" s="42" t="str">
        <f>見積条件マスタ[[#This Row],[article_type_id]]&amp;"."&amp;見積条件マスタ[[#This Row],[qt_condition_type_id]]&amp;"."&amp;見積条件マスタ[[#This Row],[qt_condition_type_define_id]]</f>
        <v>5.10001.1</v>
      </c>
      <c r="I691" t="s">
        <v>196</v>
      </c>
      <c r="K691" t="s">
        <v>196</v>
      </c>
      <c r="L691">
        <v>2</v>
      </c>
      <c r="M691">
        <v>2</v>
      </c>
      <c r="N691" s="5" t="s">
        <v>632</v>
      </c>
      <c r="O691" s="59"/>
    </row>
    <row r="692" spans="2:15" x14ac:dyDescent="0.25">
      <c r="B692" s="5">
        <v>5</v>
      </c>
      <c r="C692" s="49" t="str">
        <f>VLOOKUP(見積条件マスタ[[#This Row],[article_type_id]],品名マスタ[],5,0)</f>
        <v>段付スリーブ</v>
      </c>
      <c r="D692" s="11">
        <v>10001</v>
      </c>
      <c r="E692" s="49" t="str">
        <f>VLOOKUP(見積条件マスタ[[#This Row],[qt_condition_type_id]],見積条件タイプマスタ[],5,0)</f>
        <v>ツバ径公差</v>
      </c>
      <c r="F692" s="49" t="str">
        <f>VLOOKUP(見積条件マスタ[[#This Row],[qt_condition_type_id]],見積条件タイプマスタ[],2,0)</f>
        <v>TOLERANCE</v>
      </c>
      <c r="G692" s="10">
        <v>2</v>
      </c>
      <c r="H692" s="42" t="str">
        <f>見積条件マスタ[[#This Row],[article_type_id]]&amp;"."&amp;見積条件マスタ[[#This Row],[qt_condition_type_id]]&amp;"."&amp;見積条件マスタ[[#This Row],[qt_condition_type_define_id]]</f>
        <v>5.10001.2</v>
      </c>
      <c r="I692" t="s">
        <v>197</v>
      </c>
      <c r="K692" t="s">
        <v>197</v>
      </c>
      <c r="L692">
        <v>1</v>
      </c>
      <c r="M692">
        <v>1</v>
      </c>
      <c r="N692" t="s">
        <v>633</v>
      </c>
      <c r="O692" s="59"/>
    </row>
    <row r="693" spans="2:15" x14ac:dyDescent="0.25">
      <c r="B693" s="5">
        <v>5</v>
      </c>
      <c r="C693" s="49" t="str">
        <f>VLOOKUP(見積条件マスタ[[#This Row],[article_type_id]],品名マスタ[],5,0)</f>
        <v>段付スリーブ</v>
      </c>
      <c r="D693" s="11">
        <v>10002</v>
      </c>
      <c r="E693" s="49" t="str">
        <f>VLOOKUP(見積条件マスタ[[#This Row],[qt_condition_type_id]],見積条件タイプマスタ[],5,0)</f>
        <v>ツバ厚公差</v>
      </c>
      <c r="F693" s="49" t="str">
        <f>VLOOKUP(見積条件マスタ[[#This Row],[qt_condition_type_id]],見積条件タイプマスタ[],2,0)</f>
        <v>TOLERANCE</v>
      </c>
      <c r="G693" s="10">
        <v>1</v>
      </c>
      <c r="H693" s="42" t="str">
        <f>見積条件マスタ[[#This Row],[article_type_id]]&amp;"."&amp;見積条件マスタ[[#This Row],[qt_condition_type_id]]&amp;"."&amp;見積条件マスタ[[#This Row],[qt_condition_type_define_id]]</f>
        <v>5.10002.1</v>
      </c>
      <c r="I693" t="s">
        <v>196</v>
      </c>
      <c r="K693" t="s">
        <v>196</v>
      </c>
      <c r="L693">
        <v>1</v>
      </c>
      <c r="M693">
        <v>2</v>
      </c>
      <c r="N693" s="13" t="s">
        <v>397</v>
      </c>
      <c r="O693" s="59"/>
    </row>
    <row r="694" spans="2:15" x14ac:dyDescent="0.25">
      <c r="B694" s="5">
        <v>5</v>
      </c>
      <c r="C694" s="49" t="str">
        <f>VLOOKUP(見積条件マスタ[[#This Row],[article_type_id]],品名マスタ[],5,0)</f>
        <v>段付スリーブ</v>
      </c>
      <c r="D694" s="11">
        <v>10002</v>
      </c>
      <c r="E694" s="49" t="str">
        <f>VLOOKUP(見積条件マスタ[[#This Row],[qt_condition_type_id]],見積条件タイプマスタ[],5,0)</f>
        <v>ツバ厚公差</v>
      </c>
      <c r="F694" s="49" t="str">
        <f>VLOOKUP(見積条件マスタ[[#This Row],[qt_condition_type_id]],見積条件タイプマスタ[],2,0)</f>
        <v>TOLERANCE</v>
      </c>
      <c r="G694" s="10">
        <v>2</v>
      </c>
      <c r="H694" s="42" t="str">
        <f>見積条件マスタ[[#This Row],[article_type_id]]&amp;"."&amp;見積条件マスタ[[#This Row],[qt_condition_type_id]]&amp;"."&amp;見積条件マスタ[[#This Row],[qt_condition_type_define_id]]</f>
        <v>5.10002.2</v>
      </c>
      <c r="I694" t="s">
        <v>198</v>
      </c>
      <c r="K694" t="s">
        <v>198</v>
      </c>
      <c r="L694">
        <v>2</v>
      </c>
      <c r="M694">
        <v>2</v>
      </c>
      <c r="N694" s="13" t="s">
        <v>396</v>
      </c>
      <c r="O694" s="59"/>
    </row>
    <row r="695" spans="2:15" x14ac:dyDescent="0.25">
      <c r="B695" s="5">
        <v>5</v>
      </c>
      <c r="C695" s="49" t="str">
        <f>VLOOKUP(見積条件マスタ[[#This Row],[article_type_id]],品名マスタ[],5,0)</f>
        <v>段付スリーブ</v>
      </c>
      <c r="D695" s="11">
        <v>10003</v>
      </c>
      <c r="E695" s="49" t="str">
        <f>VLOOKUP(見積条件マスタ[[#This Row],[qt_condition_type_id]],見積条件タイプマスタ[],5,0)</f>
        <v>全長公差</v>
      </c>
      <c r="F695" s="49" t="str">
        <f>VLOOKUP(見積条件マスタ[[#This Row],[qt_condition_type_id]],見積条件タイプマスタ[],2,0)</f>
        <v>TOLERANCE</v>
      </c>
      <c r="G695" s="10">
        <v>1</v>
      </c>
      <c r="H695" s="42" t="str">
        <f>見積条件マスタ[[#This Row],[article_type_id]]&amp;"."&amp;見積条件マスタ[[#This Row],[qt_condition_type_id]]&amp;"."&amp;見積条件マスタ[[#This Row],[qt_condition_type_define_id]]</f>
        <v>5.10003.1</v>
      </c>
      <c r="I695" t="s">
        <v>216</v>
      </c>
      <c r="K695" t="s">
        <v>200</v>
      </c>
      <c r="L695">
        <v>3</v>
      </c>
      <c r="M695">
        <v>2</v>
      </c>
      <c r="N695" s="27" t="s">
        <v>634</v>
      </c>
      <c r="O695" s="59"/>
    </row>
    <row r="696" spans="2:15" x14ac:dyDescent="0.25">
      <c r="B696" s="5">
        <v>5</v>
      </c>
      <c r="C696" s="49" t="str">
        <f>VLOOKUP(見積条件マスタ[[#This Row],[article_type_id]],品名マスタ[],5,0)</f>
        <v>段付スリーブ</v>
      </c>
      <c r="D696" s="11">
        <v>10003</v>
      </c>
      <c r="E696" s="49" t="str">
        <f>VLOOKUP(見積条件マスタ[[#This Row],[qt_condition_type_id]],見積条件タイプマスタ[],5,0)</f>
        <v>全長公差</v>
      </c>
      <c r="F696" s="49" t="str">
        <f>VLOOKUP(見積条件マスタ[[#This Row],[qt_condition_type_id]],見積条件タイプマスタ[],2,0)</f>
        <v>TOLERANCE</v>
      </c>
      <c r="G696" s="10">
        <v>2</v>
      </c>
      <c r="H696" s="42" t="str">
        <f>見積条件マスタ[[#This Row],[article_type_id]]&amp;"."&amp;見積条件マスタ[[#This Row],[qt_condition_type_id]]&amp;"."&amp;見積条件マスタ[[#This Row],[qt_condition_type_define_id]]</f>
        <v>5.10003.2</v>
      </c>
      <c r="I696" t="s">
        <v>205</v>
      </c>
      <c r="K696" t="s">
        <v>199</v>
      </c>
      <c r="L696">
        <v>2</v>
      </c>
      <c r="M696">
        <v>2</v>
      </c>
      <c r="N696" s="27" t="s">
        <v>634</v>
      </c>
      <c r="O696" s="59"/>
    </row>
    <row r="697" spans="2:15" x14ac:dyDescent="0.25">
      <c r="B697" s="5">
        <v>5</v>
      </c>
      <c r="C697" s="49" t="str">
        <f>VLOOKUP(見積条件マスタ[[#This Row],[article_type_id]],品名マスタ[],5,0)</f>
        <v>段付スリーブ</v>
      </c>
      <c r="D697" s="11">
        <v>10003</v>
      </c>
      <c r="E697" s="49" t="str">
        <f>VLOOKUP(見積条件マスタ[[#This Row],[qt_condition_type_id]],見積条件タイプマスタ[],5,0)</f>
        <v>全長公差</v>
      </c>
      <c r="F697" s="49" t="str">
        <f>VLOOKUP(見積条件マスタ[[#This Row],[qt_condition_type_id]],見積条件タイプマスタ[],2,0)</f>
        <v>TOLERANCE</v>
      </c>
      <c r="G697" s="10">
        <v>3</v>
      </c>
      <c r="H697" s="42" t="str">
        <f>見積条件マスタ[[#This Row],[article_type_id]]&amp;"."&amp;見積条件マスタ[[#This Row],[qt_condition_type_id]]&amp;"."&amp;見積条件マスタ[[#This Row],[qt_condition_type_define_id]]</f>
        <v>5.10003.3</v>
      </c>
      <c r="I697" t="s">
        <v>237</v>
      </c>
      <c r="K697" t="s">
        <v>201</v>
      </c>
      <c r="L697">
        <v>4</v>
      </c>
      <c r="M697">
        <v>2</v>
      </c>
      <c r="N697" s="27" t="s">
        <v>634</v>
      </c>
      <c r="O697" s="59"/>
    </row>
    <row r="698" spans="2:15" x14ac:dyDescent="0.25">
      <c r="B698" s="5">
        <v>5</v>
      </c>
      <c r="C698" s="49" t="str">
        <f>VLOOKUP(見積条件マスタ[[#This Row],[article_type_id]],品名マスタ[],5,0)</f>
        <v>段付スリーブ</v>
      </c>
      <c r="D698" s="11">
        <v>10003</v>
      </c>
      <c r="E698" s="49" t="str">
        <f>VLOOKUP(見積条件マスタ[[#This Row],[qt_condition_type_id]],見積条件タイプマスタ[],5,0)</f>
        <v>全長公差</v>
      </c>
      <c r="F698" s="49" t="str">
        <f>VLOOKUP(見積条件マスタ[[#This Row],[qt_condition_type_id]],見積条件タイプマスタ[],2,0)</f>
        <v>TOLERANCE</v>
      </c>
      <c r="G698" s="10">
        <v>4</v>
      </c>
      <c r="H698" s="42" t="str">
        <f>見積条件マスタ[[#This Row],[article_type_id]]&amp;"."&amp;見積条件マスタ[[#This Row],[qt_condition_type_id]]&amp;"."&amp;見積条件マスタ[[#This Row],[qt_condition_type_define_id]]</f>
        <v>5.10003.4</v>
      </c>
      <c r="I698" t="s">
        <v>202</v>
      </c>
      <c r="K698" t="s">
        <v>203</v>
      </c>
      <c r="L698">
        <v>1</v>
      </c>
      <c r="M698">
        <v>1</v>
      </c>
      <c r="N698" s="27" t="s">
        <v>634</v>
      </c>
      <c r="O698" s="59"/>
    </row>
    <row r="699" spans="2:15" x14ac:dyDescent="0.25">
      <c r="B699" s="5">
        <v>5</v>
      </c>
      <c r="C699" s="49" t="str">
        <f>VLOOKUP(見積条件マスタ[[#This Row],[article_type_id]],品名マスタ[],5,0)</f>
        <v>段付スリーブ</v>
      </c>
      <c r="D699" s="11">
        <v>10003</v>
      </c>
      <c r="E699" s="49" t="str">
        <f>VLOOKUP(見積条件マスタ[[#This Row],[qt_condition_type_id]],見積条件タイプマスタ[],5,0)</f>
        <v>全長公差</v>
      </c>
      <c r="F699" s="49" t="str">
        <f>VLOOKUP(見積条件マスタ[[#This Row],[qt_condition_type_id]],見積条件タイプマスタ[],2,0)</f>
        <v>TOLERANCE</v>
      </c>
      <c r="G699" s="10">
        <v>5</v>
      </c>
      <c r="H699" s="42" t="str">
        <f>見積条件マスタ[[#This Row],[article_type_id]]&amp;"."&amp;見積条件マスタ[[#This Row],[qt_condition_type_id]]&amp;"."&amp;見積条件マスタ[[#This Row],[qt_condition_type_define_id]]</f>
        <v>5.10003.5</v>
      </c>
      <c r="I699" t="s">
        <v>257</v>
      </c>
      <c r="K699" t="s">
        <v>219</v>
      </c>
      <c r="L699">
        <v>5</v>
      </c>
      <c r="M699">
        <v>1</v>
      </c>
      <c r="N699" s="27" t="s">
        <v>634</v>
      </c>
      <c r="O699" s="59"/>
    </row>
    <row r="700" spans="2:15" x14ac:dyDescent="0.25">
      <c r="B700" s="5">
        <v>5</v>
      </c>
      <c r="C700" s="49" t="str">
        <f>VLOOKUP(見積条件マスタ[[#This Row],[article_type_id]],品名マスタ[],5,0)</f>
        <v>段付スリーブ</v>
      </c>
      <c r="D700" s="11">
        <v>10003</v>
      </c>
      <c r="E700" s="49" t="str">
        <f>VLOOKUP(見積条件マスタ[[#This Row],[qt_condition_type_id]],見積条件タイプマスタ[],5,0)</f>
        <v>全長公差</v>
      </c>
      <c r="F700" s="49" t="str">
        <f>VLOOKUP(見積条件マスタ[[#This Row],[qt_condition_type_id]],見積条件タイプマスタ[],2,0)</f>
        <v>TOLERANCE</v>
      </c>
      <c r="G700" s="10">
        <v>6</v>
      </c>
      <c r="H700" s="42" t="str">
        <f>見積条件マスタ[[#This Row],[article_type_id]]&amp;"."&amp;見積条件マスタ[[#This Row],[qt_condition_type_id]]&amp;"."&amp;見積条件マスタ[[#This Row],[qt_condition_type_define_id]]</f>
        <v>5.10003.6</v>
      </c>
      <c r="I700" t="s">
        <v>484</v>
      </c>
      <c r="K700" t="s">
        <v>485</v>
      </c>
      <c r="L700">
        <v>6</v>
      </c>
      <c r="M700">
        <v>1</v>
      </c>
      <c r="N700" s="27" t="s">
        <v>634</v>
      </c>
      <c r="O700" s="59"/>
    </row>
    <row r="701" spans="2:15" x14ac:dyDescent="0.25">
      <c r="B701" s="5">
        <v>5</v>
      </c>
      <c r="C701" s="49" t="str">
        <f>VLOOKUP(見積条件マスタ[[#This Row],[article_type_id]],品名マスタ[],5,0)</f>
        <v>段付スリーブ</v>
      </c>
      <c r="D701" s="11">
        <v>10003</v>
      </c>
      <c r="E701" s="49" t="str">
        <f>VLOOKUP(見積条件マスタ[[#This Row],[qt_condition_type_id]],見積条件タイプマスタ[],5,0)</f>
        <v>全長公差</v>
      </c>
      <c r="F701" s="49" t="str">
        <f>VLOOKUP(見積条件マスタ[[#This Row],[qt_condition_type_id]],見積条件タイプマスタ[],2,0)</f>
        <v>TOLERANCE</v>
      </c>
      <c r="G701" s="10">
        <v>7</v>
      </c>
      <c r="H701" s="42" t="str">
        <f>見積条件マスタ[[#This Row],[article_type_id]]&amp;"."&amp;見積条件マスタ[[#This Row],[qt_condition_type_id]]&amp;"."&amp;見積条件マスタ[[#This Row],[qt_condition_type_define_id]]</f>
        <v>5.10003.7</v>
      </c>
      <c r="I701" t="s">
        <v>360</v>
      </c>
      <c r="K701" t="s">
        <v>361</v>
      </c>
      <c r="L701">
        <v>7</v>
      </c>
      <c r="M701">
        <v>1</v>
      </c>
      <c r="N701" s="27" t="s">
        <v>634</v>
      </c>
      <c r="O701" s="59"/>
    </row>
    <row r="702" spans="2:15" x14ac:dyDescent="0.25">
      <c r="B702" s="5">
        <v>5</v>
      </c>
      <c r="C702" s="49" t="str">
        <f>VLOOKUP(見積条件マスタ[[#This Row],[article_type_id]],品名マスタ[],5,0)</f>
        <v>段付スリーブ</v>
      </c>
      <c r="D702" s="11">
        <v>10004</v>
      </c>
      <c r="E702" s="49" t="str">
        <f>VLOOKUP(見積条件マスタ[[#This Row],[qt_condition_type_id]],見積条件タイプマスタ[],5,0)</f>
        <v>先端径公差</v>
      </c>
      <c r="F702" s="49" t="str">
        <f>VLOOKUP(見積条件マスタ[[#This Row],[qt_condition_type_id]],見積条件タイプマスタ[],2,0)</f>
        <v>TOLERANCE</v>
      </c>
      <c r="G702" s="10">
        <v>1</v>
      </c>
      <c r="H702" s="42" t="str">
        <f>見積条件マスタ[[#This Row],[article_type_id]]&amp;"."&amp;見積条件マスタ[[#This Row],[qt_condition_type_id]]&amp;"."&amp;見積条件マスタ[[#This Row],[qt_condition_type_define_id]]</f>
        <v>5.10004.1</v>
      </c>
      <c r="I702" t="s">
        <v>362</v>
      </c>
      <c r="K702" t="s">
        <v>363</v>
      </c>
      <c r="L702">
        <v>3</v>
      </c>
      <c r="M702">
        <v>3</v>
      </c>
      <c r="N702" s="27" t="s">
        <v>634</v>
      </c>
      <c r="O702" s="59"/>
    </row>
    <row r="703" spans="2:15" x14ac:dyDescent="0.25">
      <c r="B703" s="5">
        <v>5</v>
      </c>
      <c r="C703" s="49" t="str">
        <f>VLOOKUP(見積条件マスタ[[#This Row],[article_type_id]],品名マスタ[],5,0)</f>
        <v>段付スリーブ</v>
      </c>
      <c r="D703" s="11">
        <v>10004</v>
      </c>
      <c r="E703" s="49" t="str">
        <f>VLOOKUP(見積条件マスタ[[#This Row],[qt_condition_type_id]],見積条件タイプマスタ[],5,0)</f>
        <v>先端径公差</v>
      </c>
      <c r="F703" s="49" t="str">
        <f>VLOOKUP(見積条件マスタ[[#This Row],[qt_condition_type_id]],見積条件タイプマスタ[],2,0)</f>
        <v>TOLERANCE</v>
      </c>
      <c r="G703" s="10">
        <v>2</v>
      </c>
      <c r="H703" s="42" t="str">
        <f>見積条件マスタ[[#This Row],[article_type_id]]&amp;"."&amp;見積条件マスタ[[#This Row],[qt_condition_type_id]]&amp;"."&amp;見積条件マスタ[[#This Row],[qt_condition_type_define_id]]</f>
        <v>5.10004.2</v>
      </c>
      <c r="I703" t="s">
        <v>364</v>
      </c>
      <c r="K703" t="s">
        <v>365</v>
      </c>
      <c r="L703">
        <v>2</v>
      </c>
      <c r="M703">
        <v>2</v>
      </c>
      <c r="N703" s="27" t="s">
        <v>634</v>
      </c>
      <c r="O703" s="59"/>
    </row>
    <row r="704" spans="2:15" x14ac:dyDescent="0.25">
      <c r="B704" s="5">
        <v>5</v>
      </c>
      <c r="C704" s="49" t="str">
        <f>VLOOKUP(見積条件マスタ[[#This Row],[article_type_id]],品名マスタ[],5,0)</f>
        <v>段付スリーブ</v>
      </c>
      <c r="D704" s="11">
        <v>10004</v>
      </c>
      <c r="E704" s="49" t="str">
        <f>VLOOKUP(見積条件マスタ[[#This Row],[qt_condition_type_id]],見積条件タイプマスタ[],5,0)</f>
        <v>先端径公差</v>
      </c>
      <c r="F704" s="49" t="str">
        <f>VLOOKUP(見積条件マスタ[[#This Row],[qt_condition_type_id]],見積条件タイプマスタ[],2,0)</f>
        <v>TOLERANCE</v>
      </c>
      <c r="G704" s="10">
        <v>3</v>
      </c>
      <c r="H704" s="42" t="str">
        <f>見積条件マスタ[[#This Row],[article_type_id]]&amp;"."&amp;見積条件マスタ[[#This Row],[qt_condition_type_id]]&amp;"."&amp;見積条件マスタ[[#This Row],[qt_condition_type_define_id]]</f>
        <v>5.10004.3</v>
      </c>
      <c r="I704" t="s">
        <v>366</v>
      </c>
      <c r="K704" t="s">
        <v>367</v>
      </c>
      <c r="L704">
        <v>1</v>
      </c>
      <c r="M704">
        <v>3</v>
      </c>
      <c r="N704" s="27" t="s">
        <v>634</v>
      </c>
      <c r="O704" s="59"/>
    </row>
    <row r="705" spans="2:15" x14ac:dyDescent="0.25">
      <c r="B705" s="5">
        <v>5</v>
      </c>
      <c r="C705" s="49" t="str">
        <f>VLOOKUP(見積条件マスタ[[#This Row],[article_type_id]],品名マスタ[],5,0)</f>
        <v>段付スリーブ</v>
      </c>
      <c r="D705" s="11">
        <v>10005</v>
      </c>
      <c r="E705" s="49" t="str">
        <f>VLOOKUP(見積条件マスタ[[#This Row],[qt_condition_type_id]],見積条件タイプマスタ[],5,0)</f>
        <v>シャンク径公差</v>
      </c>
      <c r="F705" s="49" t="str">
        <f>VLOOKUP(見積条件マスタ[[#This Row],[qt_condition_type_id]],見積条件タイプマスタ[],2,0)</f>
        <v>TOLERANCE</v>
      </c>
      <c r="G705" s="10">
        <v>1</v>
      </c>
      <c r="H705" s="42" t="str">
        <f>見積条件マスタ[[#This Row],[article_type_id]]&amp;"."&amp;見積条件マスタ[[#This Row],[qt_condition_type_id]]&amp;"."&amp;見積条件マスタ[[#This Row],[qt_condition_type_define_id]]</f>
        <v>5.10005.1</v>
      </c>
      <c r="I705" t="s">
        <v>370</v>
      </c>
      <c r="K705" t="s">
        <v>370</v>
      </c>
      <c r="L705">
        <v>4</v>
      </c>
      <c r="M705">
        <v>3</v>
      </c>
      <c r="N705" s="27" t="s">
        <v>634</v>
      </c>
      <c r="O705" s="59"/>
    </row>
    <row r="706" spans="2:15" x14ac:dyDescent="0.25">
      <c r="B706" s="5">
        <v>5</v>
      </c>
      <c r="C706" s="49" t="str">
        <f>VLOOKUP(見積条件マスタ[[#This Row],[article_type_id]],品名マスタ[],5,0)</f>
        <v>段付スリーブ</v>
      </c>
      <c r="D706" s="11">
        <v>10005</v>
      </c>
      <c r="E706" s="49" t="str">
        <f>VLOOKUP(見積条件マスタ[[#This Row],[qt_condition_type_id]],見積条件タイプマスタ[],5,0)</f>
        <v>シャンク径公差</v>
      </c>
      <c r="F706" s="49" t="str">
        <f>VLOOKUP(見積条件マスタ[[#This Row],[qt_condition_type_id]],見積条件タイプマスタ[],2,0)</f>
        <v>TOLERANCE</v>
      </c>
      <c r="G706" s="10">
        <v>2</v>
      </c>
      <c r="H706" s="42" t="str">
        <f>見積条件マスタ[[#This Row],[article_type_id]]&amp;"."&amp;見積条件マスタ[[#This Row],[qt_condition_type_id]]&amp;"."&amp;見積条件マスタ[[#This Row],[qt_condition_type_define_id]]</f>
        <v>5.10005.2</v>
      </c>
      <c r="I706" t="s">
        <v>244</v>
      </c>
      <c r="K706" t="s">
        <v>244</v>
      </c>
      <c r="L706">
        <v>3</v>
      </c>
      <c r="M706">
        <v>3</v>
      </c>
      <c r="N706" s="27" t="s">
        <v>634</v>
      </c>
      <c r="O706" s="59"/>
    </row>
    <row r="707" spans="2:15" x14ac:dyDescent="0.25">
      <c r="B707" s="5">
        <v>5</v>
      </c>
      <c r="C707" s="49" t="str">
        <f>VLOOKUP(見積条件マスタ[[#This Row],[article_type_id]],品名マスタ[],5,0)</f>
        <v>段付スリーブ</v>
      </c>
      <c r="D707" s="11">
        <v>10005</v>
      </c>
      <c r="E707" s="49" t="str">
        <f>VLOOKUP(見積条件マスタ[[#This Row],[qt_condition_type_id]],見積条件タイプマスタ[],5,0)</f>
        <v>シャンク径公差</v>
      </c>
      <c r="F707" s="49" t="str">
        <f>VLOOKUP(見積条件マスタ[[#This Row],[qt_condition_type_id]],見積条件タイプマスタ[],2,0)</f>
        <v>TOLERANCE</v>
      </c>
      <c r="G707" s="10">
        <v>3</v>
      </c>
      <c r="H707" s="42" t="str">
        <f>見積条件マスタ[[#This Row],[article_type_id]]&amp;"."&amp;見積条件マスタ[[#This Row],[qt_condition_type_id]]&amp;"."&amp;見積条件マスタ[[#This Row],[qt_condition_type_define_id]]</f>
        <v>5.10005.3</v>
      </c>
      <c r="I707" t="s">
        <v>369</v>
      </c>
      <c r="K707" t="s">
        <v>369</v>
      </c>
      <c r="L707">
        <v>2</v>
      </c>
      <c r="M707">
        <v>2</v>
      </c>
      <c r="N707" s="27" t="s">
        <v>634</v>
      </c>
      <c r="O707" s="59"/>
    </row>
    <row r="708" spans="2:15" x14ac:dyDescent="0.25">
      <c r="B708" s="5">
        <v>5</v>
      </c>
      <c r="C708" s="49" t="str">
        <f>VLOOKUP(見積条件マスタ[[#This Row],[article_type_id]],品名マスタ[],5,0)</f>
        <v>段付スリーブ</v>
      </c>
      <c r="D708" s="11">
        <v>10005</v>
      </c>
      <c r="E708" s="49" t="str">
        <f>VLOOKUP(見積条件マスタ[[#This Row],[qt_condition_type_id]],見積条件タイプマスタ[],5,0)</f>
        <v>シャンク径公差</v>
      </c>
      <c r="F708" s="49" t="str">
        <f>VLOOKUP(見積条件マスタ[[#This Row],[qt_condition_type_id]],見積条件タイプマスタ[],2,0)</f>
        <v>TOLERANCE</v>
      </c>
      <c r="G708" s="10">
        <v>4</v>
      </c>
      <c r="H708" s="42" t="str">
        <f>見積条件マスタ[[#This Row],[article_type_id]]&amp;"."&amp;見積条件マスタ[[#This Row],[qt_condition_type_id]]&amp;"."&amp;見積条件マスタ[[#This Row],[qt_condition_type_define_id]]</f>
        <v>5.10005.4</v>
      </c>
      <c r="I708" t="s">
        <v>368</v>
      </c>
      <c r="K708" t="s">
        <v>368</v>
      </c>
      <c r="L708">
        <v>1</v>
      </c>
      <c r="M708">
        <v>2</v>
      </c>
      <c r="N708" s="27" t="s">
        <v>634</v>
      </c>
      <c r="O708" s="59"/>
    </row>
    <row r="709" spans="2:15" x14ac:dyDescent="0.25">
      <c r="B709" s="5">
        <v>5</v>
      </c>
      <c r="C709" s="49" t="str">
        <f>VLOOKUP(見積条件マスタ[[#This Row],[article_type_id]],品名マスタ[],5,0)</f>
        <v>段付スリーブ</v>
      </c>
      <c r="D709" s="11">
        <v>10006</v>
      </c>
      <c r="E709" s="49" t="str">
        <f>VLOOKUP(見積条件マスタ[[#This Row],[qt_condition_type_id]],見積条件タイプマスタ[],5,0)</f>
        <v>シャンク長公差</v>
      </c>
      <c r="F709" s="49" t="str">
        <f>VLOOKUP(見積条件マスタ[[#This Row],[qt_condition_type_id]],見積条件タイプマスタ[],2,0)</f>
        <v>TOLERANCE</v>
      </c>
      <c r="G709" s="10">
        <v>1</v>
      </c>
      <c r="H709" s="42" t="str">
        <f>見積条件マスタ[[#This Row],[article_type_id]]&amp;"."&amp;見積条件マスタ[[#This Row],[qt_condition_type_id]]&amp;"."&amp;見積条件マスタ[[#This Row],[qt_condition_type_define_id]]</f>
        <v>5.10006.1</v>
      </c>
      <c r="I709" t="s">
        <v>237</v>
      </c>
      <c r="K709" t="s">
        <v>201</v>
      </c>
      <c r="L709">
        <v>2</v>
      </c>
      <c r="M709">
        <v>2</v>
      </c>
      <c r="N709" s="27" t="s">
        <v>634</v>
      </c>
      <c r="O709" s="59"/>
    </row>
    <row r="710" spans="2:15" x14ac:dyDescent="0.25">
      <c r="B710" s="5">
        <v>5</v>
      </c>
      <c r="C710" s="49" t="str">
        <f>VLOOKUP(見積条件マスタ[[#This Row],[article_type_id]],品名マスタ[],5,0)</f>
        <v>段付スリーブ</v>
      </c>
      <c r="D710" s="11">
        <v>10006</v>
      </c>
      <c r="E710" s="49" t="str">
        <f>VLOOKUP(見積条件マスタ[[#This Row],[qt_condition_type_id]],見積条件タイプマスタ[],5,0)</f>
        <v>シャンク長公差</v>
      </c>
      <c r="F710" s="49" t="str">
        <f>VLOOKUP(見積条件マスタ[[#This Row],[qt_condition_type_id]],見積条件タイプマスタ[],2,0)</f>
        <v>TOLERANCE</v>
      </c>
      <c r="G710" s="10">
        <v>2</v>
      </c>
      <c r="H710" s="42" t="str">
        <f>見積条件マスタ[[#This Row],[article_type_id]]&amp;"."&amp;見積条件マスタ[[#This Row],[qt_condition_type_id]]&amp;"."&amp;見積条件マスタ[[#This Row],[qt_condition_type_define_id]]</f>
        <v>5.10006.2</v>
      </c>
      <c r="I710" t="s">
        <v>216</v>
      </c>
      <c r="K710" t="s">
        <v>200</v>
      </c>
      <c r="L710">
        <v>1</v>
      </c>
      <c r="M710">
        <v>2</v>
      </c>
      <c r="N710" s="27" t="s">
        <v>634</v>
      </c>
      <c r="O710" s="59"/>
    </row>
    <row r="711" spans="2:15" x14ac:dyDescent="0.25">
      <c r="B711" s="5">
        <v>5</v>
      </c>
      <c r="C711" s="49" t="str">
        <f>VLOOKUP(見積条件マスタ[[#This Row],[article_type_id]],品名マスタ[],5,0)</f>
        <v>段付スリーブ</v>
      </c>
      <c r="D711" s="11">
        <v>10006</v>
      </c>
      <c r="E711" s="49" t="str">
        <f>VLOOKUP(見積条件マスタ[[#This Row],[qt_condition_type_id]],見積条件タイプマスタ[],5,0)</f>
        <v>シャンク長公差</v>
      </c>
      <c r="F711" s="49" t="str">
        <f>VLOOKUP(見積条件マスタ[[#This Row],[qt_condition_type_id]],見積条件タイプマスタ[],2,0)</f>
        <v>TOLERANCE</v>
      </c>
      <c r="G711" s="10">
        <v>3</v>
      </c>
      <c r="H711" s="42" t="str">
        <f>見積条件マスタ[[#This Row],[article_type_id]]&amp;"."&amp;見積条件マスタ[[#This Row],[qt_condition_type_id]]&amp;"."&amp;見積条件マスタ[[#This Row],[qt_condition_type_define_id]]</f>
        <v>5.10006.3</v>
      </c>
      <c r="I711" t="s">
        <v>205</v>
      </c>
      <c r="K711" t="s">
        <v>199</v>
      </c>
      <c r="L711">
        <v>3</v>
      </c>
      <c r="M711">
        <v>2</v>
      </c>
      <c r="N711" s="27" t="s">
        <v>634</v>
      </c>
      <c r="O711" s="59"/>
    </row>
    <row r="712" spans="2:15" x14ac:dyDescent="0.25">
      <c r="B712" s="5">
        <v>5</v>
      </c>
      <c r="C712" s="49" t="str">
        <f>VLOOKUP(見積条件マスタ[[#This Row],[article_type_id]],品名マスタ[],5,0)</f>
        <v>段付スリーブ</v>
      </c>
      <c r="D712" s="11">
        <v>10006</v>
      </c>
      <c r="E712" s="49" t="str">
        <f>VLOOKUP(見積条件マスタ[[#This Row],[qt_condition_type_id]],見積条件タイプマスタ[],5,0)</f>
        <v>シャンク長公差</v>
      </c>
      <c r="F712" s="49" t="str">
        <f>VLOOKUP(見積条件マスタ[[#This Row],[qt_condition_type_id]],見積条件タイプマスタ[],2,0)</f>
        <v>TOLERANCE</v>
      </c>
      <c r="G712" s="10">
        <v>4</v>
      </c>
      <c r="H712" s="42" t="str">
        <f>見積条件マスタ[[#This Row],[article_type_id]]&amp;"."&amp;見積条件マスタ[[#This Row],[qt_condition_type_id]]&amp;"."&amp;見積条件マスタ[[#This Row],[qt_condition_type_define_id]]</f>
        <v>5.10006.4</v>
      </c>
      <c r="I712" t="s">
        <v>257</v>
      </c>
      <c r="K712" t="s">
        <v>219</v>
      </c>
      <c r="L712">
        <v>4</v>
      </c>
      <c r="M712">
        <v>1</v>
      </c>
      <c r="N712" s="27" t="s">
        <v>634</v>
      </c>
      <c r="O712" s="59"/>
    </row>
    <row r="713" spans="2:15" x14ac:dyDescent="0.25">
      <c r="B713" s="5">
        <v>5</v>
      </c>
      <c r="C713" s="49" t="str">
        <f>VLOOKUP(見積条件マスタ[[#This Row],[article_type_id]],品名マスタ[],5,0)</f>
        <v>段付スリーブ</v>
      </c>
      <c r="D713" s="11">
        <v>10006</v>
      </c>
      <c r="E713" s="49" t="str">
        <f>VLOOKUP(見積条件マスタ[[#This Row],[qt_condition_type_id]],見積条件タイプマスタ[],5,0)</f>
        <v>シャンク長公差</v>
      </c>
      <c r="F713" s="49" t="str">
        <f>VLOOKUP(見積条件マスタ[[#This Row],[qt_condition_type_id]],見積条件タイプマスタ[],2,0)</f>
        <v>TOLERANCE</v>
      </c>
      <c r="G713" s="10">
        <v>5</v>
      </c>
      <c r="H713" s="42" t="str">
        <f>見積条件マスタ[[#This Row],[article_type_id]]&amp;"."&amp;見積条件マスタ[[#This Row],[qt_condition_type_id]]&amp;"."&amp;見積条件マスタ[[#This Row],[qt_condition_type_define_id]]</f>
        <v>5.10006.5</v>
      </c>
      <c r="I713" t="s">
        <v>360</v>
      </c>
      <c r="K713" t="s">
        <v>361</v>
      </c>
      <c r="L713">
        <v>5</v>
      </c>
      <c r="M713">
        <v>1</v>
      </c>
      <c r="N713" s="27" t="s">
        <v>634</v>
      </c>
      <c r="O713" s="59"/>
    </row>
    <row r="714" spans="2:15" x14ac:dyDescent="0.25">
      <c r="B714" s="5">
        <v>5</v>
      </c>
      <c r="C714" s="49" t="str">
        <f>VLOOKUP(見積条件マスタ[[#This Row],[article_type_id]],品名マスタ[],5,0)</f>
        <v>段付スリーブ</v>
      </c>
      <c r="D714" s="11">
        <v>10006</v>
      </c>
      <c r="E714" s="49" t="str">
        <f>VLOOKUP(見積条件マスタ[[#This Row],[qt_condition_type_id]],見積条件タイプマスタ[],5,0)</f>
        <v>シャンク長公差</v>
      </c>
      <c r="F714" s="49" t="str">
        <f>VLOOKUP(見積条件マスタ[[#This Row],[qt_condition_type_id]],見積条件タイプマスタ[],2,0)</f>
        <v>TOLERANCE</v>
      </c>
      <c r="G714" s="10">
        <v>6</v>
      </c>
      <c r="H714" s="42" t="str">
        <f>見積条件マスタ[[#This Row],[article_type_id]]&amp;"."&amp;見積条件マスタ[[#This Row],[qt_condition_type_id]]&amp;"."&amp;見積条件マスタ[[#This Row],[qt_condition_type_define_id]]</f>
        <v>5.10006.6</v>
      </c>
      <c r="I714" t="s">
        <v>202</v>
      </c>
      <c r="K714" t="s">
        <v>203</v>
      </c>
      <c r="L714">
        <v>6</v>
      </c>
      <c r="M714">
        <v>1</v>
      </c>
      <c r="N714" s="27" t="s">
        <v>634</v>
      </c>
      <c r="O714" s="59"/>
    </row>
    <row r="715" spans="2:15" x14ac:dyDescent="0.25">
      <c r="B715" s="5">
        <v>5</v>
      </c>
      <c r="C715" s="49" t="str">
        <f>VLOOKUP(見積条件マスタ[[#This Row],[article_type_id]],品名マスタ[],5,0)</f>
        <v>段付スリーブ</v>
      </c>
      <c r="D715" s="11">
        <v>10006</v>
      </c>
      <c r="E715" s="49" t="str">
        <f>VLOOKUP(見積条件マスタ[[#This Row],[qt_condition_type_id]],見積条件タイプマスタ[],5,0)</f>
        <v>シャンク長公差</v>
      </c>
      <c r="F715" s="49" t="str">
        <f>VLOOKUP(見積条件マスタ[[#This Row],[qt_condition_type_id]],見積条件タイプマスタ[],2,0)</f>
        <v>TOLERANCE</v>
      </c>
      <c r="G715" s="10">
        <v>7</v>
      </c>
      <c r="H715" s="42" t="str">
        <f>見積条件マスタ[[#This Row],[article_type_id]]&amp;"."&amp;見積条件マスタ[[#This Row],[qt_condition_type_id]]&amp;"."&amp;見積条件マスタ[[#This Row],[qt_condition_type_define_id]]</f>
        <v>5.10006.7</v>
      </c>
      <c r="I715" t="s">
        <v>484</v>
      </c>
      <c r="K715" t="s">
        <v>485</v>
      </c>
      <c r="L715">
        <v>7</v>
      </c>
      <c r="M715">
        <v>1</v>
      </c>
      <c r="N715" s="27" t="s">
        <v>634</v>
      </c>
      <c r="O715" s="59"/>
    </row>
    <row r="716" spans="2:15" x14ac:dyDescent="0.25">
      <c r="B716" s="5">
        <v>5</v>
      </c>
      <c r="C716" s="49" t="str">
        <f>VLOOKUP(見積条件マスタ[[#This Row],[article_type_id]],品名マスタ[],5,0)</f>
        <v>段付スリーブ</v>
      </c>
      <c r="D716" s="11">
        <v>10007</v>
      </c>
      <c r="E716" s="49" t="str">
        <f>VLOOKUP(見積条件マスタ[[#This Row],[qt_condition_type_id]],見積条件タイプマスタ[],5,0)</f>
        <v>ツバカット位置公差</v>
      </c>
      <c r="F716" s="49" t="str">
        <f>VLOOKUP(見積条件マスタ[[#This Row],[qt_condition_type_id]],見積条件タイプマスタ[],2,0)</f>
        <v>TOLERANCE</v>
      </c>
      <c r="G716" s="10">
        <v>1</v>
      </c>
      <c r="H716" s="42" t="str">
        <f>見積条件マスタ[[#This Row],[article_type_id]]&amp;"."&amp;見積条件マスタ[[#This Row],[qt_condition_type_id]]&amp;"."&amp;見積条件マスタ[[#This Row],[qt_condition_type_define_id]]</f>
        <v>5.10007.1</v>
      </c>
      <c r="I716" t="s">
        <v>196</v>
      </c>
      <c r="K716" t="s">
        <v>196</v>
      </c>
      <c r="L716">
        <v>2</v>
      </c>
      <c r="M716">
        <v>3</v>
      </c>
      <c r="N716" s="13" t="s">
        <v>396</v>
      </c>
      <c r="O716" s="59"/>
    </row>
    <row r="717" spans="2:15" x14ac:dyDescent="0.25">
      <c r="B717" s="5">
        <v>5</v>
      </c>
      <c r="C717" s="49" t="str">
        <f>VLOOKUP(見積条件マスタ[[#This Row],[article_type_id]],品名マスタ[],5,0)</f>
        <v>段付スリーブ</v>
      </c>
      <c r="D717" s="11">
        <v>10007</v>
      </c>
      <c r="E717" s="49" t="str">
        <f>VLOOKUP(見積条件マスタ[[#This Row],[qt_condition_type_id]],見積条件タイプマスタ[],5,0)</f>
        <v>ツバカット位置公差</v>
      </c>
      <c r="F717" s="49" t="str">
        <f>VLOOKUP(見積条件マスタ[[#This Row],[qt_condition_type_id]],見積条件タイプマスタ[],2,0)</f>
        <v>TOLERANCE</v>
      </c>
      <c r="G717" s="10">
        <v>2</v>
      </c>
      <c r="H717" s="42" t="str">
        <f>見積条件マスタ[[#This Row],[article_type_id]]&amp;"."&amp;見積条件マスタ[[#This Row],[qt_condition_type_id]]&amp;"."&amp;見積条件マスタ[[#This Row],[qt_condition_type_define_id]]</f>
        <v>5.10007.2</v>
      </c>
      <c r="I717" t="s">
        <v>204</v>
      </c>
      <c r="K717" t="s">
        <v>204</v>
      </c>
      <c r="L717">
        <v>1</v>
      </c>
      <c r="M717">
        <v>3</v>
      </c>
      <c r="N717" s="13" t="s">
        <v>396</v>
      </c>
      <c r="O717" s="59"/>
    </row>
    <row r="718" spans="2:15" x14ac:dyDescent="0.25">
      <c r="B718" s="5">
        <v>5</v>
      </c>
      <c r="C718" s="49" t="str">
        <f>VLOOKUP(見積条件マスタ[[#This Row],[article_type_id]],品名マスタ[],5,0)</f>
        <v>段付スリーブ</v>
      </c>
      <c r="D718" s="11">
        <v>10008</v>
      </c>
      <c r="E718" s="49" t="str">
        <f>VLOOKUP(見積条件マスタ[[#This Row],[qt_condition_type_id]],見積条件タイプマスタ[],5,0)</f>
        <v>ツバ裏溝 溝幅A公差</v>
      </c>
      <c r="F718" s="49" t="str">
        <f>VLOOKUP(見積条件マスタ[[#This Row],[qt_condition_type_id]],見積条件タイプマスタ[],2,0)</f>
        <v>TOLERANCE</v>
      </c>
      <c r="G718" s="10">
        <v>1</v>
      </c>
      <c r="H718" s="42" t="str">
        <f>見積条件マスタ[[#This Row],[article_type_id]]&amp;"."&amp;見積条件マスタ[[#This Row],[qt_condition_type_id]]&amp;"."&amp;見積条件マスタ[[#This Row],[qt_condition_type_define_id]]</f>
        <v>5.10008.1</v>
      </c>
      <c r="I718" t="s">
        <v>196</v>
      </c>
      <c r="K718" t="s">
        <v>196</v>
      </c>
      <c r="L718">
        <v>2</v>
      </c>
      <c r="M718">
        <v>2</v>
      </c>
      <c r="N718" t="s">
        <v>632</v>
      </c>
      <c r="O718" s="59"/>
    </row>
    <row r="719" spans="2:15" x14ac:dyDescent="0.25">
      <c r="B719" s="5">
        <v>5</v>
      </c>
      <c r="C719" s="49" t="str">
        <f>VLOOKUP(見積条件マスタ[[#This Row],[article_type_id]],品名マスタ[],5,0)</f>
        <v>段付スリーブ</v>
      </c>
      <c r="D719" s="11">
        <v>10008</v>
      </c>
      <c r="E719" s="49" t="str">
        <f>VLOOKUP(見積条件マスタ[[#This Row],[qt_condition_type_id]],見積条件タイプマスタ[],5,0)</f>
        <v>ツバ裏溝 溝幅A公差</v>
      </c>
      <c r="F719" s="49" t="str">
        <f>VLOOKUP(見積条件マスタ[[#This Row],[qt_condition_type_id]],見積条件タイプマスタ[],2,0)</f>
        <v>TOLERANCE</v>
      </c>
      <c r="G719" s="10">
        <v>2</v>
      </c>
      <c r="H719" s="42" t="str">
        <f>見積条件マスタ[[#This Row],[article_type_id]]&amp;"."&amp;見積条件マスタ[[#This Row],[qt_condition_type_id]]&amp;"."&amp;見積条件マスタ[[#This Row],[qt_condition_type_define_id]]</f>
        <v>5.10008.2</v>
      </c>
      <c r="I719" t="s">
        <v>204</v>
      </c>
      <c r="K719" t="s">
        <v>204</v>
      </c>
      <c r="L719">
        <v>1</v>
      </c>
      <c r="M719">
        <v>1</v>
      </c>
      <c r="N719" s="12" t="s">
        <v>818</v>
      </c>
      <c r="O719" s="59"/>
    </row>
    <row r="720" spans="2:15" x14ac:dyDescent="0.25">
      <c r="B720" s="5">
        <v>5</v>
      </c>
      <c r="C720" s="49" t="str">
        <f>VLOOKUP(見積条件マスタ[[#This Row],[article_type_id]],品名マスタ[],5,0)</f>
        <v>段付スリーブ</v>
      </c>
      <c r="D720" s="11">
        <v>10009</v>
      </c>
      <c r="E720" s="49" t="str">
        <f>VLOOKUP(見積条件マスタ[[#This Row],[qt_condition_type_id]],見積条件タイプマスタ[],5,0)</f>
        <v>ツバ裏溝 溝幅B公差</v>
      </c>
      <c r="F720" s="49" t="str">
        <f>VLOOKUP(見積条件マスタ[[#This Row],[qt_condition_type_id]],見積条件タイプマスタ[],2,0)</f>
        <v>TOLERANCE</v>
      </c>
      <c r="G720" s="10">
        <v>1</v>
      </c>
      <c r="H720" s="42" t="str">
        <f>見積条件マスタ[[#This Row],[article_type_id]]&amp;"."&amp;見積条件マスタ[[#This Row],[qt_condition_type_id]]&amp;"."&amp;見積条件マスタ[[#This Row],[qt_condition_type_define_id]]</f>
        <v>5.10009.1</v>
      </c>
      <c r="I720" t="s">
        <v>196</v>
      </c>
      <c r="K720" t="s">
        <v>196</v>
      </c>
      <c r="L720">
        <v>2</v>
      </c>
      <c r="M720">
        <v>2</v>
      </c>
      <c r="N720" t="s">
        <v>632</v>
      </c>
      <c r="O720" s="59"/>
    </row>
    <row r="721" spans="2:15" x14ac:dyDescent="0.25">
      <c r="B721" s="5">
        <v>5</v>
      </c>
      <c r="C721" s="49" t="str">
        <f>VLOOKUP(見積条件マスタ[[#This Row],[article_type_id]],品名マスタ[],5,0)</f>
        <v>段付スリーブ</v>
      </c>
      <c r="D721" s="11">
        <v>10009</v>
      </c>
      <c r="E721" s="49" t="str">
        <f>VLOOKUP(見積条件マスタ[[#This Row],[qt_condition_type_id]],見積条件タイプマスタ[],5,0)</f>
        <v>ツバ裏溝 溝幅B公差</v>
      </c>
      <c r="F721" s="49" t="str">
        <f>VLOOKUP(見積条件マスタ[[#This Row],[qt_condition_type_id]],見積条件タイプマスタ[],2,0)</f>
        <v>TOLERANCE</v>
      </c>
      <c r="G721" s="10">
        <v>2</v>
      </c>
      <c r="H721" s="42" t="str">
        <f>見積条件マスタ[[#This Row],[article_type_id]]&amp;"."&amp;見積条件マスタ[[#This Row],[qt_condition_type_id]]&amp;"."&amp;見積条件マスタ[[#This Row],[qt_condition_type_define_id]]</f>
        <v>5.10009.2</v>
      </c>
      <c r="I721" t="s">
        <v>204</v>
      </c>
      <c r="K721" t="s">
        <v>204</v>
      </c>
      <c r="L721">
        <v>1</v>
      </c>
      <c r="M721">
        <v>1</v>
      </c>
      <c r="N721" s="12" t="s">
        <v>818</v>
      </c>
      <c r="O721" s="59"/>
    </row>
    <row r="722" spans="2:15" x14ac:dyDescent="0.25">
      <c r="B722" s="5">
        <v>5</v>
      </c>
      <c r="C722" s="49" t="str">
        <f>VLOOKUP(見積条件マスタ[[#This Row],[article_type_id]],品名マスタ[],5,0)</f>
        <v>段付スリーブ</v>
      </c>
      <c r="D722" s="11">
        <v>10010</v>
      </c>
      <c r="E722" s="49" t="str">
        <f>VLOOKUP(見積条件マスタ[[#This Row],[qt_condition_type_id]],見積条件タイプマスタ[],5,0)</f>
        <v>ザグリ穴径公差</v>
      </c>
      <c r="F722" s="49" t="str">
        <f>VLOOKUP(見積条件マスタ[[#This Row],[qt_condition_type_id]],見積条件タイプマスタ[],2,0)</f>
        <v>TOLERANCE</v>
      </c>
      <c r="G722" s="10">
        <v>1</v>
      </c>
      <c r="H722" s="42" t="str">
        <f>見積条件マスタ[[#This Row],[article_type_id]]&amp;"."&amp;見積条件マスタ[[#This Row],[qt_condition_type_id]]&amp;"."&amp;見積条件マスタ[[#This Row],[qt_condition_type_define_id]]</f>
        <v>5.10010.1</v>
      </c>
      <c r="I722" t="s">
        <v>205</v>
      </c>
      <c r="K722" t="s">
        <v>206</v>
      </c>
      <c r="L722">
        <v>1</v>
      </c>
      <c r="M722">
        <v>2</v>
      </c>
      <c r="N722" t="s">
        <v>632</v>
      </c>
      <c r="O722" s="59"/>
    </row>
    <row r="723" spans="2:15" x14ac:dyDescent="0.25">
      <c r="B723" s="5">
        <v>5</v>
      </c>
      <c r="C723" s="49" t="str">
        <f>VLOOKUP(見積条件マスタ[[#This Row],[article_type_id]],品名マスタ[],5,0)</f>
        <v>段付スリーブ</v>
      </c>
      <c r="D723" s="11">
        <v>10010</v>
      </c>
      <c r="E723" s="49" t="str">
        <f>VLOOKUP(見積条件マスタ[[#This Row],[qt_condition_type_id]],見積条件タイプマスタ[],5,0)</f>
        <v>ザグリ穴径公差</v>
      </c>
      <c r="F723" s="49" t="str">
        <f>VLOOKUP(見積条件マスタ[[#This Row],[qt_condition_type_id]],見積条件タイプマスタ[],2,0)</f>
        <v>TOLERANCE</v>
      </c>
      <c r="G723" s="10">
        <v>2</v>
      </c>
      <c r="H723" s="42" t="str">
        <f>見積条件マスタ[[#This Row],[article_type_id]]&amp;"."&amp;見積条件マスタ[[#This Row],[qt_condition_type_id]]&amp;"."&amp;見積条件マスタ[[#This Row],[qt_condition_type_define_id]]</f>
        <v>5.10010.2</v>
      </c>
      <c r="I723" t="s">
        <v>207</v>
      </c>
      <c r="K723" t="s">
        <v>208</v>
      </c>
      <c r="L723">
        <v>2</v>
      </c>
      <c r="M723">
        <v>2</v>
      </c>
      <c r="N723" t="s">
        <v>632</v>
      </c>
      <c r="O723" s="59"/>
    </row>
    <row r="724" spans="2:15" x14ac:dyDescent="0.25">
      <c r="B724" s="5">
        <v>5</v>
      </c>
      <c r="C724" s="49" t="str">
        <f>VLOOKUP(見積条件マスタ[[#This Row],[article_type_id]],品名マスタ[],5,0)</f>
        <v>段付スリーブ</v>
      </c>
      <c r="D724" s="11">
        <v>10010</v>
      </c>
      <c r="E724" s="49" t="str">
        <f>VLOOKUP(見積条件マスタ[[#This Row],[qt_condition_type_id]],見積条件タイプマスタ[],5,0)</f>
        <v>ザグリ穴径公差</v>
      </c>
      <c r="F724" s="49" t="str">
        <f>VLOOKUP(見積条件マスタ[[#This Row],[qt_condition_type_id]],見積条件タイプマスタ[],2,0)</f>
        <v>TOLERANCE</v>
      </c>
      <c r="G724" s="10">
        <v>3</v>
      </c>
      <c r="H724" s="42" t="str">
        <f>見積条件マスタ[[#This Row],[article_type_id]]&amp;"."&amp;見積条件マスタ[[#This Row],[qt_condition_type_id]]&amp;"."&amp;見積条件マスタ[[#This Row],[qt_condition_type_define_id]]</f>
        <v>5.10010.3</v>
      </c>
      <c r="I724" t="s">
        <v>209</v>
      </c>
      <c r="K724" t="s">
        <v>210</v>
      </c>
      <c r="L724">
        <v>3</v>
      </c>
      <c r="M724">
        <v>1</v>
      </c>
      <c r="N724" t="s">
        <v>632</v>
      </c>
      <c r="O724" s="59"/>
    </row>
    <row r="725" spans="2:15" x14ac:dyDescent="0.25">
      <c r="B725" s="5">
        <v>5</v>
      </c>
      <c r="C725" s="49" t="str">
        <f>VLOOKUP(見積条件マスタ[[#This Row],[article_type_id]],品名マスタ[],5,0)</f>
        <v>段付スリーブ</v>
      </c>
      <c r="D725" s="11">
        <v>10010</v>
      </c>
      <c r="E725" s="49" t="str">
        <f>VLOOKUP(見積条件マスタ[[#This Row],[qt_condition_type_id]],見積条件タイプマスタ[],5,0)</f>
        <v>ザグリ穴径公差</v>
      </c>
      <c r="F725" s="49" t="str">
        <f>VLOOKUP(見積条件マスタ[[#This Row],[qt_condition_type_id]],見積条件タイプマスタ[],2,0)</f>
        <v>TOLERANCE</v>
      </c>
      <c r="G725" s="10">
        <v>4</v>
      </c>
      <c r="H725" s="42" t="str">
        <f>見積条件マスタ[[#This Row],[article_type_id]]&amp;"."&amp;見積条件マスタ[[#This Row],[qt_condition_type_id]]&amp;"."&amp;見積条件マスタ[[#This Row],[qt_condition_type_define_id]]</f>
        <v>5.10010.4</v>
      </c>
      <c r="I725" t="s">
        <v>211</v>
      </c>
      <c r="K725" t="s">
        <v>212</v>
      </c>
      <c r="L725">
        <v>4</v>
      </c>
      <c r="M725">
        <v>1</v>
      </c>
      <c r="N725" t="s">
        <v>634</v>
      </c>
      <c r="O725" s="59"/>
    </row>
    <row r="726" spans="2:15" x14ac:dyDescent="0.25">
      <c r="B726" s="5">
        <v>5</v>
      </c>
      <c r="C726" s="49" t="str">
        <f>VLOOKUP(見積条件マスタ[[#This Row],[article_type_id]],品名マスタ[],5,0)</f>
        <v>段付スリーブ</v>
      </c>
      <c r="D726" s="11">
        <v>10011</v>
      </c>
      <c r="E726" s="49" t="str">
        <f>VLOOKUP(見積条件マスタ[[#This Row],[qt_condition_type_id]],見積条件タイプマスタ[],5,0)</f>
        <v>ザグリ穴深さ公差</v>
      </c>
      <c r="F726" s="49" t="str">
        <f>VLOOKUP(見積条件マスタ[[#This Row],[qt_condition_type_id]],見積条件タイプマスタ[],2,0)</f>
        <v>TOLERANCE</v>
      </c>
      <c r="G726" s="10">
        <v>1</v>
      </c>
      <c r="H726" s="42" t="str">
        <f>見積条件マスタ[[#This Row],[article_type_id]]&amp;"."&amp;見積条件マスタ[[#This Row],[qt_condition_type_id]]&amp;"."&amp;見積条件マスタ[[#This Row],[qt_condition_type_define_id]]</f>
        <v>5.10011.1</v>
      </c>
      <c r="I726" t="s">
        <v>204</v>
      </c>
      <c r="K726" t="s">
        <v>213</v>
      </c>
      <c r="L726">
        <v>2</v>
      </c>
      <c r="M726">
        <v>1</v>
      </c>
      <c r="N726" t="s">
        <v>632</v>
      </c>
      <c r="O726" s="59"/>
    </row>
    <row r="727" spans="2:15" x14ac:dyDescent="0.25">
      <c r="B727" s="5">
        <v>5</v>
      </c>
      <c r="C727" s="49" t="str">
        <f>VLOOKUP(見積条件マスタ[[#This Row],[article_type_id]],品名マスタ[],5,0)</f>
        <v>段付スリーブ</v>
      </c>
      <c r="D727" s="11">
        <v>10011</v>
      </c>
      <c r="E727" s="49" t="str">
        <f>VLOOKUP(見積条件マスタ[[#This Row],[qt_condition_type_id]],見積条件タイプマスタ[],5,0)</f>
        <v>ザグリ穴深さ公差</v>
      </c>
      <c r="F727" s="49" t="str">
        <f>VLOOKUP(見積条件マスタ[[#This Row],[qt_condition_type_id]],見積条件タイプマスタ[],2,0)</f>
        <v>TOLERANCE</v>
      </c>
      <c r="G727" s="10">
        <v>2</v>
      </c>
      <c r="H727" s="42" t="str">
        <f>見積条件マスタ[[#This Row],[article_type_id]]&amp;"."&amp;見積条件マスタ[[#This Row],[qt_condition_type_id]]&amp;"."&amp;見積条件マスタ[[#This Row],[qt_condition_type_define_id]]</f>
        <v>5.10011.2</v>
      </c>
      <c r="I727" t="s">
        <v>214</v>
      </c>
      <c r="K727" t="s">
        <v>215</v>
      </c>
      <c r="L727">
        <v>1</v>
      </c>
      <c r="M727">
        <v>2</v>
      </c>
      <c r="N727" t="s">
        <v>632</v>
      </c>
      <c r="O727" s="59"/>
    </row>
    <row r="728" spans="2:15" x14ac:dyDescent="0.25">
      <c r="B728" s="5">
        <v>5</v>
      </c>
      <c r="C728" s="49" t="str">
        <f>VLOOKUP(見積条件マスタ[[#This Row],[article_type_id]],品名マスタ[],5,0)</f>
        <v>段付スリーブ</v>
      </c>
      <c r="D728" s="11">
        <v>10011</v>
      </c>
      <c r="E728" s="49" t="str">
        <f>VLOOKUP(見積条件マスタ[[#This Row],[qt_condition_type_id]],見積条件タイプマスタ[],5,0)</f>
        <v>ザグリ穴深さ公差</v>
      </c>
      <c r="F728" s="49" t="str">
        <f>VLOOKUP(見積条件マスタ[[#This Row],[qt_condition_type_id]],見積条件タイプマスタ[],2,0)</f>
        <v>TOLERANCE</v>
      </c>
      <c r="G728" s="10">
        <v>3</v>
      </c>
      <c r="H728" s="42" t="str">
        <f>見積条件マスタ[[#This Row],[article_type_id]]&amp;"."&amp;見積条件マスタ[[#This Row],[qt_condition_type_id]]&amp;"."&amp;見積条件マスタ[[#This Row],[qt_condition_type_define_id]]</f>
        <v>5.10011.3</v>
      </c>
      <c r="I728" t="s">
        <v>216</v>
      </c>
      <c r="K728" t="s">
        <v>200</v>
      </c>
      <c r="L728">
        <v>3</v>
      </c>
      <c r="M728">
        <v>2</v>
      </c>
      <c r="N728" t="s">
        <v>634</v>
      </c>
      <c r="O728" s="59"/>
    </row>
    <row r="729" spans="2:15" x14ac:dyDescent="0.25">
      <c r="B729" s="5">
        <v>5</v>
      </c>
      <c r="C729" s="49" t="str">
        <f>VLOOKUP(見積条件マスタ[[#This Row],[article_type_id]],品名マスタ[],5,0)</f>
        <v>段付スリーブ</v>
      </c>
      <c r="D729" s="11">
        <v>10014</v>
      </c>
      <c r="E729" s="49" t="str">
        <f>VLOOKUP(見積条件マスタ[[#This Row],[qt_condition_type_id]],見積条件タイプマスタ[],5,0)</f>
        <v>先端カット 仕上げ面</v>
      </c>
      <c r="F729" s="49" t="str">
        <f>VLOOKUP(見積条件マスタ[[#This Row],[qt_condition_type_id]],見積条件タイプマスタ[],2,0)</f>
        <v>SIMPLE_TEXT</v>
      </c>
      <c r="G729" s="10">
        <v>1</v>
      </c>
      <c r="H729" s="42" t="str">
        <f>見積条件マスタ[[#This Row],[article_type_id]]&amp;"."&amp;見積条件マスタ[[#This Row],[qt_condition_type_id]]&amp;"."&amp;見積条件マスタ[[#This Row],[qt_condition_type_define_id]]</f>
        <v>5.10014.1</v>
      </c>
      <c r="I729" t="s">
        <v>225</v>
      </c>
      <c r="K729" t="s">
        <v>226</v>
      </c>
      <c r="L729">
        <v>1</v>
      </c>
      <c r="N729" s="30" t="s">
        <v>808</v>
      </c>
      <c r="O729" s="59"/>
    </row>
    <row r="730" spans="2:15" x14ac:dyDescent="0.25">
      <c r="B730" s="5">
        <v>5</v>
      </c>
      <c r="C730" s="49" t="str">
        <f>VLOOKUP(見積条件マスタ[[#This Row],[article_type_id]],品名マスタ[],5,0)</f>
        <v>段付スリーブ</v>
      </c>
      <c r="D730" s="11">
        <v>10014</v>
      </c>
      <c r="E730" s="49" t="str">
        <f>VLOOKUP(見積条件マスタ[[#This Row],[qt_condition_type_id]],見積条件タイプマスタ[],5,0)</f>
        <v>先端カット 仕上げ面</v>
      </c>
      <c r="F730" s="49" t="str">
        <f>VLOOKUP(見積条件マスタ[[#This Row],[qt_condition_type_id]],見積条件タイプマスタ[],2,0)</f>
        <v>SIMPLE_TEXT</v>
      </c>
      <c r="G730" s="10">
        <v>2</v>
      </c>
      <c r="H730" s="42" t="str">
        <f>見積条件マスタ[[#This Row],[article_type_id]]&amp;"."&amp;見積条件マスタ[[#This Row],[qt_condition_type_id]]&amp;"."&amp;見積条件マスタ[[#This Row],[qt_condition_type_define_id]]</f>
        <v>5.10014.2</v>
      </c>
      <c r="I730" t="s">
        <v>811</v>
      </c>
      <c r="K730" t="s">
        <v>814</v>
      </c>
      <c r="L730">
        <v>2</v>
      </c>
      <c r="N730" s="30" t="s">
        <v>815</v>
      </c>
      <c r="O730" s="35"/>
    </row>
    <row r="731" spans="2:15" x14ac:dyDescent="0.25">
      <c r="B731" s="5">
        <v>5</v>
      </c>
      <c r="C731" s="49" t="str">
        <f>VLOOKUP(見積条件マスタ[[#This Row],[article_type_id]],品名マスタ[],5,0)</f>
        <v>段付スリーブ</v>
      </c>
      <c r="D731" s="11">
        <v>10014</v>
      </c>
      <c r="E731" s="49" t="str">
        <f>VLOOKUP(見積条件マスタ[[#This Row],[qt_condition_type_id]],見積条件タイプマスタ[],5,0)</f>
        <v>先端カット 仕上げ面</v>
      </c>
      <c r="F731" s="49" t="str">
        <f>VLOOKUP(見積条件マスタ[[#This Row],[qt_condition_type_id]],見積条件タイプマスタ[],2,0)</f>
        <v>SIMPLE_TEXT</v>
      </c>
      <c r="G731" s="10">
        <v>3</v>
      </c>
      <c r="H731" s="42" t="str">
        <f>見積条件マスタ[[#This Row],[article_type_id]]&amp;"."&amp;見積条件マスタ[[#This Row],[qt_condition_type_id]]&amp;"."&amp;見積条件マスタ[[#This Row],[qt_condition_type_define_id]]</f>
        <v>5.10014.3</v>
      </c>
      <c r="I731" t="s">
        <v>812</v>
      </c>
      <c r="K731" t="s">
        <v>813</v>
      </c>
      <c r="L731">
        <v>3</v>
      </c>
      <c r="N731" s="30" t="s">
        <v>808</v>
      </c>
      <c r="O731" s="59"/>
    </row>
    <row r="732" spans="2:15" x14ac:dyDescent="0.25">
      <c r="B732" s="5">
        <v>5</v>
      </c>
      <c r="C732" s="49" t="str">
        <f>VLOOKUP(見積条件マスタ[[#This Row],[article_type_id]],品名マスタ[],5,0)</f>
        <v>段付スリーブ</v>
      </c>
      <c r="D732" s="11">
        <v>10018</v>
      </c>
      <c r="E732" s="49" t="str">
        <f>VLOOKUP(見積条件マスタ[[#This Row],[qt_condition_type_id]],見積条件タイプマスタ[],5,0)</f>
        <v>先端異形状 仕上げ面</v>
      </c>
      <c r="F732" s="49" t="str">
        <f>VLOOKUP(見積条件マスタ[[#This Row],[qt_condition_type_id]],見積条件タイプマスタ[],2,0)</f>
        <v>SIMPLE_TEXT</v>
      </c>
      <c r="G732" s="10">
        <v>1</v>
      </c>
      <c r="H732" s="42" t="str">
        <f>見積条件マスタ[[#This Row],[article_type_id]]&amp;"."&amp;見積条件マスタ[[#This Row],[qt_condition_type_id]]&amp;"."&amp;見積条件マスタ[[#This Row],[qt_condition_type_define_id]]</f>
        <v>5.10018.1</v>
      </c>
      <c r="I732" t="s">
        <v>229</v>
      </c>
      <c r="K732" t="s">
        <v>230</v>
      </c>
      <c r="L732">
        <v>1</v>
      </c>
      <c r="N732" s="30" t="s">
        <v>808</v>
      </c>
      <c r="O732" s="59"/>
    </row>
    <row r="733" spans="2:15" x14ac:dyDescent="0.25">
      <c r="B733" s="5">
        <v>5</v>
      </c>
      <c r="C733" s="49" t="str">
        <f>VLOOKUP(見積条件マスタ[[#This Row],[article_type_id]],品名マスタ[],5,0)</f>
        <v>段付スリーブ</v>
      </c>
      <c r="D733" s="11">
        <v>10018</v>
      </c>
      <c r="E733" s="49" t="str">
        <f>VLOOKUP(見積条件マスタ[[#This Row],[qt_condition_type_id]],見積条件タイプマスタ[],5,0)</f>
        <v>先端異形状 仕上げ面</v>
      </c>
      <c r="F733" s="49" t="str">
        <f>VLOOKUP(見積条件マスタ[[#This Row],[qt_condition_type_id]],見積条件タイプマスタ[],2,0)</f>
        <v>SIMPLE_TEXT</v>
      </c>
      <c r="G733" s="10">
        <v>2</v>
      </c>
      <c r="H733" s="42" t="str">
        <f>見積条件マスタ[[#This Row],[article_type_id]]&amp;"."&amp;見積条件マスタ[[#This Row],[qt_condition_type_id]]&amp;"."&amp;見積条件マスタ[[#This Row],[qt_condition_type_define_id]]</f>
        <v>5.10018.2</v>
      </c>
      <c r="I733" t="s">
        <v>231</v>
      </c>
      <c r="K733" t="s">
        <v>232</v>
      </c>
      <c r="L733">
        <v>2</v>
      </c>
      <c r="N733" s="30" t="s">
        <v>693</v>
      </c>
      <c r="O733" s="59"/>
    </row>
    <row r="734" spans="2:15" x14ac:dyDescent="0.25">
      <c r="B734" s="5">
        <v>5</v>
      </c>
      <c r="C734" s="49" t="str">
        <f>VLOOKUP(見積条件マスタ[[#This Row],[article_type_id]],品名マスタ[],5,0)</f>
        <v>段付スリーブ</v>
      </c>
      <c r="D734" s="11">
        <v>10018</v>
      </c>
      <c r="E734" s="49" t="str">
        <f>VLOOKUP(見積条件マスタ[[#This Row],[qt_condition_type_id]],見積条件タイプマスタ[],5,0)</f>
        <v>先端異形状 仕上げ面</v>
      </c>
      <c r="F734" s="49" t="str">
        <f>VLOOKUP(見積条件マスタ[[#This Row],[qt_condition_type_id]],見積条件タイプマスタ[],2,0)</f>
        <v>SIMPLE_TEXT</v>
      </c>
      <c r="G734" s="10">
        <v>3</v>
      </c>
      <c r="H734" s="42" t="str">
        <f>見積条件マスタ[[#This Row],[article_type_id]]&amp;"."&amp;見積条件マスタ[[#This Row],[qt_condition_type_id]]&amp;"."&amp;見積条件マスタ[[#This Row],[qt_condition_type_define_id]]</f>
        <v>5.10018.3</v>
      </c>
      <c r="I734" t="s">
        <v>233</v>
      </c>
      <c r="K734" t="s">
        <v>234</v>
      </c>
      <c r="L734">
        <v>3</v>
      </c>
      <c r="N734" s="30" t="s">
        <v>693</v>
      </c>
      <c r="O734" s="59"/>
    </row>
    <row r="735" spans="2:15" x14ac:dyDescent="0.25">
      <c r="B735" s="5">
        <v>5</v>
      </c>
      <c r="C735" s="49" t="str">
        <f>VLOOKUP(見積条件マスタ[[#This Row],[article_type_id]],品名マスタ[],5,0)</f>
        <v>段付スリーブ</v>
      </c>
      <c r="D735" s="11">
        <v>10018</v>
      </c>
      <c r="E735" s="49" t="str">
        <f>VLOOKUP(見積条件マスタ[[#This Row],[qt_condition_type_id]],見積条件タイプマスタ[],5,0)</f>
        <v>先端異形状 仕上げ面</v>
      </c>
      <c r="F735" s="49" t="str">
        <f>VLOOKUP(見積条件マスタ[[#This Row],[qt_condition_type_id]],見積条件タイプマスタ[],2,0)</f>
        <v>SIMPLE_TEXT</v>
      </c>
      <c r="G735" s="10">
        <v>4</v>
      </c>
      <c r="H735" s="42" t="str">
        <f>見積条件マスタ[[#This Row],[article_type_id]]&amp;"."&amp;見積条件マスタ[[#This Row],[qt_condition_type_id]]&amp;"."&amp;見積条件マスタ[[#This Row],[qt_condition_type_define_id]]</f>
        <v>5.10018.4</v>
      </c>
      <c r="I735" t="s">
        <v>235</v>
      </c>
      <c r="K735" t="s">
        <v>236</v>
      </c>
      <c r="L735">
        <v>4</v>
      </c>
      <c r="N735" s="30" t="s">
        <v>693</v>
      </c>
      <c r="O735" s="59"/>
    </row>
    <row r="736" spans="2:15" x14ac:dyDescent="0.25">
      <c r="B736" s="5">
        <v>5</v>
      </c>
      <c r="C736" s="49" t="str">
        <f>VLOOKUP(見積条件マスタ[[#This Row],[article_type_id]],品名マスタ[],5,0)</f>
        <v>段付スリーブ</v>
      </c>
      <c r="D736" s="11">
        <v>10020</v>
      </c>
      <c r="E736" s="49" t="str">
        <f>VLOOKUP(見積条件マスタ[[#This Row],[qt_condition_type_id]],見積条件タイプマスタ[],5,0)</f>
        <v>エジェクタピン穴径公差</v>
      </c>
      <c r="F736" s="49" t="str">
        <f>VLOOKUP(見積条件マスタ[[#This Row],[qt_condition_type_id]],見積条件タイプマスタ[],2,0)</f>
        <v>TOLERANCE</v>
      </c>
      <c r="G736" s="10">
        <v>1</v>
      </c>
      <c r="H736" s="42" t="str">
        <f>見積条件マスタ[[#This Row],[article_type_id]]&amp;"."&amp;見積条件マスタ[[#This Row],[qt_condition_type_id]]&amp;"."&amp;見積条件マスタ[[#This Row],[qt_condition_type_define_id]]</f>
        <v>5.10020.1</v>
      </c>
      <c r="I736" t="s">
        <v>237</v>
      </c>
      <c r="K736" t="s">
        <v>201</v>
      </c>
      <c r="L736">
        <v>1</v>
      </c>
      <c r="M736">
        <v>2</v>
      </c>
      <c r="N736" s="30" t="s">
        <v>397</v>
      </c>
      <c r="O736" s="59"/>
    </row>
    <row r="737" spans="2:15" x14ac:dyDescent="0.25">
      <c r="B737" s="5">
        <v>5</v>
      </c>
      <c r="C737" s="49" t="str">
        <f>VLOOKUP(見積条件マスタ[[#This Row],[article_type_id]],品名マスタ[],5,0)</f>
        <v>段付スリーブ</v>
      </c>
      <c r="D737" s="11">
        <v>10020</v>
      </c>
      <c r="E737" s="49" t="str">
        <f>VLOOKUP(見積条件マスタ[[#This Row],[qt_condition_type_id]],見積条件タイプマスタ[],5,0)</f>
        <v>エジェクタピン穴径公差</v>
      </c>
      <c r="F737" s="49" t="str">
        <f>VLOOKUP(見積条件マスタ[[#This Row],[qt_condition_type_id]],見積条件タイプマスタ[],2,0)</f>
        <v>TOLERANCE</v>
      </c>
      <c r="G737" s="10">
        <v>2</v>
      </c>
      <c r="H737" s="42" t="str">
        <f>見積条件マスタ[[#This Row],[article_type_id]]&amp;"."&amp;見積条件マスタ[[#This Row],[qt_condition_type_id]]&amp;"."&amp;見積条件マスタ[[#This Row],[qt_condition_type_define_id]]</f>
        <v>5.10020.2</v>
      </c>
      <c r="I737" t="s">
        <v>238</v>
      </c>
      <c r="K737" t="s">
        <v>239</v>
      </c>
      <c r="L737">
        <v>2</v>
      </c>
      <c r="M737">
        <v>2</v>
      </c>
      <c r="N737" s="30" t="s">
        <v>397</v>
      </c>
      <c r="O737" s="59"/>
    </row>
    <row r="738" spans="2:15" x14ac:dyDescent="0.25">
      <c r="B738" s="5">
        <v>5</v>
      </c>
      <c r="C738" s="49" t="str">
        <f>VLOOKUP(見積条件マスタ[[#This Row],[article_type_id]],品名マスタ[],5,0)</f>
        <v>段付スリーブ</v>
      </c>
      <c r="D738" s="11">
        <v>10020</v>
      </c>
      <c r="E738" s="49" t="str">
        <f>VLOOKUP(見積条件マスタ[[#This Row],[qt_condition_type_id]],見積条件タイプマスタ[],5,0)</f>
        <v>エジェクタピン穴径公差</v>
      </c>
      <c r="F738" s="49" t="str">
        <f>VLOOKUP(見積条件マスタ[[#This Row],[qt_condition_type_id]],見積条件タイプマスタ[],2,0)</f>
        <v>TOLERANCE</v>
      </c>
      <c r="G738" s="10">
        <v>3</v>
      </c>
      <c r="H738" s="42" t="str">
        <f>見積条件マスタ[[#This Row],[article_type_id]]&amp;"."&amp;見積条件マスタ[[#This Row],[qt_condition_type_id]]&amp;"."&amp;見積条件マスタ[[#This Row],[qt_condition_type_define_id]]</f>
        <v>5.10020.3</v>
      </c>
      <c r="I738" t="s">
        <v>240</v>
      </c>
      <c r="K738" s="5" t="s">
        <v>776</v>
      </c>
      <c r="L738">
        <v>3</v>
      </c>
      <c r="M738">
        <v>2</v>
      </c>
      <c r="N738" s="30" t="s">
        <v>397</v>
      </c>
      <c r="O738" s="59"/>
    </row>
    <row r="739" spans="2:15" x14ac:dyDescent="0.25">
      <c r="B739" s="5">
        <v>5</v>
      </c>
      <c r="C739" s="49" t="str">
        <f>VLOOKUP(見積条件マスタ[[#This Row],[article_type_id]],品名マスタ[],5,0)</f>
        <v>段付スリーブ</v>
      </c>
      <c r="D739" s="11">
        <v>10020</v>
      </c>
      <c r="E739" s="49" t="str">
        <f>VLOOKUP(見積条件マスタ[[#This Row],[qt_condition_type_id]],見積条件タイプマスタ[],5,0)</f>
        <v>エジェクタピン穴径公差</v>
      </c>
      <c r="F739" s="49" t="str">
        <f>VLOOKUP(見積条件マスタ[[#This Row],[qt_condition_type_id]],見積条件タイプマスタ[],2,0)</f>
        <v>TOLERANCE</v>
      </c>
      <c r="G739" s="10">
        <v>4</v>
      </c>
      <c r="H739" s="42" t="str">
        <f>見積条件マスタ[[#This Row],[article_type_id]]&amp;"."&amp;見積条件マスタ[[#This Row],[qt_condition_type_id]]&amp;"."&amp;見積条件マスタ[[#This Row],[qt_condition_type_define_id]]</f>
        <v>5.10020.4</v>
      </c>
      <c r="I739" t="s">
        <v>241</v>
      </c>
      <c r="K739" s="5" t="s">
        <v>773</v>
      </c>
      <c r="L739">
        <v>4</v>
      </c>
      <c r="M739">
        <v>2</v>
      </c>
      <c r="N739" s="30" t="s">
        <v>397</v>
      </c>
      <c r="O739" s="59"/>
    </row>
    <row r="740" spans="2:15" x14ac:dyDescent="0.25">
      <c r="B740" s="5">
        <v>5</v>
      </c>
      <c r="C740" s="49" t="str">
        <f>VLOOKUP(見積条件マスタ[[#This Row],[article_type_id]],品名マスタ[],5,0)</f>
        <v>段付スリーブ</v>
      </c>
      <c r="D740" s="11">
        <v>10020</v>
      </c>
      <c r="E740" s="49" t="str">
        <f>VLOOKUP(見積条件マスタ[[#This Row],[qt_condition_type_id]],見積条件タイプマスタ[],5,0)</f>
        <v>エジェクタピン穴径公差</v>
      </c>
      <c r="F740" s="49" t="str">
        <f>VLOOKUP(見積条件マスタ[[#This Row],[qt_condition_type_id]],見積条件タイプマスタ[],2,0)</f>
        <v>TOLERANCE</v>
      </c>
      <c r="G740" s="10">
        <v>5</v>
      </c>
      <c r="H740" s="42" t="str">
        <f>見積条件マスタ[[#This Row],[article_type_id]]&amp;"."&amp;見積条件マスタ[[#This Row],[qt_condition_type_id]]&amp;"."&amp;見積条件マスタ[[#This Row],[qt_condition_type_define_id]]</f>
        <v>5.10020.5</v>
      </c>
      <c r="I740" t="s">
        <v>242</v>
      </c>
      <c r="K740" s="5" t="s">
        <v>774</v>
      </c>
      <c r="L740">
        <v>5</v>
      </c>
      <c r="M740">
        <v>2</v>
      </c>
      <c r="N740" s="30" t="s">
        <v>397</v>
      </c>
      <c r="O740" s="59"/>
    </row>
    <row r="741" spans="2:15" x14ac:dyDescent="0.25">
      <c r="B741" s="5">
        <v>5</v>
      </c>
      <c r="C741" s="49" t="str">
        <f>VLOOKUP(見積条件マスタ[[#This Row],[article_type_id]],品名マスタ[],5,0)</f>
        <v>段付スリーブ</v>
      </c>
      <c r="D741" s="11">
        <v>10020</v>
      </c>
      <c r="E741" s="49" t="str">
        <f>VLOOKUP(見積条件マスタ[[#This Row],[qt_condition_type_id]],見積条件タイプマスタ[],5,0)</f>
        <v>エジェクタピン穴径公差</v>
      </c>
      <c r="F741" s="49" t="str">
        <f>VLOOKUP(見積条件マスタ[[#This Row],[qt_condition_type_id]],見積条件タイプマスタ[],2,0)</f>
        <v>TOLERANCE</v>
      </c>
      <c r="G741" s="10">
        <v>6</v>
      </c>
      <c r="H741" s="42" t="str">
        <f>見積条件マスタ[[#This Row],[article_type_id]]&amp;"."&amp;見積条件マスタ[[#This Row],[qt_condition_type_id]]&amp;"."&amp;見積条件マスタ[[#This Row],[qt_condition_type_define_id]]</f>
        <v>5.10020.6</v>
      </c>
      <c r="I741" t="s">
        <v>243</v>
      </c>
      <c r="K741" s="5" t="s">
        <v>775</v>
      </c>
      <c r="L741">
        <v>6</v>
      </c>
      <c r="M741">
        <v>2</v>
      </c>
      <c r="N741" s="30" t="s">
        <v>397</v>
      </c>
      <c r="O741" s="59"/>
    </row>
    <row r="742" spans="2:15" x14ac:dyDescent="0.25">
      <c r="B742" s="5">
        <v>5</v>
      </c>
      <c r="C742" s="49" t="str">
        <f>VLOOKUP(見積条件マスタ[[#This Row],[article_type_id]],品名マスタ[],5,0)</f>
        <v>段付スリーブ</v>
      </c>
      <c r="D742" s="11">
        <v>10023</v>
      </c>
      <c r="E742" s="49" t="str">
        <f>VLOOKUP(見積条件マスタ[[#This Row],[qt_condition_type_id]],見積条件タイプマスタ[],5,0)</f>
        <v>エジェクタピン穴径同軸度</v>
      </c>
      <c r="F742" s="49" t="str">
        <f>VLOOKUP(見積条件マスタ[[#This Row],[qt_condition_type_id]],見積条件タイプマスタ[],2,0)</f>
        <v>SIMPLE_TEXT</v>
      </c>
      <c r="G742" s="10">
        <v>1</v>
      </c>
      <c r="H742" s="42" t="str">
        <f>見積条件マスタ[[#This Row],[article_type_id]]&amp;"."&amp;見積条件マスタ[[#This Row],[qt_condition_type_id]]&amp;"."&amp;見積条件マスタ[[#This Row],[qt_condition_type_define_id]]</f>
        <v>5.10023.1</v>
      </c>
      <c r="I742" t="s">
        <v>245</v>
      </c>
      <c r="K742" t="s">
        <v>246</v>
      </c>
      <c r="L742">
        <v>1</v>
      </c>
      <c r="N742" s="30" t="s">
        <v>397</v>
      </c>
      <c r="O742" s="59"/>
    </row>
    <row r="743" spans="2:15" x14ac:dyDescent="0.25">
      <c r="B743" s="5">
        <v>5</v>
      </c>
      <c r="C743" s="49" t="str">
        <f>VLOOKUP(見積条件マスタ[[#This Row],[article_type_id]],品名マスタ[],5,0)</f>
        <v>段付スリーブ</v>
      </c>
      <c r="D743" s="11">
        <v>10023</v>
      </c>
      <c r="E743" s="49" t="str">
        <f>VLOOKUP(見積条件マスタ[[#This Row],[qt_condition_type_id]],見積条件タイプマスタ[],5,0)</f>
        <v>エジェクタピン穴径同軸度</v>
      </c>
      <c r="F743" s="49" t="str">
        <f>VLOOKUP(見積条件マスタ[[#This Row],[qt_condition_type_id]],見積条件タイプマスタ[],2,0)</f>
        <v>SIMPLE_TEXT</v>
      </c>
      <c r="G743" s="10">
        <v>2</v>
      </c>
      <c r="H743" s="42" t="str">
        <f>見積条件マスタ[[#This Row],[article_type_id]]&amp;"."&amp;見積条件マスタ[[#This Row],[qt_condition_type_id]]&amp;"."&amp;見積条件マスタ[[#This Row],[qt_condition_type_define_id]]</f>
        <v>5.10023.2</v>
      </c>
      <c r="I743" t="s">
        <v>371</v>
      </c>
      <c r="K743" t="s">
        <v>372</v>
      </c>
      <c r="L743">
        <v>2</v>
      </c>
      <c r="N743" s="30" t="s">
        <v>397</v>
      </c>
      <c r="O743" s="59"/>
    </row>
    <row r="744" spans="2:15" x14ac:dyDescent="0.25">
      <c r="B744" s="5">
        <v>5</v>
      </c>
      <c r="C744" s="49" t="str">
        <f>VLOOKUP(見積条件マスタ[[#This Row],[article_type_id]],品名マスタ[],5,0)</f>
        <v>段付スリーブ</v>
      </c>
      <c r="D744" s="11">
        <v>10023</v>
      </c>
      <c r="E744" s="49" t="str">
        <f>VLOOKUP(見積条件マスタ[[#This Row],[qt_condition_type_id]],見積条件タイプマスタ[],5,0)</f>
        <v>エジェクタピン穴径同軸度</v>
      </c>
      <c r="F744" s="49" t="str">
        <f>VLOOKUP(見積条件マスタ[[#This Row],[qt_condition_type_id]],見積条件タイプマスタ[],2,0)</f>
        <v>SIMPLE_TEXT</v>
      </c>
      <c r="G744" s="10">
        <v>3</v>
      </c>
      <c r="H744" s="42" t="str">
        <f>見積条件マスタ[[#This Row],[article_type_id]]&amp;"."&amp;見積条件マスタ[[#This Row],[qt_condition_type_id]]&amp;"."&amp;見積条件マスタ[[#This Row],[qt_condition_type_define_id]]</f>
        <v>5.10023.3</v>
      </c>
      <c r="I744" t="s">
        <v>247</v>
      </c>
      <c r="K744" t="s">
        <v>248</v>
      </c>
      <c r="L744">
        <v>3</v>
      </c>
      <c r="N744" s="30" t="s">
        <v>397</v>
      </c>
      <c r="O744" s="59"/>
    </row>
    <row r="745" spans="2:15" x14ac:dyDescent="0.25">
      <c r="B745" s="5">
        <v>5</v>
      </c>
      <c r="C745" s="49" t="str">
        <f>VLOOKUP(見積条件マスタ[[#This Row],[article_type_id]],品名マスタ[],5,0)</f>
        <v>段付スリーブ</v>
      </c>
      <c r="D745" s="11">
        <v>10023</v>
      </c>
      <c r="E745" s="49" t="str">
        <f>VLOOKUP(見積条件マスタ[[#This Row],[qt_condition_type_id]],見積条件タイプマスタ[],5,0)</f>
        <v>エジェクタピン穴径同軸度</v>
      </c>
      <c r="F745" s="49" t="str">
        <f>VLOOKUP(見積条件マスタ[[#This Row],[qt_condition_type_id]],見積条件タイプマスタ[],2,0)</f>
        <v>SIMPLE_TEXT</v>
      </c>
      <c r="G745" s="10">
        <v>4</v>
      </c>
      <c r="H745" s="42" t="str">
        <f>見積条件マスタ[[#This Row],[article_type_id]]&amp;"."&amp;見積条件マスタ[[#This Row],[qt_condition_type_id]]&amp;"."&amp;見積条件マスタ[[#This Row],[qt_condition_type_define_id]]</f>
        <v>5.10023.4</v>
      </c>
      <c r="I745" t="s">
        <v>373</v>
      </c>
      <c r="K745" t="s">
        <v>374</v>
      </c>
      <c r="L745">
        <v>4</v>
      </c>
      <c r="N745" s="30" t="s">
        <v>397</v>
      </c>
      <c r="O745" s="59"/>
    </row>
    <row r="746" spans="2:15" x14ac:dyDescent="0.25">
      <c r="B746" s="5">
        <v>5</v>
      </c>
      <c r="C746" s="49" t="str">
        <f>VLOOKUP(見積条件マスタ[[#This Row],[article_type_id]],品名マスタ[],5,0)</f>
        <v>段付スリーブ</v>
      </c>
      <c r="D746" s="11">
        <v>10025</v>
      </c>
      <c r="E746" s="16" t="str">
        <f>VLOOKUP(見積条件マスタ[[#This Row],[qt_condition_type_id]],見積条件タイプマスタ[],5,0)</f>
        <v>エジェクタピン穴有効長さ</v>
      </c>
      <c r="F746" s="16" t="str">
        <f>VLOOKUP(見積条件マスタ[[#This Row],[qt_condition_type_id]],見積条件タイプマスタ[],2,0)</f>
        <v>SIMPLE_TEXT</v>
      </c>
      <c r="G746" s="10">
        <v>1</v>
      </c>
      <c r="H746" s="43" t="str">
        <f>見積条件マスタ[[#This Row],[article_type_id]]&amp;"."&amp;見積条件マスタ[[#This Row],[qt_condition_type_id]]&amp;"."&amp;見積条件マスタ[[#This Row],[qt_condition_type_define_id]]</f>
        <v>5.10025.1</v>
      </c>
      <c r="I746" t="s">
        <v>249</v>
      </c>
      <c r="K746" t="s">
        <v>250</v>
      </c>
      <c r="L746">
        <v>2</v>
      </c>
      <c r="N746" s="27" t="s">
        <v>692</v>
      </c>
      <c r="O746" s="61" t="s">
        <v>788</v>
      </c>
    </row>
    <row r="747" spans="2:15" x14ac:dyDescent="0.25">
      <c r="B747" s="5">
        <v>5</v>
      </c>
      <c r="C747" s="49" t="str">
        <f>VLOOKUP(見積条件マスタ[[#This Row],[article_type_id]],品名マスタ[],5,0)</f>
        <v>段付スリーブ</v>
      </c>
      <c r="D747" s="11">
        <v>10025</v>
      </c>
      <c r="E747" s="16" t="str">
        <f>VLOOKUP(見積条件マスタ[[#This Row],[qt_condition_type_id]],見積条件タイプマスタ[],5,0)</f>
        <v>エジェクタピン穴有効長さ</v>
      </c>
      <c r="F747" s="16" t="str">
        <f>VLOOKUP(見積条件マスタ[[#This Row],[qt_condition_type_id]],見積条件タイプマスタ[],2,0)</f>
        <v>SIMPLE_TEXT</v>
      </c>
      <c r="G747" s="10">
        <v>2</v>
      </c>
      <c r="H747" s="43" t="str">
        <f>見積条件マスタ[[#This Row],[article_type_id]]&amp;"."&amp;見積条件マスタ[[#This Row],[qt_condition_type_id]]&amp;"."&amp;見積条件マスタ[[#This Row],[qt_condition_type_define_id]]</f>
        <v>5.10025.2</v>
      </c>
      <c r="I747" t="s">
        <v>251</v>
      </c>
      <c r="K747" t="s">
        <v>252</v>
      </c>
      <c r="L747">
        <v>3</v>
      </c>
      <c r="N747" s="27" t="s">
        <v>692</v>
      </c>
      <c r="O747" s="61" t="s">
        <v>788</v>
      </c>
    </row>
    <row r="748" spans="2:15" x14ac:dyDescent="0.25">
      <c r="B748" s="5">
        <v>5</v>
      </c>
      <c r="C748" s="49" t="str">
        <f>VLOOKUP(見積条件マスタ[[#This Row],[article_type_id]],品名マスタ[],5,0)</f>
        <v>段付スリーブ</v>
      </c>
      <c r="D748" s="11">
        <v>10025</v>
      </c>
      <c r="E748" s="16" t="str">
        <f>VLOOKUP(見積条件マスタ[[#This Row],[qt_condition_type_id]],見積条件タイプマスタ[],5,0)</f>
        <v>エジェクタピン穴有効長さ</v>
      </c>
      <c r="F748" s="16" t="str">
        <f>VLOOKUP(見積条件マスタ[[#This Row],[qt_condition_type_id]],見積条件タイプマスタ[],2,0)</f>
        <v>SIMPLE_TEXT</v>
      </c>
      <c r="G748" s="10">
        <v>3</v>
      </c>
      <c r="H748" s="43" t="str">
        <f>見積条件マスタ[[#This Row],[article_type_id]]&amp;"."&amp;見積条件マスタ[[#This Row],[qt_condition_type_id]]&amp;"."&amp;見積条件マスタ[[#This Row],[qt_condition_type_define_id]]</f>
        <v>5.10025.3</v>
      </c>
      <c r="I748" t="s">
        <v>253</v>
      </c>
      <c r="K748" t="s">
        <v>254</v>
      </c>
      <c r="L748">
        <v>4</v>
      </c>
      <c r="N748" s="27" t="s">
        <v>692</v>
      </c>
      <c r="O748" s="61" t="s">
        <v>788</v>
      </c>
    </row>
    <row r="749" spans="2:15" x14ac:dyDescent="0.25">
      <c r="B749" s="5">
        <v>5</v>
      </c>
      <c r="C749" s="49" t="str">
        <f>VLOOKUP(見積条件マスタ[[#This Row],[article_type_id]],品名マスタ[],5,0)</f>
        <v>段付スリーブ</v>
      </c>
      <c r="D749" s="11">
        <v>10025</v>
      </c>
      <c r="E749" s="49" t="str">
        <f>VLOOKUP(見積条件マスタ[[#This Row],[qt_condition_type_id]],見積条件タイプマスタ[],5,0)</f>
        <v>エジェクタピン穴有効長さ</v>
      </c>
      <c r="F749" s="49" t="str">
        <f>VLOOKUP(見積条件マスタ[[#This Row],[qt_condition_type_id]],見積条件タイプマスタ[],2,0)</f>
        <v>SIMPLE_TEXT</v>
      </c>
      <c r="G749" s="10">
        <v>4</v>
      </c>
      <c r="H749" s="42" t="str">
        <f>見積条件マスタ[[#This Row],[article_type_id]]&amp;"."&amp;見積条件マスタ[[#This Row],[qt_condition_type_id]]&amp;"."&amp;見積条件マスタ[[#This Row],[qt_condition_type_define_id]]</f>
        <v>5.10025.4</v>
      </c>
      <c r="I749" t="s">
        <v>786</v>
      </c>
      <c r="K749" t="s">
        <v>784</v>
      </c>
      <c r="L749">
        <v>1</v>
      </c>
      <c r="N749" s="27" t="s">
        <v>692</v>
      </c>
      <c r="O749" s="61" t="s">
        <v>788</v>
      </c>
    </row>
    <row r="750" spans="2:15" x14ac:dyDescent="0.25">
      <c r="B750" s="5">
        <v>5</v>
      </c>
      <c r="C750" s="49" t="str">
        <f>VLOOKUP(見積条件マスタ[[#This Row],[article_type_id]],品名マスタ[],5,0)</f>
        <v>段付スリーブ</v>
      </c>
      <c r="D750" s="11">
        <v>10025</v>
      </c>
      <c r="E750" s="49" t="str">
        <f>VLOOKUP(見積条件マスタ[[#This Row],[qt_condition_type_id]],見積条件タイプマスタ[],5,0)</f>
        <v>エジェクタピン穴有効長さ</v>
      </c>
      <c r="F750" s="49" t="str">
        <f>VLOOKUP(見積条件マスタ[[#This Row],[qt_condition_type_id]],見積条件タイプマスタ[],2,0)</f>
        <v>SIMPLE_TEXT</v>
      </c>
      <c r="G750" s="10">
        <v>5</v>
      </c>
      <c r="H750" s="42" t="str">
        <f>見積条件マスタ[[#This Row],[article_type_id]]&amp;"."&amp;見積条件マスタ[[#This Row],[qt_condition_type_id]]&amp;"."&amp;見積条件マスタ[[#This Row],[qt_condition_type_define_id]]</f>
        <v>5.10025.5</v>
      </c>
      <c r="I750" t="s">
        <v>787</v>
      </c>
      <c r="K750" t="s">
        <v>785</v>
      </c>
      <c r="L750">
        <v>5</v>
      </c>
      <c r="N750" s="27" t="s">
        <v>692</v>
      </c>
      <c r="O750" s="61" t="s">
        <v>788</v>
      </c>
    </row>
    <row r="751" spans="2:15" x14ac:dyDescent="0.25">
      <c r="B751" s="5">
        <v>5</v>
      </c>
      <c r="C751" s="49" t="str">
        <f>VLOOKUP(見積条件マスタ[[#This Row],[article_type_id]],品名マスタ[],5,0)</f>
        <v>段付スリーブ</v>
      </c>
      <c r="D751" s="11">
        <v>10026</v>
      </c>
      <c r="E751" s="49" t="str">
        <f>VLOOKUP(見積条件マスタ[[#This Row],[qt_condition_type_id]],見積条件タイプマスタ[],5,0)</f>
        <v>エジェクタピン逃し穴径</v>
      </c>
      <c r="F751" s="49" t="str">
        <f>VLOOKUP(見積条件マスタ[[#This Row],[qt_condition_type_id]],見積条件タイプマスタ[],2,0)</f>
        <v>SIMPLE_TEXT</v>
      </c>
      <c r="G751" s="10">
        <v>1</v>
      </c>
      <c r="H751" s="42" t="str">
        <f>見積条件マスタ[[#This Row],[article_type_id]]&amp;"."&amp;見積条件マスタ[[#This Row],[qt_condition_type_id]]&amp;"."&amp;見積条件マスタ[[#This Row],[qt_condition_type_define_id]]</f>
        <v>5.10026.1</v>
      </c>
      <c r="I751" t="s">
        <v>794</v>
      </c>
      <c r="K751" t="s">
        <v>795</v>
      </c>
      <c r="L751">
        <v>1</v>
      </c>
      <c r="N751" s="27" t="s">
        <v>692</v>
      </c>
      <c r="O751" s="61" t="s">
        <v>801</v>
      </c>
    </row>
    <row r="752" spans="2:15" x14ac:dyDescent="0.25">
      <c r="B752" s="5">
        <v>5</v>
      </c>
      <c r="C752" s="49" t="str">
        <f>VLOOKUP(見積条件マスタ[[#This Row],[article_type_id]],品名マスタ[],5,0)</f>
        <v>段付スリーブ</v>
      </c>
      <c r="D752" s="11">
        <v>10026</v>
      </c>
      <c r="E752" s="49" t="str">
        <f>VLOOKUP(見積条件マスタ[[#This Row],[qt_condition_type_id]],見積条件タイプマスタ[],5,0)</f>
        <v>エジェクタピン逃し穴径</v>
      </c>
      <c r="F752" s="49" t="str">
        <f>VLOOKUP(見積条件マスタ[[#This Row],[qt_condition_type_id]],見積条件タイプマスタ[],2,0)</f>
        <v>SIMPLE_TEXT</v>
      </c>
      <c r="G752" s="10">
        <v>2</v>
      </c>
      <c r="H752" s="42" t="str">
        <f>見積条件マスタ[[#This Row],[article_type_id]]&amp;"."&amp;見積条件マスタ[[#This Row],[qt_condition_type_id]]&amp;"."&amp;見積条件マスタ[[#This Row],[qt_condition_type_define_id]]</f>
        <v>5.10026.2</v>
      </c>
      <c r="I752" t="s">
        <v>791</v>
      </c>
      <c r="K752" t="s">
        <v>796</v>
      </c>
      <c r="L752">
        <v>2</v>
      </c>
      <c r="N752" s="27" t="s">
        <v>692</v>
      </c>
      <c r="O752" s="35"/>
    </row>
    <row r="753" spans="2:15" x14ac:dyDescent="0.25">
      <c r="B753" s="5">
        <v>5</v>
      </c>
      <c r="C753" s="49" t="str">
        <f>VLOOKUP(見積条件マスタ[[#This Row],[article_type_id]],品名マスタ[],5,0)</f>
        <v>段付スリーブ</v>
      </c>
      <c r="D753" s="11">
        <v>10026</v>
      </c>
      <c r="E753" s="49" t="str">
        <f>VLOOKUP(見積条件マスタ[[#This Row],[qt_condition_type_id]],見積条件タイプマスタ[],5,0)</f>
        <v>エジェクタピン逃し穴径</v>
      </c>
      <c r="F753" s="49" t="str">
        <f>VLOOKUP(見積条件マスタ[[#This Row],[qt_condition_type_id]],見積条件タイプマスタ[],2,0)</f>
        <v>SIMPLE_TEXT</v>
      </c>
      <c r="G753" s="10">
        <v>3</v>
      </c>
      <c r="H753" s="42" t="str">
        <f>見積条件マスタ[[#This Row],[article_type_id]]&amp;"."&amp;見積条件マスタ[[#This Row],[qt_condition_type_id]]&amp;"."&amp;見積条件マスタ[[#This Row],[qt_condition_type_define_id]]</f>
        <v>5.10026.3</v>
      </c>
      <c r="I753" t="s">
        <v>377</v>
      </c>
      <c r="K753" t="s">
        <v>790</v>
      </c>
      <c r="L753">
        <v>3</v>
      </c>
      <c r="N753" s="28" t="s">
        <v>693</v>
      </c>
      <c r="O753" s="35"/>
    </row>
    <row r="754" spans="2:15" x14ac:dyDescent="0.25">
      <c r="B754" s="5">
        <v>5</v>
      </c>
      <c r="C754" s="49" t="str">
        <f>VLOOKUP(見積条件マスタ[[#This Row],[article_type_id]],品名マスタ[],5,0)</f>
        <v>段付スリーブ</v>
      </c>
      <c r="D754" s="11">
        <v>10027</v>
      </c>
      <c r="E754" s="49" t="str">
        <f>VLOOKUP(見積条件マスタ[[#This Row],[qt_condition_type_id]],見積条件タイプマスタ[],5,0)</f>
        <v>エジェクタピン逃し穴形状</v>
      </c>
      <c r="F754" s="49" t="str">
        <f>VLOOKUP(見積条件マスタ[[#This Row],[qt_condition_type_id]],見積条件タイプマスタ[],2,0)</f>
        <v>SIMPLE_TEXT</v>
      </c>
      <c r="G754" s="10">
        <v>1</v>
      </c>
      <c r="H754" s="42" t="str">
        <f>見積条件マスタ[[#This Row],[article_type_id]]&amp;"."&amp;見積条件マスタ[[#This Row],[qt_condition_type_id]]&amp;"."&amp;見積条件マスタ[[#This Row],[qt_condition_type_define_id]]</f>
        <v>5.10027.1</v>
      </c>
      <c r="I754" s="30" t="s">
        <v>255</v>
      </c>
      <c r="K754" s="30" t="s">
        <v>256</v>
      </c>
      <c r="L754" s="30">
        <v>2</v>
      </c>
      <c r="N754" s="27" t="s">
        <v>632</v>
      </c>
      <c r="O754" s="35"/>
    </row>
    <row r="755" spans="2:15" x14ac:dyDescent="0.25">
      <c r="B755" s="5">
        <v>5</v>
      </c>
      <c r="C755" s="49" t="str">
        <f>VLOOKUP(見積条件マスタ[[#This Row],[article_type_id]],品名マスタ[],5,0)</f>
        <v>段付スリーブ</v>
      </c>
      <c r="D755" s="11">
        <v>10027</v>
      </c>
      <c r="E755" s="49" t="str">
        <f>VLOOKUP(見積条件マスタ[[#This Row],[qt_condition_type_id]],見積条件タイプマスタ[],5,0)</f>
        <v>エジェクタピン逃し穴形状</v>
      </c>
      <c r="F755" s="49" t="str">
        <f>VLOOKUP(見積条件マスタ[[#This Row],[qt_condition_type_id]],見積条件タイプマスタ[],2,0)</f>
        <v>SIMPLE_TEXT</v>
      </c>
      <c r="G755" s="10">
        <v>2</v>
      </c>
      <c r="H755" s="42" t="str">
        <f>見積条件マスタ[[#This Row],[article_type_id]]&amp;"."&amp;見積条件マスタ[[#This Row],[qt_condition_type_id]]&amp;"."&amp;見積条件マスタ[[#This Row],[qt_condition_type_define_id]]</f>
        <v>5.10027.2</v>
      </c>
      <c r="I755" s="30" t="s">
        <v>803</v>
      </c>
      <c r="K755" s="30" t="s">
        <v>804</v>
      </c>
      <c r="L755" s="30">
        <v>1</v>
      </c>
      <c r="N755" s="27" t="s">
        <v>632</v>
      </c>
      <c r="O755" s="59"/>
    </row>
    <row r="756" spans="2:15" x14ac:dyDescent="0.25">
      <c r="B756" s="5">
        <v>5</v>
      </c>
      <c r="C756" s="49" t="str">
        <f>VLOOKUP(見積条件マスタ[[#This Row],[article_type_id]],品名マスタ[],5,0)</f>
        <v>段付スリーブ</v>
      </c>
      <c r="D756" s="11">
        <v>10029</v>
      </c>
      <c r="E756" s="49" t="str">
        <f>VLOOKUP(見積条件マスタ[[#This Row],[qt_condition_type_id]],見積条件タイプマスタ[],5,0)</f>
        <v>保持径公差</v>
      </c>
      <c r="F756" s="49" t="str">
        <f>VLOOKUP(見積条件マスタ[[#This Row],[qt_condition_type_id]],見積条件タイプマスタ[],2,0)</f>
        <v>TOLERANCE</v>
      </c>
      <c r="G756" s="10">
        <v>1</v>
      </c>
      <c r="H756" s="42" t="str">
        <f>見積条件マスタ[[#This Row],[article_type_id]]&amp;"."&amp;見積条件マスタ[[#This Row],[qt_condition_type_id]]&amp;"."&amp;見積条件マスタ[[#This Row],[qt_condition_type_define_id]]</f>
        <v>5.10029.1</v>
      </c>
      <c r="I756" t="s">
        <v>196</v>
      </c>
      <c r="K756" t="s">
        <v>196</v>
      </c>
      <c r="L756">
        <v>3</v>
      </c>
      <c r="M756">
        <v>2</v>
      </c>
      <c r="N756" s="30" t="s">
        <v>815</v>
      </c>
      <c r="O756" s="59"/>
    </row>
    <row r="757" spans="2:15" x14ac:dyDescent="0.25">
      <c r="B757" s="5">
        <v>5</v>
      </c>
      <c r="C757" s="49" t="str">
        <f>VLOOKUP(見積条件マスタ[[#This Row],[article_type_id]],品名マスタ[],5,0)</f>
        <v>段付スリーブ</v>
      </c>
      <c r="D757" s="11">
        <v>10029</v>
      </c>
      <c r="E757" s="49" t="str">
        <f>VLOOKUP(見積条件マスタ[[#This Row],[qt_condition_type_id]],見積条件タイプマスタ[],5,0)</f>
        <v>保持径公差</v>
      </c>
      <c r="F757" s="49" t="str">
        <f>VLOOKUP(見積条件マスタ[[#This Row],[qt_condition_type_id]],見積条件タイプマスタ[],2,0)</f>
        <v>TOLERANCE</v>
      </c>
      <c r="G757" s="10">
        <v>2</v>
      </c>
      <c r="H757" s="42" t="str">
        <f>見積条件マスタ[[#This Row],[article_type_id]]&amp;"."&amp;見積条件マスタ[[#This Row],[qt_condition_type_id]]&amp;"."&amp;見積条件マスタ[[#This Row],[qt_condition_type_define_id]]</f>
        <v>5.10029.2</v>
      </c>
      <c r="I757" t="s">
        <v>369</v>
      </c>
      <c r="K757" t="s">
        <v>369</v>
      </c>
      <c r="L757">
        <v>1</v>
      </c>
      <c r="M757">
        <v>2</v>
      </c>
      <c r="N757" s="30" t="s">
        <v>815</v>
      </c>
      <c r="O757" s="59"/>
    </row>
    <row r="758" spans="2:15" x14ac:dyDescent="0.25">
      <c r="B758" s="5">
        <v>5</v>
      </c>
      <c r="C758" s="49" t="str">
        <f>VLOOKUP(見積条件マスタ[[#This Row],[article_type_id]],品名マスタ[],5,0)</f>
        <v>段付スリーブ</v>
      </c>
      <c r="D758" s="11">
        <v>10029</v>
      </c>
      <c r="E758" s="49" t="str">
        <f>VLOOKUP(見積条件マスタ[[#This Row],[qt_condition_type_id]],見積条件タイプマスタ[],5,0)</f>
        <v>保持径公差</v>
      </c>
      <c r="F758" s="49" t="str">
        <f>VLOOKUP(見積条件マスタ[[#This Row],[qt_condition_type_id]],見積条件タイプマスタ[],2,0)</f>
        <v>TOLERANCE</v>
      </c>
      <c r="G758" s="10">
        <v>3</v>
      </c>
      <c r="H758" s="42" t="str">
        <f>見積条件マスタ[[#This Row],[article_type_id]]&amp;"."&amp;見積条件マスタ[[#This Row],[qt_condition_type_id]]&amp;"."&amp;見積条件マスタ[[#This Row],[qt_condition_type_define_id]]</f>
        <v>5.10029.3</v>
      </c>
      <c r="I758" t="s">
        <v>490</v>
      </c>
      <c r="K758" t="s">
        <v>490</v>
      </c>
      <c r="L758">
        <v>2</v>
      </c>
      <c r="M758">
        <v>2</v>
      </c>
      <c r="N758" s="30" t="s">
        <v>815</v>
      </c>
      <c r="O758" s="59"/>
    </row>
    <row r="759" spans="2:15" x14ac:dyDescent="0.25">
      <c r="B759" s="5">
        <v>5</v>
      </c>
      <c r="C759" s="49" t="str">
        <f>VLOOKUP(見積条件マスタ[[#This Row],[article_type_id]],品名マスタ[],5,0)</f>
        <v>段付スリーブ</v>
      </c>
      <c r="D759" s="11">
        <v>10029</v>
      </c>
      <c r="E759" s="49" t="str">
        <f>VLOOKUP(見積条件マスタ[[#This Row],[qt_condition_type_id]],見積条件タイプマスタ[],5,0)</f>
        <v>保持径公差</v>
      </c>
      <c r="F759" s="49" t="str">
        <f>VLOOKUP(見積条件マスタ[[#This Row],[qt_condition_type_id]],見積条件タイプマスタ[],2,0)</f>
        <v>TOLERANCE</v>
      </c>
      <c r="G759" s="10">
        <v>4</v>
      </c>
      <c r="H759" s="42" t="str">
        <f>見積条件マスタ[[#This Row],[article_type_id]]&amp;"."&amp;見積条件マスタ[[#This Row],[qt_condition_type_id]]&amp;"."&amp;見積条件マスタ[[#This Row],[qt_condition_type_define_id]]</f>
        <v>5.10029.4</v>
      </c>
      <c r="I759" t="s">
        <v>244</v>
      </c>
      <c r="K759" t="s">
        <v>244</v>
      </c>
      <c r="L759">
        <v>3</v>
      </c>
      <c r="M759">
        <v>2</v>
      </c>
      <c r="N759" s="30" t="s">
        <v>815</v>
      </c>
      <c r="O759" s="59"/>
    </row>
    <row r="760" spans="2:15" x14ac:dyDescent="0.25">
      <c r="B760" s="5">
        <v>5</v>
      </c>
      <c r="C760" s="49" t="str">
        <f>VLOOKUP(見積条件マスタ[[#This Row],[article_type_id]],品名マスタ[],5,0)</f>
        <v>段付スリーブ</v>
      </c>
      <c r="D760" s="11">
        <v>10030</v>
      </c>
      <c r="E760" s="49" t="str">
        <f>VLOOKUP(見積条件マスタ[[#This Row],[qt_condition_type_id]],見積条件タイプマスタ[],5,0)</f>
        <v>保持長公差</v>
      </c>
      <c r="F760" s="49" t="str">
        <f>VLOOKUP(見積条件マスタ[[#This Row],[qt_condition_type_id]],見積条件タイプマスタ[],2,0)</f>
        <v>TOLERANCE</v>
      </c>
      <c r="G760" s="10">
        <v>1</v>
      </c>
      <c r="H760" s="42" t="str">
        <f>見積条件マスタ[[#This Row],[article_type_id]]&amp;"."&amp;見積条件マスタ[[#This Row],[qt_condition_type_id]]&amp;"."&amp;見積条件マスタ[[#This Row],[qt_condition_type_define_id]]</f>
        <v>5.10030.1</v>
      </c>
      <c r="I760" t="s">
        <v>488</v>
      </c>
      <c r="K760" t="s">
        <v>488</v>
      </c>
      <c r="L760">
        <v>1</v>
      </c>
      <c r="M760">
        <v>0</v>
      </c>
      <c r="N760" s="30" t="s">
        <v>808</v>
      </c>
      <c r="O760" s="59"/>
    </row>
    <row r="761" spans="2:15" x14ac:dyDescent="0.25">
      <c r="B761" s="5">
        <v>5</v>
      </c>
      <c r="C761" s="49" t="str">
        <f>VLOOKUP(見積条件マスタ[[#This Row],[article_type_id]],品名マスタ[],5,0)</f>
        <v>段付スリーブ</v>
      </c>
      <c r="D761" s="11">
        <v>10030</v>
      </c>
      <c r="E761" s="49" t="str">
        <f>VLOOKUP(見積条件マスタ[[#This Row],[qt_condition_type_id]],見積条件タイプマスタ[],5,0)</f>
        <v>保持長公差</v>
      </c>
      <c r="F761" s="49" t="str">
        <f>VLOOKUP(見積条件マスタ[[#This Row],[qt_condition_type_id]],見積条件タイプマスタ[],2,0)</f>
        <v>TOLERANCE</v>
      </c>
      <c r="G761" s="10">
        <v>2</v>
      </c>
      <c r="H761" s="42" t="str">
        <f>見積条件マスタ[[#This Row],[article_type_id]]&amp;"."&amp;見積条件マスタ[[#This Row],[qt_condition_type_id]]&amp;"."&amp;見積条件マスタ[[#This Row],[qt_condition_type_define_id]]</f>
        <v>5.10030.2</v>
      </c>
      <c r="I761" t="s">
        <v>489</v>
      </c>
      <c r="K761" t="s">
        <v>489</v>
      </c>
      <c r="L761">
        <v>2</v>
      </c>
      <c r="M761">
        <v>0</v>
      </c>
      <c r="N761" s="30" t="s">
        <v>809</v>
      </c>
      <c r="O761" s="59"/>
    </row>
    <row r="762" spans="2:15" x14ac:dyDescent="0.25">
      <c r="B762" s="5">
        <v>5</v>
      </c>
      <c r="C762" s="49" t="str">
        <f>VLOOKUP(見積条件マスタ[[#This Row],[article_type_id]],品名マスタ[],5,0)</f>
        <v>段付スリーブ</v>
      </c>
      <c r="D762" s="11">
        <v>10031</v>
      </c>
      <c r="E762" s="49" t="str">
        <f>VLOOKUP(見積条件マスタ[[#This Row],[qt_condition_type_id]],見積条件タイプマスタ[],5,0)</f>
        <v>エジェクタピン穴有効長さ公差</v>
      </c>
      <c r="F762" s="49" t="str">
        <f>VLOOKUP(見積条件マスタ[[#This Row],[qt_condition_type_id]],見積条件タイプマスタ[],2,0)</f>
        <v>TOLERANCE</v>
      </c>
      <c r="G762" s="10">
        <v>1</v>
      </c>
      <c r="H762" s="42" t="str">
        <f>見積条件マスタ[[#This Row],[article_type_id]]&amp;"."&amp;見積条件マスタ[[#This Row],[qt_condition_type_id]]&amp;"."&amp;見積条件マスタ[[#This Row],[qt_condition_type_define_id]]</f>
        <v>5.10031.1</v>
      </c>
      <c r="I762" t="s">
        <v>258</v>
      </c>
      <c r="K762" t="s">
        <v>259</v>
      </c>
      <c r="L762">
        <v>1</v>
      </c>
      <c r="M762">
        <v>1</v>
      </c>
      <c r="N762" s="13" t="s">
        <v>396</v>
      </c>
      <c r="O762" s="59"/>
    </row>
    <row r="763" spans="2:15" x14ac:dyDescent="0.25">
      <c r="B763" s="5">
        <v>5</v>
      </c>
      <c r="C763" s="49" t="str">
        <f>VLOOKUP(見積条件マスタ[[#This Row],[article_type_id]],品名マスタ[],5,0)</f>
        <v>段付スリーブ</v>
      </c>
      <c r="D763" s="11">
        <v>10031</v>
      </c>
      <c r="E763" s="49" t="str">
        <f>VLOOKUP(見積条件マスタ[[#This Row],[qt_condition_type_id]],見積条件タイプマスタ[],5,0)</f>
        <v>エジェクタピン穴有効長さ公差</v>
      </c>
      <c r="F763" s="49" t="str">
        <f>VLOOKUP(見積条件マスタ[[#This Row],[qt_condition_type_id]],見積条件タイプマスタ[],2,0)</f>
        <v>TOLERANCE</v>
      </c>
      <c r="G763" s="10">
        <v>2</v>
      </c>
      <c r="H763" s="42" t="str">
        <f>見積条件マスタ[[#This Row],[article_type_id]]&amp;"."&amp;見積条件マスタ[[#This Row],[qt_condition_type_id]]&amp;"."&amp;見積条件マスタ[[#This Row],[qt_condition_type_define_id]]</f>
        <v>5.10031.2</v>
      </c>
      <c r="I763" t="s">
        <v>260</v>
      </c>
      <c r="K763" t="s">
        <v>261</v>
      </c>
      <c r="L763">
        <v>2</v>
      </c>
      <c r="M763">
        <v>1</v>
      </c>
      <c r="N763" s="13" t="s">
        <v>396</v>
      </c>
      <c r="O763" s="59"/>
    </row>
    <row r="764" spans="2:15" x14ac:dyDescent="0.25">
      <c r="B764" s="5">
        <v>5</v>
      </c>
      <c r="C764" s="49" t="str">
        <f>VLOOKUP(見積条件マスタ[[#This Row],[article_type_id]],品名マスタ[],5,0)</f>
        <v>段付スリーブ</v>
      </c>
      <c r="D764" s="11">
        <v>10032</v>
      </c>
      <c r="E764" s="49" t="str">
        <f>VLOOKUP(見積条件マスタ[[#This Row],[qt_condition_type_id]],見積条件タイプマスタ[],5,0)</f>
        <v>ノックピン種類</v>
      </c>
      <c r="F764" s="49" t="str">
        <f>VLOOKUP(見積条件マスタ[[#This Row],[qt_condition_type_id]],見積条件タイプマスタ[],2,0)</f>
        <v>SIMPLE_TEXT</v>
      </c>
      <c r="G764" s="10">
        <v>1</v>
      </c>
      <c r="H764" s="42" t="str">
        <f>見積条件マスタ[[#This Row],[article_type_id]]&amp;"."&amp;見積条件マスタ[[#This Row],[qt_condition_type_id]]&amp;"."&amp;見積条件マスタ[[#This Row],[qt_condition_type_define_id]]</f>
        <v>5.10032.1</v>
      </c>
      <c r="I764" t="s">
        <v>262</v>
      </c>
      <c r="K764" t="s">
        <v>263</v>
      </c>
      <c r="L764">
        <v>1</v>
      </c>
      <c r="N764" t="s">
        <v>634</v>
      </c>
      <c r="O764" s="59"/>
    </row>
    <row r="765" spans="2:15" x14ac:dyDescent="0.25">
      <c r="B765" s="5">
        <v>5</v>
      </c>
      <c r="C765" s="49" t="str">
        <f>VLOOKUP(見積条件マスタ[[#This Row],[article_type_id]],品名マスタ[],5,0)</f>
        <v>段付スリーブ</v>
      </c>
      <c r="D765" s="11">
        <v>10032</v>
      </c>
      <c r="E765" s="49" t="str">
        <f>VLOOKUP(見積条件マスタ[[#This Row],[qt_condition_type_id]],見積条件タイプマスタ[],5,0)</f>
        <v>ノックピン種類</v>
      </c>
      <c r="F765" s="49" t="str">
        <f>VLOOKUP(見積条件マスタ[[#This Row],[qt_condition_type_id]],見積条件タイプマスタ[],2,0)</f>
        <v>SIMPLE_TEXT</v>
      </c>
      <c r="G765" s="10">
        <v>2</v>
      </c>
      <c r="H765" s="42" t="str">
        <f>見積条件マスタ[[#This Row],[article_type_id]]&amp;"."&amp;見積条件マスタ[[#This Row],[qt_condition_type_id]]&amp;"."&amp;見積条件マスタ[[#This Row],[qt_condition_type_define_id]]</f>
        <v>5.10032.2</v>
      </c>
      <c r="I765" t="s">
        <v>264</v>
      </c>
      <c r="K765" t="s">
        <v>265</v>
      </c>
      <c r="L765">
        <v>2</v>
      </c>
      <c r="N765" t="s">
        <v>634</v>
      </c>
      <c r="O765" s="59"/>
    </row>
    <row r="766" spans="2:15" x14ac:dyDescent="0.25">
      <c r="B766" s="5">
        <v>5</v>
      </c>
      <c r="C766" s="49" t="str">
        <f>VLOOKUP(見積条件マスタ[[#This Row],[article_type_id]],品名マスタ[],5,0)</f>
        <v>段付スリーブ</v>
      </c>
      <c r="D766" s="11">
        <v>10033</v>
      </c>
      <c r="E766" s="49" t="str">
        <f>VLOOKUP(見積条件マスタ[[#This Row],[qt_condition_type_id]],見積条件タイプマスタ[],5,0)</f>
        <v>エジェクタピン段付穴有効長さ</v>
      </c>
      <c r="F766" s="49" t="str">
        <f>VLOOKUP(見積条件マスタ[[#This Row],[qt_condition_type_id]],見積条件タイプマスタ[],2,0)</f>
        <v>SIMPLE_TEXT</v>
      </c>
      <c r="G766" s="10">
        <v>1</v>
      </c>
      <c r="H766" s="42" t="str">
        <f>見積条件マスタ[[#This Row],[article_type_id]]&amp;"."&amp;見積条件マスタ[[#This Row],[qt_condition_type_id]]&amp;"."&amp;見積条件マスタ[[#This Row],[qt_condition_type_define_id]]</f>
        <v>5.10033.1</v>
      </c>
      <c r="I766" t="s">
        <v>249</v>
      </c>
      <c r="K766" t="s">
        <v>250</v>
      </c>
      <c r="L766">
        <v>1</v>
      </c>
      <c r="N766" s="30" t="s">
        <v>632</v>
      </c>
      <c r="O766" s="59"/>
    </row>
    <row r="767" spans="2:15" x14ac:dyDescent="0.25">
      <c r="B767" s="5">
        <v>5</v>
      </c>
      <c r="C767" s="49" t="str">
        <f>VLOOKUP(見積条件マスタ[[#This Row],[article_type_id]],品名マスタ[],5,0)</f>
        <v>段付スリーブ</v>
      </c>
      <c r="D767" s="11">
        <v>10033</v>
      </c>
      <c r="E767" s="49" t="str">
        <f>VLOOKUP(見積条件マスタ[[#This Row],[qt_condition_type_id]],見積条件タイプマスタ[],5,0)</f>
        <v>エジェクタピン段付穴有効長さ</v>
      </c>
      <c r="F767" s="49" t="str">
        <f>VLOOKUP(見積条件マスタ[[#This Row],[qt_condition_type_id]],見積条件タイプマスタ[],2,0)</f>
        <v>SIMPLE_TEXT</v>
      </c>
      <c r="G767" s="10">
        <v>2</v>
      </c>
      <c r="H767" s="42" t="str">
        <f>見積条件マスタ[[#This Row],[article_type_id]]&amp;"."&amp;見積条件マスタ[[#This Row],[qt_condition_type_id]]&amp;"."&amp;見積条件マスタ[[#This Row],[qt_condition_type_define_id]]</f>
        <v>5.10033.2</v>
      </c>
      <c r="I767" t="s">
        <v>251</v>
      </c>
      <c r="K767" t="s">
        <v>252</v>
      </c>
      <c r="L767">
        <v>2</v>
      </c>
      <c r="N767" s="30" t="s">
        <v>632</v>
      </c>
      <c r="O767" s="59"/>
    </row>
    <row r="768" spans="2:15" x14ac:dyDescent="0.25">
      <c r="B768" s="5">
        <v>5</v>
      </c>
      <c r="C768" s="49" t="str">
        <f>VLOOKUP(見積条件マスタ[[#This Row],[article_type_id]],品名マスタ[],5,0)</f>
        <v>段付スリーブ</v>
      </c>
      <c r="D768" s="11">
        <v>10033</v>
      </c>
      <c r="E768" s="49" t="str">
        <f>VLOOKUP(見積条件マスタ[[#This Row],[qt_condition_type_id]],見積条件タイプマスタ[],5,0)</f>
        <v>エジェクタピン段付穴有効長さ</v>
      </c>
      <c r="F768" s="49" t="str">
        <f>VLOOKUP(見積条件マスタ[[#This Row],[qt_condition_type_id]],見積条件タイプマスタ[],2,0)</f>
        <v>SIMPLE_TEXT</v>
      </c>
      <c r="G768" s="10">
        <v>3</v>
      </c>
      <c r="H768" s="42" t="str">
        <f>見積条件マスタ[[#This Row],[article_type_id]]&amp;"."&amp;見積条件マスタ[[#This Row],[qt_condition_type_id]]&amp;"."&amp;見積条件マスタ[[#This Row],[qt_condition_type_define_id]]</f>
        <v>5.10033.3</v>
      </c>
      <c r="I768" t="s">
        <v>253</v>
      </c>
      <c r="K768" t="s">
        <v>254</v>
      </c>
      <c r="L768">
        <v>3</v>
      </c>
      <c r="N768" s="30" t="s">
        <v>632</v>
      </c>
      <c r="O768" s="59"/>
    </row>
    <row r="769" spans="2:15" x14ac:dyDescent="0.25">
      <c r="B769" s="5">
        <v>5</v>
      </c>
      <c r="C769" s="49" t="str">
        <f>VLOOKUP(見積条件マスタ[[#This Row],[article_type_id]],品名マスタ[],5,0)</f>
        <v>段付スリーブ</v>
      </c>
      <c r="D769" s="11">
        <v>10033</v>
      </c>
      <c r="E769" s="49" t="str">
        <f>VLOOKUP(見積条件マスタ[[#This Row],[qt_condition_type_id]],見積条件タイプマスタ[],5,0)</f>
        <v>エジェクタピン段付穴有効長さ</v>
      </c>
      <c r="F769" s="49" t="str">
        <f>VLOOKUP(見積条件マスタ[[#This Row],[qt_condition_type_id]],見積条件タイプマスタ[],2,0)</f>
        <v>SIMPLE_TEXT</v>
      </c>
      <c r="G769" s="10">
        <v>4</v>
      </c>
      <c r="H769" s="42" t="str">
        <f>見積条件マスタ[[#This Row],[article_type_id]]&amp;"."&amp;見積条件マスタ[[#This Row],[qt_condition_type_id]]&amp;"."&amp;見積条件マスタ[[#This Row],[qt_condition_type_define_id]]</f>
        <v>5.10033.4</v>
      </c>
      <c r="I769" t="s">
        <v>377</v>
      </c>
      <c r="K769" t="s">
        <v>378</v>
      </c>
      <c r="L769">
        <v>4</v>
      </c>
      <c r="N769" s="30" t="s">
        <v>692</v>
      </c>
      <c r="O769" s="59"/>
    </row>
    <row r="770" spans="2:15" x14ac:dyDescent="0.25">
      <c r="B770" s="5">
        <v>5</v>
      </c>
      <c r="C770" s="49" t="str">
        <f>VLOOKUP(見積条件マスタ[[#This Row],[article_type_id]],品名マスタ[],5,0)</f>
        <v>段付スリーブ</v>
      </c>
      <c r="D770" s="11">
        <v>10034</v>
      </c>
      <c r="E770" s="49" t="str">
        <f>VLOOKUP(見積条件マスタ[[#This Row],[qt_condition_type_id]],見積条件タイプマスタ[],5,0)</f>
        <v>エジェクタピン段付穴有効長さ公差</v>
      </c>
      <c r="F770" s="49" t="str">
        <f>VLOOKUP(見積条件マスタ[[#This Row],[qt_condition_type_id]],見積条件タイプマスタ[],2,0)</f>
        <v>SIMPLE_TEXT</v>
      </c>
      <c r="G770" s="10">
        <v>1</v>
      </c>
      <c r="H770" s="42" t="str">
        <f>見積条件マスタ[[#This Row],[article_type_id]]&amp;"."&amp;見積条件マスタ[[#This Row],[qt_condition_type_id]]&amp;"."&amp;見積条件マスタ[[#This Row],[qt_condition_type_define_id]]</f>
        <v>5.10034.1</v>
      </c>
      <c r="I770" t="s">
        <v>258</v>
      </c>
      <c r="K770" t="s">
        <v>259</v>
      </c>
      <c r="L770">
        <v>1</v>
      </c>
      <c r="M770">
        <v>1</v>
      </c>
      <c r="N770" s="31" t="s">
        <v>396</v>
      </c>
      <c r="O770" s="59"/>
    </row>
    <row r="771" spans="2:15" x14ac:dyDescent="0.25">
      <c r="B771" s="5">
        <v>5</v>
      </c>
      <c r="C771" s="49" t="str">
        <f>VLOOKUP(見積条件マスタ[[#This Row],[article_type_id]],品名マスタ[],5,0)</f>
        <v>段付スリーブ</v>
      </c>
      <c r="D771" s="11">
        <v>10034</v>
      </c>
      <c r="E771" s="49" t="str">
        <f>VLOOKUP(見積条件マスタ[[#This Row],[qt_condition_type_id]],見積条件タイプマスタ[],5,0)</f>
        <v>エジェクタピン段付穴有効長さ公差</v>
      </c>
      <c r="F771" s="49" t="str">
        <f>VLOOKUP(見積条件マスタ[[#This Row],[qt_condition_type_id]],見積条件タイプマスタ[],2,0)</f>
        <v>SIMPLE_TEXT</v>
      </c>
      <c r="G771" s="10">
        <v>2</v>
      </c>
      <c r="H771" s="42" t="str">
        <f>見積条件マスタ[[#This Row],[article_type_id]]&amp;"."&amp;見積条件マスタ[[#This Row],[qt_condition_type_id]]&amp;"."&amp;見積条件マスタ[[#This Row],[qt_condition_type_define_id]]</f>
        <v>5.10034.2</v>
      </c>
      <c r="I771" t="s">
        <v>260</v>
      </c>
      <c r="K771" t="s">
        <v>261</v>
      </c>
      <c r="L771">
        <v>2</v>
      </c>
      <c r="M771">
        <v>1</v>
      </c>
      <c r="N771" s="31" t="s">
        <v>396</v>
      </c>
      <c r="O771" s="59"/>
    </row>
    <row r="772" spans="2:15" x14ac:dyDescent="0.25">
      <c r="B772" s="5">
        <v>5</v>
      </c>
      <c r="C772" s="49" t="str">
        <f>VLOOKUP(見積条件マスタ[[#This Row],[article_type_id]],品名マスタ[],5,0)</f>
        <v>段付スリーブ</v>
      </c>
      <c r="D772" s="11">
        <v>10036</v>
      </c>
      <c r="E772" s="49" t="str">
        <f>VLOOKUP(見積条件マスタ[[#This Row],[qt_condition_type_id]],見積条件タイプマスタ[],5,0)</f>
        <v>ザグリ穴タップ加工</v>
      </c>
      <c r="F772" s="49" t="str">
        <f>VLOOKUP(見積条件マスタ[[#This Row],[qt_condition_type_id]],見積条件タイプマスタ[],2,0)</f>
        <v>SIMPLE_TEXT</v>
      </c>
      <c r="G772" s="10">
        <v>1</v>
      </c>
      <c r="H772" s="42" t="str">
        <f>見積条件マスタ[[#This Row],[article_type_id]]&amp;"."&amp;見積条件マスタ[[#This Row],[qt_condition_type_id]]&amp;"."&amp;見積条件マスタ[[#This Row],[qt_condition_type_define_id]]</f>
        <v>5.10036.1</v>
      </c>
      <c r="I772" t="s">
        <v>266</v>
      </c>
      <c r="K772" t="s">
        <v>164</v>
      </c>
      <c r="L772">
        <v>1</v>
      </c>
      <c r="N772" s="30" t="s">
        <v>807</v>
      </c>
      <c r="O772" s="59"/>
    </row>
    <row r="773" spans="2:15" x14ac:dyDescent="0.25">
      <c r="B773" s="5">
        <v>5</v>
      </c>
      <c r="C773" s="49" t="str">
        <f>VLOOKUP(見積条件マスタ[[#This Row],[article_type_id]],品名マスタ[],5,0)</f>
        <v>段付スリーブ</v>
      </c>
      <c r="D773" s="11">
        <v>20001</v>
      </c>
      <c r="E773" s="49" t="str">
        <f>VLOOKUP(見積条件マスタ[[#This Row],[qt_condition_type_id]],見積条件タイプマスタ[],5,0)</f>
        <v>ツバ部逃げ加工を設定する事</v>
      </c>
      <c r="F773" s="49" t="str">
        <f>VLOOKUP(見積条件マスタ[[#This Row],[qt_condition_type_id]],見積条件タイプマスタ[],2,0)</f>
        <v>BOOLEAN</v>
      </c>
      <c r="G773" s="10">
        <v>1</v>
      </c>
      <c r="H773" s="42" t="str">
        <f>見積条件マスタ[[#This Row],[article_type_id]]&amp;"."&amp;見積条件マスタ[[#This Row],[qt_condition_type_id]]&amp;"."&amp;見積条件マスタ[[#This Row],[qt_condition_type_define_id]]</f>
        <v>5.20001.1</v>
      </c>
      <c r="I773" t="s">
        <v>267</v>
      </c>
      <c r="K773" t="s">
        <v>268</v>
      </c>
      <c r="L773">
        <v>1</v>
      </c>
      <c r="N773" s="12" t="s">
        <v>633</v>
      </c>
      <c r="O773" s="59"/>
    </row>
    <row r="774" spans="2:15" x14ac:dyDescent="0.25">
      <c r="B774" s="5">
        <v>5</v>
      </c>
      <c r="C774" s="49" t="str">
        <f>VLOOKUP(見積条件マスタ[[#This Row],[article_type_id]],品名マスタ[],5,0)</f>
        <v>段付スリーブ</v>
      </c>
      <c r="D774" s="11">
        <v>20001</v>
      </c>
      <c r="E774" s="49" t="str">
        <f>VLOOKUP(見積条件マスタ[[#This Row],[qt_condition_type_id]],見積条件タイプマスタ[],5,0)</f>
        <v>ツバ部逃げ加工を設定する事</v>
      </c>
      <c r="F774" s="49" t="str">
        <f>VLOOKUP(見積条件マスタ[[#This Row],[qt_condition_type_id]],見積条件タイプマスタ[],2,0)</f>
        <v>BOOLEAN</v>
      </c>
      <c r="G774" s="10">
        <v>2</v>
      </c>
      <c r="H774" s="42" t="str">
        <f>見積条件マスタ[[#This Row],[article_type_id]]&amp;"."&amp;見積条件マスタ[[#This Row],[qt_condition_type_id]]&amp;"."&amp;見積条件マスタ[[#This Row],[qt_condition_type_define_id]]</f>
        <v>5.20001.2</v>
      </c>
      <c r="K774" t="s">
        <v>269</v>
      </c>
      <c r="L774">
        <v>2</v>
      </c>
      <c r="N774" s="12" t="s">
        <v>633</v>
      </c>
      <c r="O774" s="59"/>
    </row>
    <row r="775" spans="2:15" x14ac:dyDescent="0.25">
      <c r="B775" s="5">
        <v>5</v>
      </c>
      <c r="C775" s="49" t="str">
        <f>VLOOKUP(見積条件マスタ[[#This Row],[article_type_id]],品名マスタ[],5,0)</f>
        <v>段付スリーブ</v>
      </c>
      <c r="D775" s="11">
        <v>20002</v>
      </c>
      <c r="E775" s="49" t="str">
        <f>VLOOKUP(見積条件マスタ[[#This Row],[qt_condition_type_id]],見積条件タイプマスタ[],5,0)</f>
        <v>ツバ裏ナンバリング加工を設定する事</v>
      </c>
      <c r="F775" s="49" t="str">
        <f>VLOOKUP(見積条件マスタ[[#This Row],[qt_condition_type_id]],見積条件タイプマスタ[],2,0)</f>
        <v>TEXT_LENGTH</v>
      </c>
      <c r="G775" s="10">
        <v>1</v>
      </c>
      <c r="H775" s="42" t="str">
        <f>見積条件マスタ[[#This Row],[article_type_id]]&amp;"."&amp;見積条件マスタ[[#This Row],[qt_condition_type_id]]&amp;"."&amp;見積条件マスタ[[#This Row],[qt_condition_type_define_id]]</f>
        <v>5.20002.1</v>
      </c>
      <c r="I775" t="s">
        <v>270</v>
      </c>
      <c r="K775" t="s">
        <v>268</v>
      </c>
      <c r="L775">
        <v>1</v>
      </c>
      <c r="N775" s="30" t="s">
        <v>693</v>
      </c>
      <c r="O775" s="59"/>
    </row>
    <row r="776" spans="2:15" x14ac:dyDescent="0.25">
      <c r="B776" s="5">
        <v>5</v>
      </c>
      <c r="C776" s="49" t="str">
        <f>VLOOKUP(見積条件マスタ[[#This Row],[article_type_id]],品名マスタ[],5,0)</f>
        <v>段付スリーブ</v>
      </c>
      <c r="D776" s="11">
        <v>20002</v>
      </c>
      <c r="E776" s="49" t="str">
        <f>VLOOKUP(見積条件マスタ[[#This Row],[qt_condition_type_id]],見積条件タイプマスタ[],5,0)</f>
        <v>ツバ裏ナンバリング加工を設定する事</v>
      </c>
      <c r="F776" s="49" t="str">
        <f>VLOOKUP(見積条件マスタ[[#This Row],[qt_condition_type_id]],見積条件タイプマスタ[],2,0)</f>
        <v>TEXT_LENGTH</v>
      </c>
      <c r="G776" s="10">
        <v>2</v>
      </c>
      <c r="H776" s="42" t="str">
        <f>見積条件マスタ[[#This Row],[article_type_id]]&amp;"."&amp;見積条件マスタ[[#This Row],[qt_condition_type_id]]&amp;"."&amp;見積条件マスタ[[#This Row],[qt_condition_type_define_id]]</f>
        <v>5.20002.2</v>
      </c>
      <c r="K776" t="s">
        <v>269</v>
      </c>
      <c r="L776">
        <v>2</v>
      </c>
      <c r="N776" s="30" t="s">
        <v>693</v>
      </c>
      <c r="O776" s="59"/>
    </row>
    <row r="777" spans="2:15" x14ac:dyDescent="0.25">
      <c r="B777" s="5">
        <v>5</v>
      </c>
      <c r="C777" s="49" t="str">
        <f>VLOOKUP(見積条件マスタ[[#This Row],[article_type_id]],品名マスタ[],5,0)</f>
        <v>段付スリーブ</v>
      </c>
      <c r="D777" s="11">
        <v>20003</v>
      </c>
      <c r="E777" s="49" t="str">
        <f>VLOOKUP(見積条件マスタ[[#This Row],[qt_condition_type_id]],見積条件タイプマスタ[],5,0)</f>
        <v>ツバ部面取り不可</v>
      </c>
      <c r="F777" s="49" t="str">
        <f>VLOOKUP(見積条件マスタ[[#This Row],[qt_condition_type_id]],見積条件タイプマスタ[],2,0)</f>
        <v>BOOLEAN</v>
      </c>
      <c r="G777" s="10">
        <v>1</v>
      </c>
      <c r="H777" s="42" t="str">
        <f>見積条件マスタ[[#This Row],[article_type_id]]&amp;"."&amp;見積条件マスタ[[#This Row],[qt_condition_type_id]]&amp;"."&amp;見積条件マスタ[[#This Row],[qt_condition_type_define_id]]</f>
        <v>5.20003.1</v>
      </c>
      <c r="I777" t="s">
        <v>271</v>
      </c>
      <c r="K777" t="s">
        <v>268</v>
      </c>
      <c r="L777">
        <v>1</v>
      </c>
      <c r="N777" s="30" t="s">
        <v>808</v>
      </c>
      <c r="O777" s="59"/>
    </row>
    <row r="778" spans="2:15" x14ac:dyDescent="0.25">
      <c r="B778" s="5">
        <v>5</v>
      </c>
      <c r="C778" s="49" t="str">
        <f>VLOOKUP(見積条件マスタ[[#This Row],[article_type_id]],品名マスタ[],5,0)</f>
        <v>段付スリーブ</v>
      </c>
      <c r="D778" s="11">
        <v>20003</v>
      </c>
      <c r="E778" s="49" t="str">
        <f>VLOOKUP(見積条件マスタ[[#This Row],[qt_condition_type_id]],見積条件タイプマスタ[],5,0)</f>
        <v>ツバ部面取り不可</v>
      </c>
      <c r="F778" s="49" t="str">
        <f>VLOOKUP(見積条件マスタ[[#This Row],[qt_condition_type_id]],見積条件タイプマスタ[],2,0)</f>
        <v>BOOLEAN</v>
      </c>
      <c r="G778" s="10">
        <v>2</v>
      </c>
      <c r="H778" s="42" t="str">
        <f>見積条件マスタ[[#This Row],[article_type_id]]&amp;"."&amp;見積条件マスタ[[#This Row],[qt_condition_type_id]]&amp;"."&amp;見積条件マスタ[[#This Row],[qt_condition_type_define_id]]</f>
        <v>5.20003.2</v>
      </c>
      <c r="K778" t="s">
        <v>269</v>
      </c>
      <c r="L778">
        <v>2</v>
      </c>
      <c r="N778" s="30" t="s">
        <v>808</v>
      </c>
      <c r="O778" s="59"/>
    </row>
    <row r="779" spans="2:15" x14ac:dyDescent="0.25">
      <c r="B779" s="5">
        <v>5</v>
      </c>
      <c r="C779" s="49" t="str">
        <f>VLOOKUP(見積条件マスタ[[#This Row],[article_type_id]],品名マスタ[],5,0)</f>
        <v>段付スリーブ</v>
      </c>
      <c r="D779" s="11">
        <v>20004</v>
      </c>
      <c r="E779" s="49" t="str">
        <f>VLOOKUP(見積条件マスタ[[#This Row],[qt_condition_type_id]],見積条件タイプマスタ[],5,0)</f>
        <v>先端カットおよび先端異形状は加工不要</v>
      </c>
      <c r="F779" s="49" t="str">
        <f>VLOOKUP(見積条件マスタ[[#This Row],[qt_condition_type_id]],見積条件タイプマスタ[],2,0)</f>
        <v>BOOLEAN</v>
      </c>
      <c r="G779" s="10">
        <v>1</v>
      </c>
      <c r="H779" s="42" t="str">
        <f>見積条件マスタ[[#This Row],[article_type_id]]&amp;"."&amp;見積条件マスタ[[#This Row],[qt_condition_type_id]]&amp;"."&amp;見積条件マスタ[[#This Row],[qt_condition_type_define_id]]</f>
        <v>5.20004.1</v>
      </c>
      <c r="I779" t="s">
        <v>272</v>
      </c>
      <c r="K779" t="s">
        <v>268</v>
      </c>
      <c r="L779">
        <v>1</v>
      </c>
      <c r="N779" s="30" t="s">
        <v>808</v>
      </c>
      <c r="O779" s="59"/>
    </row>
    <row r="780" spans="2:15" x14ac:dyDescent="0.25">
      <c r="B780" s="5">
        <v>5</v>
      </c>
      <c r="C780" s="49" t="str">
        <f>VLOOKUP(見積条件マスタ[[#This Row],[article_type_id]],品名マスタ[],5,0)</f>
        <v>段付スリーブ</v>
      </c>
      <c r="D780" s="11">
        <v>20004</v>
      </c>
      <c r="E780" s="49" t="str">
        <f>VLOOKUP(見積条件マスタ[[#This Row],[qt_condition_type_id]],見積条件タイプマスタ[],5,0)</f>
        <v>先端カットおよび先端異形状は加工不要</v>
      </c>
      <c r="F780" s="49" t="str">
        <f>VLOOKUP(見積条件マスタ[[#This Row],[qt_condition_type_id]],見積条件タイプマスタ[],2,0)</f>
        <v>BOOLEAN</v>
      </c>
      <c r="G780" s="10">
        <v>2</v>
      </c>
      <c r="H780" s="42" t="str">
        <f>見積条件マスタ[[#This Row],[article_type_id]]&amp;"."&amp;見積条件マスタ[[#This Row],[qt_condition_type_id]]&amp;"."&amp;見積条件マスタ[[#This Row],[qt_condition_type_define_id]]</f>
        <v>5.20004.2</v>
      </c>
      <c r="I780" t="s">
        <v>273</v>
      </c>
      <c r="K780" t="s">
        <v>269</v>
      </c>
      <c r="L780">
        <v>2</v>
      </c>
      <c r="N780" s="30" t="s">
        <v>808</v>
      </c>
      <c r="O780" s="59"/>
    </row>
    <row r="781" spans="2:15" x14ac:dyDescent="0.25">
      <c r="B781" s="5">
        <v>5</v>
      </c>
      <c r="C781" s="49" t="str">
        <f>VLOOKUP(見積条件マスタ[[#This Row],[article_type_id]],品名マスタ[],5,0)</f>
        <v>段付スリーブ</v>
      </c>
      <c r="D781" s="11">
        <v>20006</v>
      </c>
      <c r="E781" s="49" t="str">
        <f>VLOOKUP(見積条件マスタ[[#This Row],[qt_condition_type_id]],見積条件タイプマスタ[],5,0)</f>
        <v>3Dモデル上のツバ裏ナンバリングは加工不要</v>
      </c>
      <c r="F781" s="49" t="str">
        <f>VLOOKUP(見積条件マスタ[[#This Row],[qt_condition_type_id]],見積条件タイプマスタ[],2,0)</f>
        <v>BOOLEAN</v>
      </c>
      <c r="G781" s="10">
        <v>1</v>
      </c>
      <c r="H781" s="42" t="str">
        <f>見積条件マスタ[[#This Row],[article_type_id]]&amp;"."&amp;見積条件マスタ[[#This Row],[qt_condition_type_id]]&amp;"."&amp;見積条件マスタ[[#This Row],[qt_condition_type_define_id]]</f>
        <v>5.20006.1</v>
      </c>
      <c r="I781" t="s">
        <v>272</v>
      </c>
      <c r="K781" t="s">
        <v>268</v>
      </c>
      <c r="L781">
        <v>1</v>
      </c>
      <c r="N781" s="30" t="s">
        <v>693</v>
      </c>
      <c r="O781" s="59"/>
    </row>
    <row r="782" spans="2:15" x14ac:dyDescent="0.25">
      <c r="B782" s="5">
        <v>5</v>
      </c>
      <c r="C782" s="49" t="str">
        <f>VLOOKUP(見積条件マスタ[[#This Row],[article_type_id]],品名マスタ[],5,0)</f>
        <v>段付スリーブ</v>
      </c>
      <c r="D782" s="11">
        <v>20006</v>
      </c>
      <c r="E782" s="49" t="str">
        <f>VLOOKUP(見積条件マスタ[[#This Row],[qt_condition_type_id]],見積条件タイプマスタ[],5,0)</f>
        <v>3Dモデル上のツバ裏ナンバリングは加工不要</v>
      </c>
      <c r="F782" s="49" t="str">
        <f>VLOOKUP(見積条件マスタ[[#This Row],[qt_condition_type_id]],見積条件タイプマスタ[],2,0)</f>
        <v>BOOLEAN</v>
      </c>
      <c r="G782" s="10">
        <v>2</v>
      </c>
      <c r="H782" s="42" t="str">
        <f>見積条件マスタ[[#This Row],[article_type_id]]&amp;"."&amp;見積条件マスタ[[#This Row],[qt_condition_type_id]]&amp;"."&amp;見積条件マスタ[[#This Row],[qt_condition_type_define_id]]</f>
        <v>5.20006.2</v>
      </c>
      <c r="I782" t="s">
        <v>273</v>
      </c>
      <c r="K782" t="s">
        <v>269</v>
      </c>
      <c r="L782">
        <v>2</v>
      </c>
      <c r="N782" s="30" t="s">
        <v>693</v>
      </c>
      <c r="O782" s="59"/>
    </row>
    <row r="783" spans="2:15" x14ac:dyDescent="0.25">
      <c r="B783" s="5">
        <v>5</v>
      </c>
      <c r="C783" s="33" t="str">
        <f>VLOOKUP(見積条件マスタ[[#This Row],[article_type_id]],品名マスタ[],5,0)</f>
        <v>段付スリーブ</v>
      </c>
      <c r="D783" s="9">
        <v>29999</v>
      </c>
      <c r="E783" s="49" t="str">
        <f>VLOOKUP(見積条件マスタ[[#This Row],[qt_condition_type_id]],見積条件タイプマスタ[],5,0)</f>
        <v>その他指示</v>
      </c>
      <c r="F783" s="49" t="str">
        <f>VLOOKUP(見積条件マスタ[[#This Row],[qt_condition_type_id]],見積条件タイプマスタ[],2,0)</f>
        <v>SIMPLE_TEXT</v>
      </c>
      <c r="G783" s="5">
        <v>1</v>
      </c>
      <c r="H783" s="49" t="str">
        <f>見積条件マスタ[[#This Row],[article_type_id]]&amp;"."&amp;見積条件マスタ[[#This Row],[qt_condition_type_id]]&amp;"."&amp;見積条件マスタ[[#This Row],[qt_condition_type_define_id]]</f>
        <v>5.29999.1</v>
      </c>
      <c r="I783" s="5" t="s">
        <v>161</v>
      </c>
      <c r="J783" s="5"/>
      <c r="K783" s="5"/>
      <c r="L783" s="5">
        <v>1</v>
      </c>
      <c r="M783" s="5"/>
      <c r="N783" s="30" t="s">
        <v>808</v>
      </c>
      <c r="O783" s="59"/>
    </row>
    <row r="784" spans="2:15" x14ac:dyDescent="0.25">
      <c r="B784">
        <v>6</v>
      </c>
      <c r="C784" s="34" t="str">
        <f>VLOOKUP(見積条件マスタ[[#This Row],[article_type_id]],品名マスタ[],5,0)</f>
        <v>断熱板</v>
      </c>
      <c r="D784">
        <v>1</v>
      </c>
      <c r="E784" s="42" t="str">
        <f>VLOOKUP(見積条件マスタ[[#This Row],[qt_condition_type_id]],見積条件タイプマスタ[],5,0)</f>
        <v>材質</v>
      </c>
      <c r="F784" s="42" t="str">
        <f>VLOOKUP(見積条件マスタ[[#This Row],[qt_condition_type_id]],見積条件タイプマスタ[],2,0)</f>
        <v>SIMPLE_TEXT</v>
      </c>
      <c r="G784">
        <v>1</v>
      </c>
      <c r="H784" s="42" t="str">
        <f>見積条件マスタ[[#This Row],[article_type_id]]&amp;"."&amp;見積条件マスタ[[#This Row],[qt_condition_type_id]]&amp;"."&amp;見積条件マスタ[[#This Row],[qt_condition_type_define_id]]</f>
        <v>6.1.1</v>
      </c>
      <c r="I784" t="s">
        <v>461</v>
      </c>
      <c r="K784" t="s">
        <v>715</v>
      </c>
      <c r="L784">
        <v>1</v>
      </c>
      <c r="N784" t="s">
        <v>709</v>
      </c>
      <c r="O784" s="59"/>
    </row>
    <row r="785" spans="2:15" x14ac:dyDescent="0.25">
      <c r="B785">
        <v>6</v>
      </c>
      <c r="C785" s="34" t="str">
        <f>VLOOKUP(見積条件マスタ[[#This Row],[article_type_id]],品名マスタ[],5,0)</f>
        <v>断熱板</v>
      </c>
      <c r="D785">
        <v>1</v>
      </c>
      <c r="E785" s="42" t="str">
        <f>VLOOKUP(見積条件マスタ[[#This Row],[qt_condition_type_id]],見積条件タイプマスタ[],5,0)</f>
        <v>材質</v>
      </c>
      <c r="F785" s="42" t="str">
        <f>VLOOKUP(見積条件マスタ[[#This Row],[qt_condition_type_id]],見積条件タイプマスタ[],2,0)</f>
        <v>SIMPLE_TEXT</v>
      </c>
      <c r="G785">
        <v>2</v>
      </c>
      <c r="H785" s="42" t="str">
        <f>見積条件マスタ[[#This Row],[article_type_id]]&amp;"."&amp;見積条件マスタ[[#This Row],[qt_condition_type_id]]&amp;"."&amp;見積条件マスタ[[#This Row],[qt_condition_type_define_id]]</f>
        <v>6.1.2</v>
      </c>
      <c r="I785" t="s">
        <v>462</v>
      </c>
      <c r="K785" t="s">
        <v>716</v>
      </c>
      <c r="L785">
        <v>2</v>
      </c>
      <c r="N785" t="s">
        <v>709</v>
      </c>
      <c r="O785" s="59"/>
    </row>
    <row r="786" spans="2:15" x14ac:dyDescent="0.25">
      <c r="B786" s="30">
        <v>6</v>
      </c>
      <c r="C786" s="34" t="str">
        <f>VLOOKUP(見積条件マスタ[[#This Row],[article_type_id]],品名マスタ[],5,0)</f>
        <v>断熱板</v>
      </c>
      <c r="D786" s="30">
        <v>1</v>
      </c>
      <c r="E786" s="42" t="str">
        <f>VLOOKUP(見積条件マスタ[[#This Row],[qt_condition_type_id]],見積条件タイプマスタ[],5,0)</f>
        <v>材質</v>
      </c>
      <c r="F786" s="42" t="str">
        <f>VLOOKUP(見積条件マスタ[[#This Row],[qt_condition_type_id]],見積条件タイプマスタ[],2,0)</f>
        <v>SIMPLE_TEXT</v>
      </c>
      <c r="G786" s="30">
        <v>3</v>
      </c>
      <c r="H786" s="42" t="str">
        <f>見積条件マスタ[[#This Row],[article_type_id]]&amp;"."&amp;見積条件マスタ[[#This Row],[qt_condition_type_id]]&amp;"."&amp;見積条件マスタ[[#This Row],[qt_condition_type_define_id]]</f>
        <v>6.1.3</v>
      </c>
      <c r="I786" s="30" t="s">
        <v>463</v>
      </c>
      <c r="J786" s="30"/>
      <c r="K786" s="30" t="s">
        <v>717</v>
      </c>
      <c r="L786" s="30">
        <v>3</v>
      </c>
      <c r="M786" s="30"/>
      <c r="N786" s="30" t="s">
        <v>709</v>
      </c>
      <c r="O786" s="59"/>
    </row>
    <row r="787" spans="2:15" x14ac:dyDescent="0.25">
      <c r="B787" s="30">
        <v>6</v>
      </c>
      <c r="C787" s="34" t="str">
        <f>VLOOKUP(見積条件マスタ[[#This Row],[article_type_id]],品名マスタ[],5,0)</f>
        <v>断熱板</v>
      </c>
      <c r="D787" s="30">
        <v>1</v>
      </c>
      <c r="E787" s="42" t="str">
        <f>VLOOKUP(見積条件マスタ[[#This Row],[qt_condition_type_id]],見積条件タイプマスタ[],5,0)</f>
        <v>材質</v>
      </c>
      <c r="F787" s="42" t="str">
        <f>VLOOKUP(見積条件マスタ[[#This Row],[qt_condition_type_id]],見積条件タイプマスタ[],2,0)</f>
        <v>SIMPLE_TEXT</v>
      </c>
      <c r="G787" s="30">
        <v>4</v>
      </c>
      <c r="H787" s="42" t="str">
        <f>見積条件マスタ[[#This Row],[article_type_id]]&amp;"."&amp;見積条件マスタ[[#This Row],[qt_condition_type_id]]&amp;"."&amp;見積条件マスタ[[#This Row],[qt_condition_type_define_id]]</f>
        <v>6.1.4</v>
      </c>
      <c r="I787" s="30" t="s">
        <v>464</v>
      </c>
      <c r="J787" s="30"/>
      <c r="K787" s="30" t="s">
        <v>718</v>
      </c>
      <c r="L787" s="30">
        <v>4</v>
      </c>
      <c r="M787" s="30"/>
      <c r="N787" s="30" t="s">
        <v>692</v>
      </c>
      <c r="O787" s="59"/>
    </row>
    <row r="788" spans="2:15" x14ac:dyDescent="0.25">
      <c r="B788" s="30">
        <v>6</v>
      </c>
      <c r="C788" s="34" t="str">
        <f>VLOOKUP(見積条件マスタ[[#This Row],[article_type_id]],品名マスタ[],5,0)</f>
        <v>断熱板</v>
      </c>
      <c r="D788" s="30">
        <v>1</v>
      </c>
      <c r="E788" s="42" t="str">
        <f>VLOOKUP(見積条件マスタ[[#This Row],[qt_condition_type_id]],見積条件タイプマスタ[],5,0)</f>
        <v>材質</v>
      </c>
      <c r="F788" s="42" t="str">
        <f>VLOOKUP(見積条件マスタ[[#This Row],[qt_condition_type_id]],見積条件タイプマスタ[],2,0)</f>
        <v>SIMPLE_TEXT</v>
      </c>
      <c r="G788" s="30">
        <v>5</v>
      </c>
      <c r="H788" s="42" t="str">
        <f>見積条件マスタ[[#This Row],[article_type_id]]&amp;"."&amp;見積条件マスタ[[#This Row],[qt_condition_type_id]]&amp;"."&amp;見積条件マスタ[[#This Row],[qt_condition_type_define_id]]</f>
        <v>6.1.5</v>
      </c>
      <c r="I788" s="30" t="s">
        <v>465</v>
      </c>
      <c r="J788" s="30"/>
      <c r="K788" s="30" t="s">
        <v>719</v>
      </c>
      <c r="L788" s="30">
        <v>5</v>
      </c>
      <c r="M788" s="30"/>
      <c r="N788" s="30" t="s">
        <v>709</v>
      </c>
      <c r="O788" s="59"/>
    </row>
    <row r="789" spans="2:15" x14ac:dyDescent="0.25">
      <c r="B789" s="30">
        <v>6</v>
      </c>
      <c r="C789" s="34" t="str">
        <f>VLOOKUP(見積条件マスタ[[#This Row],[article_type_id]],品名マスタ[],5,0)</f>
        <v>断熱板</v>
      </c>
      <c r="D789" s="30">
        <v>1</v>
      </c>
      <c r="E789" s="42" t="str">
        <f>VLOOKUP(見積条件マスタ[[#This Row],[qt_condition_type_id]],見積条件タイプマスタ[],5,0)</f>
        <v>材質</v>
      </c>
      <c r="F789" s="42" t="str">
        <f>VLOOKUP(見積条件マスタ[[#This Row],[qt_condition_type_id]],見積条件タイプマスタ[],2,0)</f>
        <v>SIMPLE_TEXT</v>
      </c>
      <c r="G789" s="30">
        <v>6</v>
      </c>
      <c r="H789" s="42" t="str">
        <f>見積条件マスタ[[#This Row],[article_type_id]]&amp;"."&amp;見積条件マスタ[[#This Row],[qt_condition_type_id]]&amp;"."&amp;見積条件マスタ[[#This Row],[qt_condition_type_define_id]]</f>
        <v>6.1.6</v>
      </c>
      <c r="I789" s="30" t="s">
        <v>466</v>
      </c>
      <c r="J789" s="30"/>
      <c r="K789" s="30" t="s">
        <v>720</v>
      </c>
      <c r="L789" s="30">
        <v>6</v>
      </c>
      <c r="M789" s="30"/>
      <c r="N789" s="30" t="s">
        <v>709</v>
      </c>
      <c r="O789" s="59"/>
    </row>
    <row r="790" spans="2:15" x14ac:dyDescent="0.25">
      <c r="B790" s="30">
        <v>6</v>
      </c>
      <c r="C790" s="34" t="str">
        <f>VLOOKUP(見積条件マスタ[[#This Row],[article_type_id]],品名マスタ[],5,0)</f>
        <v>断熱板</v>
      </c>
      <c r="D790" s="30">
        <v>1</v>
      </c>
      <c r="E790" s="42" t="str">
        <f>VLOOKUP(見積条件マスタ[[#This Row],[qt_condition_type_id]],見積条件タイプマスタ[],5,0)</f>
        <v>材質</v>
      </c>
      <c r="F790" s="42" t="str">
        <f>VLOOKUP(見積条件マスタ[[#This Row],[qt_condition_type_id]],見積条件タイプマスタ[],2,0)</f>
        <v>SIMPLE_TEXT</v>
      </c>
      <c r="G790" s="30">
        <v>7</v>
      </c>
      <c r="H790" s="42" t="str">
        <f>見積条件マスタ[[#This Row],[article_type_id]]&amp;"."&amp;見積条件マスタ[[#This Row],[qt_condition_type_id]]&amp;"."&amp;見積条件マスタ[[#This Row],[qt_condition_type_define_id]]</f>
        <v>6.1.7</v>
      </c>
      <c r="I790" s="30" t="s">
        <v>467</v>
      </c>
      <c r="J790" s="30"/>
      <c r="K790" s="30" t="s">
        <v>721</v>
      </c>
      <c r="L790" s="30">
        <v>7</v>
      </c>
      <c r="M790" s="30"/>
      <c r="N790" s="30" t="s">
        <v>692</v>
      </c>
      <c r="O790" s="59"/>
    </row>
    <row r="791" spans="2:15" x14ac:dyDescent="0.25">
      <c r="B791" s="30">
        <v>6</v>
      </c>
      <c r="C791" s="34" t="str">
        <f>VLOOKUP(見積条件マスタ[[#This Row],[article_type_id]],品名マスタ[],5,0)</f>
        <v>断熱板</v>
      </c>
      <c r="D791" s="30">
        <v>1</v>
      </c>
      <c r="E791" s="42" t="str">
        <f>VLOOKUP(見積条件マスタ[[#This Row],[qt_condition_type_id]],見積条件タイプマスタ[],5,0)</f>
        <v>材質</v>
      </c>
      <c r="F791" s="42" t="str">
        <f>VLOOKUP(見積条件マスタ[[#This Row],[qt_condition_type_id]],見積条件タイプマスタ[],2,0)</f>
        <v>SIMPLE_TEXT</v>
      </c>
      <c r="G791" s="30">
        <v>8</v>
      </c>
      <c r="H791" s="42" t="str">
        <f>見積条件マスタ[[#This Row],[article_type_id]]&amp;"."&amp;見積条件マスタ[[#This Row],[qt_condition_type_id]]&amp;"."&amp;見積条件マスタ[[#This Row],[qt_condition_type_define_id]]</f>
        <v>6.1.8</v>
      </c>
      <c r="I791" s="30" t="s">
        <v>468</v>
      </c>
      <c r="J791" s="30"/>
      <c r="K791" s="30" t="s">
        <v>722</v>
      </c>
      <c r="L791" s="30">
        <v>8</v>
      </c>
      <c r="M791" s="30"/>
      <c r="N791" s="30" t="s">
        <v>709</v>
      </c>
      <c r="O791" s="59"/>
    </row>
    <row r="792" spans="2:15" x14ac:dyDescent="0.25">
      <c r="B792" s="30">
        <v>6</v>
      </c>
      <c r="C792" s="34" t="str">
        <f>VLOOKUP(見積条件マスタ[[#This Row],[article_type_id]],品名マスタ[],5,0)</f>
        <v>断熱板</v>
      </c>
      <c r="D792" s="30">
        <v>1</v>
      </c>
      <c r="E792" s="42" t="str">
        <f>VLOOKUP(見積条件マスタ[[#This Row],[qt_condition_type_id]],見積条件タイプマスタ[],5,0)</f>
        <v>材質</v>
      </c>
      <c r="F792" s="42" t="str">
        <f>VLOOKUP(見積条件マスタ[[#This Row],[qt_condition_type_id]],見積条件タイプマスタ[],2,0)</f>
        <v>SIMPLE_TEXT</v>
      </c>
      <c r="G792" s="30">
        <v>9</v>
      </c>
      <c r="H792" s="42" t="str">
        <f>見積条件マスタ[[#This Row],[article_type_id]]&amp;"."&amp;見積条件マスタ[[#This Row],[qt_condition_type_id]]&amp;"."&amp;見積条件マスタ[[#This Row],[qt_condition_type_define_id]]</f>
        <v>6.1.9</v>
      </c>
      <c r="I792" s="30" t="s">
        <v>469</v>
      </c>
      <c r="J792" s="30"/>
      <c r="K792" s="30" t="s">
        <v>723</v>
      </c>
      <c r="L792" s="30">
        <v>9</v>
      </c>
      <c r="M792" s="30"/>
      <c r="N792" s="30" t="s">
        <v>709</v>
      </c>
      <c r="O792" s="59"/>
    </row>
    <row r="793" spans="2:15" x14ac:dyDescent="0.25">
      <c r="B793" s="30">
        <v>6</v>
      </c>
      <c r="C793" s="34" t="str">
        <f>VLOOKUP(見積条件マスタ[[#This Row],[article_type_id]],品名マスタ[],5,0)</f>
        <v>断熱板</v>
      </c>
      <c r="D793" s="30">
        <v>1</v>
      </c>
      <c r="E793" s="42" t="str">
        <f>VLOOKUP(見積条件マスタ[[#This Row],[qt_condition_type_id]],見積条件タイプマスタ[],5,0)</f>
        <v>材質</v>
      </c>
      <c r="F793" s="42" t="str">
        <f>VLOOKUP(見積条件マスタ[[#This Row],[qt_condition_type_id]],見積条件タイプマスタ[],2,0)</f>
        <v>SIMPLE_TEXT</v>
      </c>
      <c r="G793" s="30">
        <v>10</v>
      </c>
      <c r="H793" s="42" t="str">
        <f>見積条件マスタ[[#This Row],[article_type_id]]&amp;"."&amp;見積条件マスタ[[#This Row],[qt_condition_type_id]]&amp;"."&amp;見積条件マスタ[[#This Row],[qt_condition_type_define_id]]</f>
        <v>6.1.10</v>
      </c>
      <c r="I793" s="30" t="s">
        <v>482</v>
      </c>
      <c r="J793" s="30"/>
      <c r="K793" s="30" t="s">
        <v>470</v>
      </c>
      <c r="L793" s="30">
        <v>10</v>
      </c>
      <c r="M793" s="30"/>
      <c r="N793" s="30" t="s">
        <v>709</v>
      </c>
      <c r="O793" s="59" t="s">
        <v>740</v>
      </c>
    </row>
    <row r="794" spans="2:15" x14ac:dyDescent="0.25">
      <c r="B794">
        <v>6</v>
      </c>
      <c r="C794" s="34" t="str">
        <f>VLOOKUP(見積条件マスタ[[#This Row],[article_type_id]],品名マスタ[],5,0)</f>
        <v>断熱板</v>
      </c>
      <c r="D794">
        <v>10037</v>
      </c>
      <c r="E794" s="42" t="str">
        <f>VLOOKUP(見積条件マスタ[[#This Row],[qt_condition_type_id]],見積条件タイプマスタ[],5,0)</f>
        <v>板厚公差</v>
      </c>
      <c r="F794" s="42" t="str">
        <f>VLOOKUP(見積条件マスタ[[#This Row],[qt_condition_type_id]],見積条件タイプマスタ[],2,0)</f>
        <v>TOLERANCE</v>
      </c>
      <c r="G794">
        <v>4</v>
      </c>
      <c r="H794" s="42" t="str">
        <f>見積条件マスタ[[#This Row],[article_type_id]]&amp;"."&amp;見積条件マスタ[[#This Row],[qt_condition_type_id]]&amp;"."&amp;見積条件マスタ[[#This Row],[qt_condition_type_define_id]]</f>
        <v>6.10037.4</v>
      </c>
      <c r="I794" s="11" t="s">
        <v>471</v>
      </c>
      <c r="K794" t="s">
        <v>724</v>
      </c>
      <c r="L794">
        <v>11</v>
      </c>
      <c r="M794">
        <v>2</v>
      </c>
      <c r="N794" t="s">
        <v>397</v>
      </c>
      <c r="O794" s="59" t="s">
        <v>739</v>
      </c>
    </row>
    <row r="795" spans="2:15" x14ac:dyDescent="0.25">
      <c r="B795">
        <v>6</v>
      </c>
      <c r="C795" s="34" t="str">
        <f>VLOOKUP(見積条件マスタ[[#This Row],[article_type_id]],品名マスタ[],5,0)</f>
        <v>断熱板</v>
      </c>
      <c r="D795">
        <v>10037</v>
      </c>
      <c r="E795" s="42" t="str">
        <f>VLOOKUP(見積条件マスタ[[#This Row],[qt_condition_type_id]],見積条件タイプマスタ[],5,0)</f>
        <v>板厚公差</v>
      </c>
      <c r="F795" s="42" t="str">
        <f>VLOOKUP(見積条件マスタ[[#This Row],[qt_condition_type_id]],見積条件タイプマスタ[],2,0)</f>
        <v>TOLERANCE</v>
      </c>
      <c r="G795">
        <v>5</v>
      </c>
      <c r="H795" s="42" t="str">
        <f>見積条件マスタ[[#This Row],[article_type_id]]&amp;"."&amp;見積条件マスタ[[#This Row],[qt_condition_type_id]]&amp;"."&amp;見積条件マスタ[[#This Row],[qt_condition_type_define_id]]</f>
        <v>6.10037.5</v>
      </c>
      <c r="I795" s="11" t="s">
        <v>472</v>
      </c>
      <c r="K795" t="s">
        <v>736</v>
      </c>
      <c r="L795">
        <v>12</v>
      </c>
      <c r="M795">
        <v>2</v>
      </c>
      <c r="N795" t="s">
        <v>397</v>
      </c>
      <c r="O795" s="59" t="s">
        <v>739</v>
      </c>
    </row>
    <row r="796" spans="2:15" x14ac:dyDescent="0.25">
      <c r="B796">
        <v>6</v>
      </c>
      <c r="C796" s="34" t="str">
        <f>VLOOKUP(見積条件マスタ[[#This Row],[article_type_id]],品名マスタ[],5,0)</f>
        <v>断熱板</v>
      </c>
      <c r="D796">
        <v>10037</v>
      </c>
      <c r="E796" s="42" t="str">
        <f>VLOOKUP(見積条件マスタ[[#This Row],[qt_condition_type_id]],見積条件タイプマスタ[],5,0)</f>
        <v>板厚公差</v>
      </c>
      <c r="F796" s="42" t="str">
        <f>VLOOKUP(見積条件マスタ[[#This Row],[qt_condition_type_id]],見積条件タイプマスタ[],2,0)</f>
        <v>TOLERANCE</v>
      </c>
      <c r="G796">
        <v>6</v>
      </c>
      <c r="H796" s="42" t="str">
        <f>見積条件マスタ[[#This Row],[article_type_id]]&amp;"."&amp;見積条件マスタ[[#This Row],[qt_condition_type_id]]&amp;"."&amp;見積条件マスタ[[#This Row],[qt_condition_type_define_id]]</f>
        <v>6.10037.6</v>
      </c>
      <c r="I796" s="11" t="s">
        <v>573</v>
      </c>
      <c r="K796" t="s">
        <v>574</v>
      </c>
      <c r="L796">
        <v>13</v>
      </c>
      <c r="M796">
        <v>1</v>
      </c>
      <c r="N796" t="s">
        <v>397</v>
      </c>
      <c r="O796" s="59" t="s">
        <v>739</v>
      </c>
    </row>
    <row r="797" spans="2:15" x14ac:dyDescent="0.25">
      <c r="B797">
        <v>6</v>
      </c>
      <c r="C797" s="34" t="str">
        <f>VLOOKUP(見積条件マスタ[[#This Row],[article_type_id]],品名マスタ[],5,0)</f>
        <v>断熱板</v>
      </c>
      <c r="D797">
        <v>10037</v>
      </c>
      <c r="E797" s="42" t="str">
        <f>VLOOKUP(見積条件マスタ[[#This Row],[qt_condition_type_id]],見積条件タイプマスタ[],5,0)</f>
        <v>板厚公差</v>
      </c>
      <c r="F797" s="42" t="str">
        <f>VLOOKUP(見積条件マスタ[[#This Row],[qt_condition_type_id]],見積条件タイプマスタ[],2,0)</f>
        <v>TOLERANCE</v>
      </c>
      <c r="G797">
        <v>7</v>
      </c>
      <c r="H797" s="42" t="str">
        <f>見積条件マスタ[[#This Row],[article_type_id]]&amp;"."&amp;見積条件マスタ[[#This Row],[qt_condition_type_id]]&amp;"."&amp;見積条件マスタ[[#This Row],[qt_condition_type_define_id]]</f>
        <v>6.10037.7</v>
      </c>
      <c r="I797" s="11" t="s">
        <v>575</v>
      </c>
      <c r="K797" t="s">
        <v>576</v>
      </c>
      <c r="L797">
        <v>14</v>
      </c>
      <c r="M797">
        <v>1</v>
      </c>
      <c r="N797" t="s">
        <v>397</v>
      </c>
      <c r="O797" s="59" t="s">
        <v>739</v>
      </c>
    </row>
    <row r="798" spans="2:15" x14ac:dyDescent="0.25">
      <c r="B798">
        <v>6</v>
      </c>
      <c r="C798" s="34" t="str">
        <f>VLOOKUP(見積条件マスタ[[#This Row],[article_type_id]],品名マスタ[],5,0)</f>
        <v>断熱板</v>
      </c>
      <c r="D798">
        <v>10037</v>
      </c>
      <c r="E798" s="42" t="str">
        <f>VLOOKUP(見積条件マスタ[[#This Row],[qt_condition_type_id]],見積条件タイプマスタ[],5,0)</f>
        <v>板厚公差</v>
      </c>
      <c r="F798" s="42" t="str">
        <f>VLOOKUP(見積条件マスタ[[#This Row],[qt_condition_type_id]],見積条件タイプマスタ[],2,0)</f>
        <v>TOLERANCE</v>
      </c>
      <c r="G798">
        <v>8</v>
      </c>
      <c r="H798" s="42" t="str">
        <f>見積条件マスタ[[#This Row],[article_type_id]]&amp;"."&amp;見積条件マスタ[[#This Row],[qt_condition_type_id]]&amp;"."&amp;見積条件マスタ[[#This Row],[qt_condition_type_define_id]]</f>
        <v>6.10037.8</v>
      </c>
      <c r="I798" s="11" t="s">
        <v>577</v>
      </c>
      <c r="K798" t="s">
        <v>578</v>
      </c>
      <c r="L798">
        <v>15</v>
      </c>
      <c r="M798">
        <v>1</v>
      </c>
      <c r="N798" t="s">
        <v>397</v>
      </c>
      <c r="O798" s="59" t="s">
        <v>739</v>
      </c>
    </row>
    <row r="799" spans="2:15" x14ac:dyDescent="0.25">
      <c r="B799">
        <v>6</v>
      </c>
      <c r="C799" s="34" t="str">
        <f>VLOOKUP(見積条件マスタ[[#This Row],[article_type_id]],品名マスタ[],5,0)</f>
        <v>断熱板</v>
      </c>
      <c r="D799">
        <v>10037</v>
      </c>
      <c r="E799" s="42" t="str">
        <f>VLOOKUP(見積条件マスタ[[#This Row],[qt_condition_type_id]],見積条件タイプマスタ[],5,0)</f>
        <v>板厚公差</v>
      </c>
      <c r="F799" s="42" t="str">
        <f>VLOOKUP(見積条件マスタ[[#This Row],[qt_condition_type_id]],見積条件タイプマスタ[],2,0)</f>
        <v>TOLERANCE</v>
      </c>
      <c r="G799">
        <v>9</v>
      </c>
      <c r="H799" s="42" t="str">
        <f>見積条件マスタ[[#This Row],[article_type_id]]&amp;"."&amp;見積条件マスタ[[#This Row],[qt_condition_type_id]]&amp;"."&amp;見積条件マスタ[[#This Row],[qt_condition_type_define_id]]</f>
        <v>6.10037.9</v>
      </c>
      <c r="I799" s="11" t="s">
        <v>579</v>
      </c>
      <c r="K799" t="s">
        <v>580</v>
      </c>
      <c r="L799">
        <v>16</v>
      </c>
      <c r="M799">
        <v>1</v>
      </c>
      <c r="N799" t="s">
        <v>397</v>
      </c>
      <c r="O799" s="59" t="s">
        <v>739</v>
      </c>
    </row>
    <row r="800" spans="2:15" x14ac:dyDescent="0.25">
      <c r="B800">
        <v>6</v>
      </c>
      <c r="C800" s="34" t="str">
        <f>VLOOKUP(見積条件マスタ[[#This Row],[article_type_id]],品名マスタ[],5,0)</f>
        <v>断熱板</v>
      </c>
      <c r="D800">
        <v>10037</v>
      </c>
      <c r="E800" s="42" t="str">
        <f>VLOOKUP(見積条件マスタ[[#This Row],[qt_condition_type_id]],見積条件タイプマスタ[],5,0)</f>
        <v>板厚公差</v>
      </c>
      <c r="F800" s="42" t="str">
        <f>VLOOKUP(見積条件マスタ[[#This Row],[qt_condition_type_id]],見積条件タイプマスタ[],2,0)</f>
        <v>TOLERANCE</v>
      </c>
      <c r="G800">
        <v>10</v>
      </c>
      <c r="H800" s="42" t="str">
        <f>見積条件マスタ[[#This Row],[article_type_id]]&amp;"."&amp;見積条件マスタ[[#This Row],[qt_condition_type_id]]&amp;"."&amp;見積条件マスタ[[#This Row],[qt_condition_type_define_id]]</f>
        <v>6.10037.10</v>
      </c>
      <c r="I800" s="11" t="s">
        <v>575</v>
      </c>
      <c r="K800" t="s">
        <v>576</v>
      </c>
      <c r="L800">
        <v>17</v>
      </c>
      <c r="M800">
        <v>1</v>
      </c>
      <c r="N800" t="s">
        <v>397</v>
      </c>
      <c r="O800" s="59" t="s">
        <v>739</v>
      </c>
    </row>
    <row r="801" spans="2:15" x14ac:dyDescent="0.25">
      <c r="B801">
        <v>6</v>
      </c>
      <c r="C801" s="34" t="str">
        <f>VLOOKUP(見積条件マスタ[[#This Row],[article_type_id]],品名マスタ[],5,0)</f>
        <v>断熱板</v>
      </c>
      <c r="D801">
        <v>10037</v>
      </c>
      <c r="E801" s="42" t="str">
        <f>VLOOKUP(見積条件マスタ[[#This Row],[qt_condition_type_id]],見積条件タイプマスタ[],5,0)</f>
        <v>板厚公差</v>
      </c>
      <c r="F801" s="42" t="str">
        <f>VLOOKUP(見積条件マスタ[[#This Row],[qt_condition_type_id]],見積条件タイプマスタ[],2,0)</f>
        <v>TOLERANCE</v>
      </c>
      <c r="G801">
        <v>11</v>
      </c>
      <c r="H801" s="42" t="str">
        <f>見積条件マスタ[[#This Row],[article_type_id]]&amp;"."&amp;見積条件マスタ[[#This Row],[qt_condition_type_id]]&amp;"."&amp;見積条件マスタ[[#This Row],[qt_condition_type_define_id]]</f>
        <v>6.10037.11</v>
      </c>
      <c r="I801" s="11" t="s">
        <v>581</v>
      </c>
      <c r="K801" t="s">
        <v>582</v>
      </c>
      <c r="L801">
        <v>18</v>
      </c>
      <c r="M801">
        <v>1</v>
      </c>
      <c r="N801" t="s">
        <v>397</v>
      </c>
      <c r="O801" s="59" t="s">
        <v>739</v>
      </c>
    </row>
    <row r="802" spans="2:15" x14ac:dyDescent="0.25">
      <c r="B802">
        <v>6</v>
      </c>
      <c r="C802" s="34" t="str">
        <f>VLOOKUP(見積条件マスタ[[#This Row],[article_type_id]],品名マスタ[],5,0)</f>
        <v>断熱板</v>
      </c>
      <c r="D802">
        <v>10037</v>
      </c>
      <c r="E802" s="42" t="str">
        <f>VLOOKUP(見積条件マスタ[[#This Row],[qt_condition_type_id]],見積条件タイプマスタ[],5,0)</f>
        <v>板厚公差</v>
      </c>
      <c r="F802" s="42" t="str">
        <f>VLOOKUP(見積条件マスタ[[#This Row],[qt_condition_type_id]],見積条件タイプマスタ[],2,0)</f>
        <v>TOLERANCE</v>
      </c>
      <c r="G802">
        <v>12</v>
      </c>
      <c r="H802" s="42" t="str">
        <f>見積条件マスタ[[#This Row],[article_type_id]]&amp;"."&amp;見積条件マスタ[[#This Row],[qt_condition_type_id]]&amp;"."&amp;見積条件マスタ[[#This Row],[qt_condition_type_define_id]]</f>
        <v>6.10037.12</v>
      </c>
      <c r="I802" s="11" t="s">
        <v>583</v>
      </c>
      <c r="K802" t="s">
        <v>584</v>
      </c>
      <c r="L802">
        <v>19</v>
      </c>
      <c r="M802">
        <v>1</v>
      </c>
      <c r="N802" t="s">
        <v>397</v>
      </c>
      <c r="O802" s="59" t="s">
        <v>739</v>
      </c>
    </row>
    <row r="803" spans="2:15" x14ac:dyDescent="0.25">
      <c r="B803">
        <v>6</v>
      </c>
      <c r="C803" s="34" t="str">
        <f>VLOOKUP(見積条件マスタ[[#This Row],[article_type_id]],品名マスタ[],5,0)</f>
        <v>断熱板</v>
      </c>
      <c r="D803">
        <v>10037</v>
      </c>
      <c r="E803" s="42" t="str">
        <f>VLOOKUP(見積条件マスタ[[#This Row],[qt_condition_type_id]],見積条件タイプマスタ[],5,0)</f>
        <v>板厚公差</v>
      </c>
      <c r="F803" s="42" t="str">
        <f>VLOOKUP(見積条件マスタ[[#This Row],[qt_condition_type_id]],見積条件タイプマスタ[],2,0)</f>
        <v>TOLERANCE</v>
      </c>
      <c r="G803">
        <v>13</v>
      </c>
      <c r="H803" s="42" t="str">
        <f>見積条件マスタ[[#This Row],[article_type_id]]&amp;"."&amp;見積条件マスタ[[#This Row],[qt_condition_type_id]]&amp;"."&amp;見積条件マスタ[[#This Row],[qt_condition_type_define_id]]</f>
        <v>6.10037.13</v>
      </c>
      <c r="I803" s="11" t="s">
        <v>585</v>
      </c>
      <c r="K803" t="s">
        <v>586</v>
      </c>
      <c r="L803">
        <v>20</v>
      </c>
      <c r="M803">
        <v>1</v>
      </c>
      <c r="N803" t="s">
        <v>397</v>
      </c>
      <c r="O803" s="59" t="s">
        <v>739</v>
      </c>
    </row>
    <row r="804" spans="2:15" x14ac:dyDescent="0.25">
      <c r="B804">
        <v>6</v>
      </c>
      <c r="C804" s="34" t="str">
        <f>VLOOKUP(見積条件マスタ[[#This Row],[article_type_id]],品名マスタ[],5,0)</f>
        <v>断熱板</v>
      </c>
      <c r="D804">
        <v>10037</v>
      </c>
      <c r="E804" s="42" t="str">
        <f>VLOOKUP(見積条件マスタ[[#This Row],[qt_condition_type_id]],見積条件タイプマスタ[],5,0)</f>
        <v>板厚公差</v>
      </c>
      <c r="F804" s="42" t="str">
        <f>VLOOKUP(見積条件マスタ[[#This Row],[qt_condition_type_id]],見積条件タイプマスタ[],2,0)</f>
        <v>TOLERANCE</v>
      </c>
      <c r="G804">
        <v>14</v>
      </c>
      <c r="H804" s="42" t="str">
        <f>見積条件マスタ[[#This Row],[article_type_id]]&amp;"."&amp;見積条件マスタ[[#This Row],[qt_condition_type_id]]&amp;"."&amp;見積条件マスタ[[#This Row],[qt_condition_type_define_id]]</f>
        <v>6.10037.14</v>
      </c>
      <c r="I804" s="11" t="s">
        <v>588</v>
      </c>
      <c r="K804" t="s">
        <v>589</v>
      </c>
      <c r="L804">
        <v>21</v>
      </c>
      <c r="M804">
        <v>1</v>
      </c>
      <c r="N804" t="s">
        <v>397</v>
      </c>
      <c r="O804" s="59" t="s">
        <v>739</v>
      </c>
    </row>
    <row r="805" spans="2:15" x14ac:dyDescent="0.25">
      <c r="B805">
        <v>6</v>
      </c>
      <c r="C805" s="34" t="str">
        <f>VLOOKUP(見積条件マスタ[[#This Row],[article_type_id]],品名マスタ[],5,0)</f>
        <v>断熱板</v>
      </c>
      <c r="D805">
        <v>10037</v>
      </c>
      <c r="E805" s="42" t="str">
        <f>VLOOKUP(見積条件マスタ[[#This Row],[qt_condition_type_id]],見積条件タイプマスタ[],5,0)</f>
        <v>板厚公差</v>
      </c>
      <c r="F805" s="42" t="str">
        <f>VLOOKUP(見積条件マスタ[[#This Row],[qt_condition_type_id]],見積条件タイプマスタ[],2,0)</f>
        <v>TOLERANCE</v>
      </c>
      <c r="G805">
        <v>15</v>
      </c>
      <c r="H805" s="42" t="str">
        <f>見積条件マスタ[[#This Row],[article_type_id]]&amp;"."&amp;見積条件マスタ[[#This Row],[qt_condition_type_id]]&amp;"."&amp;見積条件マスタ[[#This Row],[qt_condition_type_define_id]]</f>
        <v>6.10037.15</v>
      </c>
      <c r="I805" s="11" t="s">
        <v>590</v>
      </c>
      <c r="K805" t="s">
        <v>580</v>
      </c>
      <c r="L805">
        <v>22</v>
      </c>
      <c r="M805">
        <v>1</v>
      </c>
      <c r="N805" t="s">
        <v>397</v>
      </c>
      <c r="O805" s="59" t="s">
        <v>739</v>
      </c>
    </row>
    <row r="806" spans="2:15" x14ac:dyDescent="0.25">
      <c r="B806">
        <v>6</v>
      </c>
      <c r="C806" s="34" t="str">
        <f>VLOOKUP(見積条件マスタ[[#This Row],[article_type_id]],品名マスタ[],5,0)</f>
        <v>断熱板</v>
      </c>
      <c r="D806">
        <v>10037</v>
      </c>
      <c r="E806" s="42" t="str">
        <f>VLOOKUP(見積条件マスタ[[#This Row],[qt_condition_type_id]],見積条件タイプマスタ[],5,0)</f>
        <v>板厚公差</v>
      </c>
      <c r="F806" s="42" t="str">
        <f>VLOOKUP(見積条件マスタ[[#This Row],[qt_condition_type_id]],見積条件タイプマスタ[],2,0)</f>
        <v>TOLERANCE</v>
      </c>
      <c r="G806">
        <v>16</v>
      </c>
      <c r="H806" s="42" t="str">
        <f>見積条件マスタ[[#This Row],[article_type_id]]&amp;"."&amp;見積条件マスタ[[#This Row],[qt_condition_type_id]]&amp;"."&amp;見積条件マスタ[[#This Row],[qt_condition_type_define_id]]</f>
        <v>6.10037.16</v>
      </c>
      <c r="I806" s="11" t="s">
        <v>591</v>
      </c>
      <c r="K806" t="s">
        <v>586</v>
      </c>
      <c r="L806">
        <v>23</v>
      </c>
      <c r="M806">
        <v>1</v>
      </c>
      <c r="N806" t="s">
        <v>397</v>
      </c>
      <c r="O806" s="59" t="s">
        <v>739</v>
      </c>
    </row>
    <row r="807" spans="2:15" x14ac:dyDescent="0.25">
      <c r="B807">
        <v>6</v>
      </c>
      <c r="C807" s="34" t="str">
        <f>VLOOKUP(見積条件マスタ[[#This Row],[article_type_id]],品名マスタ[],5,0)</f>
        <v>断熱板</v>
      </c>
      <c r="D807">
        <v>10037</v>
      </c>
      <c r="E807" s="42" t="str">
        <f>VLOOKUP(見積条件マスタ[[#This Row],[qt_condition_type_id]],見積条件タイプマスタ[],5,0)</f>
        <v>板厚公差</v>
      </c>
      <c r="F807" s="42" t="str">
        <f>VLOOKUP(見積条件マスタ[[#This Row],[qt_condition_type_id]],見積条件タイプマスタ[],2,0)</f>
        <v>TOLERANCE</v>
      </c>
      <c r="G807">
        <v>17</v>
      </c>
      <c r="H807" s="42" t="str">
        <f>見積条件マスタ[[#This Row],[article_type_id]]&amp;"."&amp;見積条件マスタ[[#This Row],[qt_condition_type_id]]&amp;"."&amp;見積条件マスタ[[#This Row],[qt_condition_type_define_id]]</f>
        <v>6.10037.17</v>
      </c>
      <c r="I807" s="11" t="s">
        <v>592</v>
      </c>
      <c r="K807" t="s">
        <v>593</v>
      </c>
      <c r="L807">
        <v>24</v>
      </c>
      <c r="M807">
        <v>1</v>
      </c>
      <c r="N807" t="s">
        <v>397</v>
      </c>
      <c r="O807" s="59" t="s">
        <v>739</v>
      </c>
    </row>
    <row r="808" spans="2:15" x14ac:dyDescent="0.25">
      <c r="B808">
        <v>8</v>
      </c>
      <c r="C808" s="42" t="str">
        <f>VLOOKUP(見積条件マスタ[[#This Row],[article_type_id]],品名マスタ[],5,0)</f>
        <v>スライドプレート</v>
      </c>
      <c r="D808">
        <v>1</v>
      </c>
      <c r="E808" s="42" t="str">
        <f>VLOOKUP(見積条件マスタ[[#This Row],[qt_condition_type_id]],見積条件タイプマスタ[],5,0)</f>
        <v>材質</v>
      </c>
      <c r="F808" s="42" t="str">
        <f>VLOOKUP(見積条件マスタ[[#This Row],[qt_condition_type_id]],見積条件タイプマスタ[],2,0)</f>
        <v>SIMPLE_TEXT</v>
      </c>
      <c r="G808">
        <v>1</v>
      </c>
      <c r="H808" s="42" t="str">
        <f>見積条件マスタ[[#This Row],[article_type_id]]&amp;"."&amp;見積条件マスタ[[#This Row],[qt_condition_type_id]]&amp;"."&amp;見積条件マスタ[[#This Row],[qt_condition_type_define_id]]</f>
        <v>8.1.1</v>
      </c>
      <c r="I808" t="s">
        <v>491</v>
      </c>
      <c r="J808" t="s">
        <v>667</v>
      </c>
      <c r="K808" t="s">
        <v>666</v>
      </c>
      <c r="L808">
        <v>4</v>
      </c>
      <c r="N808" t="s">
        <v>634</v>
      </c>
      <c r="O808" s="59"/>
    </row>
    <row r="809" spans="2:15" x14ac:dyDescent="0.25">
      <c r="B809">
        <v>8</v>
      </c>
      <c r="C809" s="42" t="str">
        <f>VLOOKUP(見積条件マスタ[[#This Row],[article_type_id]],品名マスタ[],5,0)</f>
        <v>スライドプレート</v>
      </c>
      <c r="D809">
        <v>1</v>
      </c>
      <c r="E809" s="42" t="str">
        <f>VLOOKUP(見積条件マスタ[[#This Row],[qt_condition_type_id]],見積条件タイプマスタ[],5,0)</f>
        <v>材質</v>
      </c>
      <c r="F809" s="42" t="str">
        <f>VLOOKUP(見積条件マスタ[[#This Row],[qt_condition_type_id]],見積条件タイプマスタ[],2,0)</f>
        <v>SIMPLE_TEXT</v>
      </c>
      <c r="G809">
        <v>2</v>
      </c>
      <c r="H809" s="42" t="str">
        <f>見積条件マスタ[[#This Row],[article_type_id]]&amp;"."&amp;見積条件マスタ[[#This Row],[qt_condition_type_id]]&amp;"."&amp;見積条件マスタ[[#This Row],[qt_condition_type_define_id]]</f>
        <v>8.1.2</v>
      </c>
      <c r="I809" t="s">
        <v>492</v>
      </c>
      <c r="J809" t="s">
        <v>668</v>
      </c>
      <c r="K809" t="s">
        <v>669</v>
      </c>
      <c r="L809">
        <v>5</v>
      </c>
      <c r="N809" t="s">
        <v>634</v>
      </c>
      <c r="O809" s="59"/>
    </row>
    <row r="810" spans="2:15" x14ac:dyDescent="0.25">
      <c r="B810">
        <v>8</v>
      </c>
      <c r="C810" s="42" t="str">
        <f>VLOOKUP(見積条件マスタ[[#This Row],[article_type_id]],品名マスタ[],5,0)</f>
        <v>スライドプレート</v>
      </c>
      <c r="D810">
        <v>1</v>
      </c>
      <c r="E810" s="42" t="str">
        <f>VLOOKUP(見積条件マスタ[[#This Row],[qt_condition_type_id]],見積条件タイプマスタ[],5,0)</f>
        <v>材質</v>
      </c>
      <c r="F810" s="42" t="str">
        <f>VLOOKUP(見積条件マスタ[[#This Row],[qt_condition_type_id]],見積条件タイプマスタ[],2,0)</f>
        <v>SIMPLE_TEXT</v>
      </c>
      <c r="G810">
        <v>3</v>
      </c>
      <c r="H810" s="42" t="str">
        <f>見積条件マスタ[[#This Row],[article_type_id]]&amp;"."&amp;見積条件マスタ[[#This Row],[qt_condition_type_id]]&amp;"."&amp;見積条件マスタ[[#This Row],[qt_condition_type_define_id]]</f>
        <v>8.1.3</v>
      </c>
      <c r="I810" t="s">
        <v>493</v>
      </c>
      <c r="K810" t="s">
        <v>545</v>
      </c>
      <c r="L810">
        <v>1</v>
      </c>
      <c r="N810" t="s">
        <v>634</v>
      </c>
      <c r="O810" s="59"/>
    </row>
    <row r="811" spans="2:15" x14ac:dyDescent="0.25">
      <c r="B811">
        <v>8</v>
      </c>
      <c r="C811" s="42" t="str">
        <f>VLOOKUP(見積条件マスタ[[#This Row],[article_type_id]],品名マスタ[],5,0)</f>
        <v>スライドプレート</v>
      </c>
      <c r="D811">
        <v>1</v>
      </c>
      <c r="E811" s="42" t="str">
        <f>VLOOKUP(見積条件マスタ[[#This Row],[qt_condition_type_id]],見積条件タイプマスタ[],5,0)</f>
        <v>材質</v>
      </c>
      <c r="F811" s="42" t="str">
        <f>VLOOKUP(見積条件マスタ[[#This Row],[qt_condition_type_id]],見積条件タイプマスタ[],2,0)</f>
        <v>SIMPLE_TEXT</v>
      </c>
      <c r="G811">
        <v>4</v>
      </c>
      <c r="H811" s="42" t="str">
        <f>見積条件マスタ[[#This Row],[article_type_id]]&amp;"."&amp;見積条件マスタ[[#This Row],[qt_condition_type_id]]&amp;"."&amp;見積条件マスタ[[#This Row],[qt_condition_type_define_id]]</f>
        <v>8.1.4</v>
      </c>
      <c r="I811" t="s">
        <v>494</v>
      </c>
      <c r="K811" t="s">
        <v>546</v>
      </c>
      <c r="L811">
        <v>3</v>
      </c>
      <c r="N811" t="s">
        <v>634</v>
      </c>
      <c r="O811" s="59"/>
    </row>
    <row r="812" spans="2:15" x14ac:dyDescent="0.25">
      <c r="B812">
        <v>8</v>
      </c>
      <c r="C812" s="42" t="str">
        <f>VLOOKUP(見積条件マスタ[[#This Row],[article_type_id]],品名マスタ[],5,0)</f>
        <v>スライドプレート</v>
      </c>
      <c r="D812">
        <v>1</v>
      </c>
      <c r="E812" s="42" t="str">
        <f>VLOOKUP(見積条件マスタ[[#This Row],[qt_condition_type_id]],見積条件タイプマスタ[],5,0)</f>
        <v>材質</v>
      </c>
      <c r="F812" s="42" t="str">
        <f>VLOOKUP(見積条件マスタ[[#This Row],[qt_condition_type_id]],見積条件タイプマスタ[],2,0)</f>
        <v>SIMPLE_TEXT</v>
      </c>
      <c r="G812">
        <v>5</v>
      </c>
      <c r="H812" s="42" t="str">
        <f>見積条件マスタ[[#This Row],[article_type_id]]&amp;"."&amp;見積条件マスタ[[#This Row],[qt_condition_type_id]]&amp;"."&amp;見積条件マスタ[[#This Row],[qt_condition_type_define_id]]</f>
        <v>8.1.5</v>
      </c>
      <c r="I812" t="s">
        <v>10</v>
      </c>
      <c r="J812" s="5" t="s">
        <v>11</v>
      </c>
      <c r="K812" s="5" t="s">
        <v>12</v>
      </c>
      <c r="L812">
        <v>6</v>
      </c>
      <c r="N812" t="s">
        <v>634</v>
      </c>
      <c r="O812" s="59"/>
    </row>
    <row r="813" spans="2:15" x14ac:dyDescent="0.25">
      <c r="B813">
        <v>8</v>
      </c>
      <c r="C813" s="42" t="str">
        <f>VLOOKUP(見積条件マスタ[[#This Row],[article_type_id]],品名マスタ[],5,0)</f>
        <v>スライドプレート</v>
      </c>
      <c r="D813">
        <v>1</v>
      </c>
      <c r="E813" s="42" t="str">
        <f>VLOOKUP(見積条件マスタ[[#This Row],[qt_condition_type_id]],見積条件タイプマスタ[],5,0)</f>
        <v>材質</v>
      </c>
      <c r="F813" s="42" t="str">
        <f>VLOOKUP(見積条件マスタ[[#This Row],[qt_condition_type_id]],見積条件タイプマスタ[],2,0)</f>
        <v>SIMPLE_TEXT</v>
      </c>
      <c r="G813">
        <v>6</v>
      </c>
      <c r="H813" s="42" t="str">
        <f>見積条件マスタ[[#This Row],[article_type_id]]&amp;"."&amp;見積条件マスタ[[#This Row],[qt_condition_type_id]]&amp;"."&amp;見積条件マスタ[[#This Row],[qt_condition_type_define_id]]</f>
        <v>8.1.6</v>
      </c>
      <c r="I813" t="s">
        <v>495</v>
      </c>
      <c r="J813" t="s">
        <v>714</v>
      </c>
      <c r="K813" t="s">
        <v>713</v>
      </c>
      <c r="L813">
        <v>7</v>
      </c>
      <c r="N813" t="s">
        <v>634</v>
      </c>
      <c r="O813" s="59"/>
    </row>
    <row r="814" spans="2:15" x14ac:dyDescent="0.25">
      <c r="B814">
        <v>8</v>
      </c>
      <c r="C814" s="42" t="str">
        <f>VLOOKUP(見積条件マスタ[[#This Row],[article_type_id]],品名マスタ[],5,0)</f>
        <v>スライドプレート</v>
      </c>
      <c r="D814">
        <v>1</v>
      </c>
      <c r="E814" s="42" t="str">
        <f>VLOOKUP(見積条件マスタ[[#This Row],[qt_condition_type_id]],見積条件タイプマスタ[],5,0)</f>
        <v>材質</v>
      </c>
      <c r="F814" s="42" t="str">
        <f>VLOOKUP(見積条件マスタ[[#This Row],[qt_condition_type_id]],見積条件タイプマスタ[],2,0)</f>
        <v>SIMPLE_TEXT</v>
      </c>
      <c r="G814">
        <v>7</v>
      </c>
      <c r="H814" s="42" t="str">
        <f>見積条件マスタ[[#This Row],[article_type_id]]&amp;"."&amp;見積条件マスタ[[#This Row],[qt_condition_type_id]]&amp;"."&amp;見積条件マスタ[[#This Row],[qt_condition_type_define_id]]</f>
        <v>8.1.7</v>
      </c>
      <c r="I814" t="s">
        <v>16</v>
      </c>
      <c r="J814" s="5" t="s">
        <v>17</v>
      </c>
      <c r="K814" s="5" t="s">
        <v>646</v>
      </c>
      <c r="L814">
        <v>2</v>
      </c>
      <c r="N814" t="s">
        <v>634</v>
      </c>
      <c r="O814" s="59"/>
    </row>
    <row r="815" spans="2:15" x14ac:dyDescent="0.25">
      <c r="B815">
        <v>8</v>
      </c>
      <c r="C815" s="42" t="str">
        <f>VLOOKUP(見積条件マスタ[[#This Row],[article_type_id]],品名マスタ[],5,0)</f>
        <v>スライドプレート</v>
      </c>
      <c r="D815">
        <v>1</v>
      </c>
      <c r="E815" s="42" t="str">
        <f>VLOOKUP(見積条件マスタ[[#This Row],[qt_condition_type_id]],見積条件タイプマスタ[],5,0)</f>
        <v>材質</v>
      </c>
      <c r="F815" s="42" t="str">
        <f>VLOOKUP(見積条件マスタ[[#This Row],[qt_condition_type_id]],見積条件タイプマスタ[],2,0)</f>
        <v>SIMPLE_TEXT</v>
      </c>
      <c r="G815">
        <v>8</v>
      </c>
      <c r="H815" s="42" t="str">
        <f>見積条件マスタ[[#This Row],[article_type_id]]&amp;"."&amp;見積条件マスタ[[#This Row],[qt_condition_type_id]]&amp;"."&amp;見積条件マスタ[[#This Row],[qt_condition_type_define_id]]</f>
        <v>8.1.8</v>
      </c>
      <c r="I815" t="s">
        <v>496</v>
      </c>
      <c r="K815" t="s">
        <v>676</v>
      </c>
      <c r="L815">
        <v>8</v>
      </c>
      <c r="N815" t="s">
        <v>634</v>
      </c>
      <c r="O815" s="59"/>
    </row>
    <row r="816" spans="2:15" x14ac:dyDescent="0.25">
      <c r="B816">
        <v>8</v>
      </c>
      <c r="C816" s="42" t="str">
        <f>VLOOKUP(見積条件マスタ[[#This Row],[article_type_id]],品名マスタ[],5,0)</f>
        <v>スライドプレート</v>
      </c>
      <c r="D816">
        <v>10037</v>
      </c>
      <c r="E816" s="42" t="str">
        <f>VLOOKUP(見積条件マスタ[[#This Row],[qt_condition_type_id]],見積条件タイプマスタ[],5,0)</f>
        <v>板厚公差</v>
      </c>
      <c r="F816" s="42" t="str">
        <f>VLOOKUP(見積条件マスタ[[#This Row],[qt_condition_type_id]],見積条件タイプマスタ[],2,0)</f>
        <v>TOLERANCE</v>
      </c>
      <c r="G816">
        <v>1</v>
      </c>
      <c r="H816" s="42" t="str">
        <f>見積条件マスタ[[#This Row],[article_type_id]]&amp;"."&amp;見積条件マスタ[[#This Row],[qt_condition_type_id]]&amp;"."&amp;見積条件マスタ[[#This Row],[qt_condition_type_define_id]]</f>
        <v>8.10037.1</v>
      </c>
      <c r="I816" t="s">
        <v>497</v>
      </c>
      <c r="K816" t="s">
        <v>497</v>
      </c>
      <c r="L816">
        <v>3</v>
      </c>
      <c r="N816" t="s">
        <v>634</v>
      </c>
      <c r="O816" s="59"/>
    </row>
    <row r="817" spans="2:15" x14ac:dyDescent="0.25">
      <c r="B817">
        <v>8</v>
      </c>
      <c r="C817" s="42" t="str">
        <f>VLOOKUP(見積条件マスタ[[#This Row],[article_type_id]],品名マスタ[],5,0)</f>
        <v>スライドプレート</v>
      </c>
      <c r="D817">
        <v>10037</v>
      </c>
      <c r="E817" s="42" t="str">
        <f>VLOOKUP(見積条件マスタ[[#This Row],[qt_condition_type_id]],見積条件タイプマスタ[],5,0)</f>
        <v>板厚公差</v>
      </c>
      <c r="F817" s="42" t="str">
        <f>VLOOKUP(見積条件マスタ[[#This Row],[qt_condition_type_id]],見積条件タイプマスタ[],2,0)</f>
        <v>TOLERANCE</v>
      </c>
      <c r="G817">
        <v>2</v>
      </c>
      <c r="H817" s="42" t="str">
        <f>見積条件マスタ[[#This Row],[article_type_id]]&amp;"."&amp;見積条件マスタ[[#This Row],[qt_condition_type_id]]&amp;"."&amp;見積条件マスタ[[#This Row],[qt_condition_type_define_id]]</f>
        <v>8.10037.2</v>
      </c>
      <c r="I817" t="s">
        <v>199</v>
      </c>
      <c r="K817" t="s">
        <v>199</v>
      </c>
      <c r="L817">
        <v>2</v>
      </c>
      <c r="N817" t="s">
        <v>634</v>
      </c>
      <c r="O817" s="59"/>
    </row>
    <row r="818" spans="2:15" x14ac:dyDescent="0.25">
      <c r="B818">
        <v>8</v>
      </c>
      <c r="C818" s="42" t="str">
        <f>VLOOKUP(見積条件マスタ[[#This Row],[article_type_id]],品名マスタ[],5,0)</f>
        <v>スライドプレート</v>
      </c>
      <c r="D818">
        <v>10037</v>
      </c>
      <c r="E818" s="42" t="str">
        <f>VLOOKUP(見積条件マスタ[[#This Row],[qt_condition_type_id]],見積条件タイプマスタ[],5,0)</f>
        <v>板厚公差</v>
      </c>
      <c r="F818" s="42" t="str">
        <f>VLOOKUP(見積条件マスタ[[#This Row],[qt_condition_type_id]],見積条件タイプマスタ[],2,0)</f>
        <v>TOLERANCE</v>
      </c>
      <c r="G818">
        <v>3</v>
      </c>
      <c r="H818" s="42" t="str">
        <f>見積条件マスタ[[#This Row],[article_type_id]]&amp;"."&amp;見積条件マスタ[[#This Row],[qt_condition_type_id]]&amp;"."&amp;見積条件マスタ[[#This Row],[qt_condition_type_define_id]]</f>
        <v>8.10037.3</v>
      </c>
      <c r="I818" t="s">
        <v>498</v>
      </c>
      <c r="K818" t="s">
        <v>498</v>
      </c>
      <c r="L818">
        <v>4</v>
      </c>
      <c r="N818" t="s">
        <v>634</v>
      </c>
      <c r="O818" s="59"/>
    </row>
    <row r="819" spans="2:15" x14ac:dyDescent="0.25">
      <c r="B819">
        <v>8</v>
      </c>
      <c r="C819" s="42" t="str">
        <f>VLOOKUP(見積条件マスタ[[#This Row],[article_type_id]],品名マスタ[],5,0)</f>
        <v>スライドプレート</v>
      </c>
      <c r="D819">
        <v>10037</v>
      </c>
      <c r="E819" s="42" t="str">
        <f>VLOOKUP(見積条件マスタ[[#This Row],[qt_condition_type_id]],見積条件タイプマスタ[],5,0)</f>
        <v>板厚公差</v>
      </c>
      <c r="F819" s="42" t="str">
        <f>VLOOKUP(見積条件マスタ[[#This Row],[qt_condition_type_id]],見積条件タイプマスタ[],2,0)</f>
        <v>TOLERANCE</v>
      </c>
      <c r="G819">
        <v>4</v>
      </c>
      <c r="H819" s="42" t="str">
        <f>見積条件マスタ[[#This Row],[article_type_id]]&amp;"."&amp;見積条件マスタ[[#This Row],[qt_condition_type_id]]&amp;"."&amp;見積条件マスタ[[#This Row],[qt_condition_type_define_id]]</f>
        <v>8.10037.4</v>
      </c>
      <c r="I819" t="s">
        <v>200</v>
      </c>
      <c r="K819" t="s">
        <v>200</v>
      </c>
      <c r="L819">
        <v>5</v>
      </c>
      <c r="N819" t="s">
        <v>634</v>
      </c>
      <c r="O819" s="59"/>
    </row>
    <row r="820" spans="2:15" x14ac:dyDescent="0.25">
      <c r="B820">
        <v>8</v>
      </c>
      <c r="C820" s="42" t="str">
        <f>VLOOKUP(見積条件マスタ[[#This Row],[article_type_id]],品名マスタ[],5,0)</f>
        <v>スライドプレート</v>
      </c>
      <c r="D820">
        <v>10037</v>
      </c>
      <c r="E820" s="42" t="str">
        <f>VLOOKUP(見積条件マスタ[[#This Row],[qt_condition_type_id]],見積条件タイプマスタ[],5,0)</f>
        <v>板厚公差</v>
      </c>
      <c r="F820" s="42" t="str">
        <f>VLOOKUP(見積条件マスタ[[#This Row],[qt_condition_type_id]],見積条件タイプマスタ[],2,0)</f>
        <v>TOLERANCE</v>
      </c>
      <c r="G820">
        <v>5</v>
      </c>
      <c r="H820" s="42" t="str">
        <f>見積条件マスタ[[#This Row],[article_type_id]]&amp;"."&amp;見積条件マスタ[[#This Row],[qt_condition_type_id]]&amp;"."&amp;見積条件マスタ[[#This Row],[qt_condition_type_define_id]]</f>
        <v>8.10037.5</v>
      </c>
      <c r="I820" t="s">
        <v>361</v>
      </c>
      <c r="K820" t="s">
        <v>361</v>
      </c>
      <c r="L820">
        <v>1</v>
      </c>
      <c r="N820" t="s">
        <v>634</v>
      </c>
      <c r="O820" s="59"/>
    </row>
    <row r="821" spans="2:15" x14ac:dyDescent="0.25">
      <c r="B821">
        <v>8</v>
      </c>
      <c r="C821" s="42" t="str">
        <f>VLOOKUP(見積条件マスタ[[#This Row],[article_type_id]],品名マスタ[],5,0)</f>
        <v>スライドプレート</v>
      </c>
      <c r="D821">
        <v>10038</v>
      </c>
      <c r="E821" s="42" t="str">
        <f>VLOOKUP(見積条件マスタ[[#This Row],[qt_condition_type_id]],見積条件タイプマスタ[],5,0)</f>
        <v>長手公差</v>
      </c>
      <c r="F821" s="42" t="str">
        <f>VLOOKUP(見積条件マスタ[[#This Row],[qt_condition_type_id]],見積条件タイプマスタ[],2,0)</f>
        <v>TOLERANCE</v>
      </c>
      <c r="G821">
        <v>1</v>
      </c>
      <c r="H821" s="42" t="str">
        <f>見積条件マスタ[[#This Row],[article_type_id]]&amp;"."&amp;見積条件マスタ[[#This Row],[qt_condition_type_id]]&amp;"."&amp;見積条件マスタ[[#This Row],[qt_condition_type_define_id]]</f>
        <v>8.10038.1</v>
      </c>
      <c r="I821" t="s">
        <v>197</v>
      </c>
      <c r="K821" t="s">
        <v>197</v>
      </c>
      <c r="L821">
        <v>1</v>
      </c>
      <c r="N821" t="s">
        <v>634</v>
      </c>
      <c r="O821" s="59"/>
    </row>
    <row r="822" spans="2:15" x14ac:dyDescent="0.25">
      <c r="B822">
        <v>8</v>
      </c>
      <c r="C822" s="42" t="str">
        <f>VLOOKUP(見積条件マスタ[[#This Row],[article_type_id]],品名マスタ[],5,0)</f>
        <v>スライドプレート</v>
      </c>
      <c r="D822">
        <v>10038</v>
      </c>
      <c r="E822" s="42" t="str">
        <f>VLOOKUP(見積条件マスタ[[#This Row],[qt_condition_type_id]],見積条件タイプマスタ[],5,0)</f>
        <v>長手公差</v>
      </c>
      <c r="F822" s="42" t="str">
        <f>VLOOKUP(見積条件マスタ[[#This Row],[qt_condition_type_id]],見積条件タイプマスタ[],2,0)</f>
        <v>TOLERANCE</v>
      </c>
      <c r="G822">
        <v>2</v>
      </c>
      <c r="H822" s="42" t="str">
        <f>見積条件マスタ[[#This Row],[article_type_id]]&amp;"."&amp;見積条件マスタ[[#This Row],[qt_condition_type_id]]&amp;"."&amp;見積条件マスタ[[#This Row],[qt_condition_type_define_id]]</f>
        <v>8.10038.2</v>
      </c>
      <c r="I822" t="s">
        <v>200</v>
      </c>
      <c r="K822" t="s">
        <v>200</v>
      </c>
      <c r="L822">
        <v>2</v>
      </c>
      <c r="N822" t="s">
        <v>634</v>
      </c>
      <c r="O822" s="59"/>
    </row>
    <row r="823" spans="2:15" x14ac:dyDescent="0.25">
      <c r="B823">
        <v>8</v>
      </c>
      <c r="C823" s="42" t="str">
        <f>VLOOKUP(見積条件マスタ[[#This Row],[article_type_id]],品名マスタ[],5,0)</f>
        <v>スライドプレート</v>
      </c>
      <c r="D823">
        <v>10039</v>
      </c>
      <c r="E823" s="42" t="str">
        <f>VLOOKUP(見積条件マスタ[[#This Row],[qt_condition_type_id]],見積条件タイプマスタ[],5,0)</f>
        <v>短手公差</v>
      </c>
      <c r="F823" s="42" t="str">
        <f>VLOOKUP(見積条件マスタ[[#This Row],[qt_condition_type_id]],見積条件タイプマスタ[],2,0)</f>
        <v>TOLERANCE</v>
      </c>
      <c r="G823">
        <v>1</v>
      </c>
      <c r="H823" s="42" t="str">
        <f>見積条件マスタ[[#This Row],[article_type_id]]&amp;"."&amp;見積条件マスタ[[#This Row],[qt_condition_type_id]]&amp;"."&amp;見積条件マスタ[[#This Row],[qt_condition_type_define_id]]</f>
        <v>8.10039.1</v>
      </c>
      <c r="I823" t="s">
        <v>200</v>
      </c>
      <c r="K823" t="s">
        <v>200</v>
      </c>
      <c r="L823">
        <v>2</v>
      </c>
      <c r="N823" t="s">
        <v>634</v>
      </c>
      <c r="O823" s="59"/>
    </row>
    <row r="824" spans="2:15" x14ac:dyDescent="0.25">
      <c r="B824">
        <v>8</v>
      </c>
      <c r="C824" s="42" t="str">
        <f>VLOOKUP(見積条件マスタ[[#This Row],[article_type_id]],品名マスタ[],5,0)</f>
        <v>スライドプレート</v>
      </c>
      <c r="D824">
        <v>10039</v>
      </c>
      <c r="E824" s="42" t="str">
        <f>VLOOKUP(見積条件マスタ[[#This Row],[qt_condition_type_id]],見積条件タイプマスタ[],5,0)</f>
        <v>短手公差</v>
      </c>
      <c r="F824" s="42" t="str">
        <f>VLOOKUP(見積条件マスタ[[#This Row],[qt_condition_type_id]],見積条件タイプマスタ[],2,0)</f>
        <v>TOLERANCE</v>
      </c>
      <c r="G824">
        <v>2</v>
      </c>
      <c r="H824" s="42" t="str">
        <f>見積条件マスタ[[#This Row],[article_type_id]]&amp;"."&amp;見積条件マスタ[[#This Row],[qt_condition_type_id]]&amp;"."&amp;見積条件マスタ[[#This Row],[qt_condition_type_define_id]]</f>
        <v>8.10039.2</v>
      </c>
      <c r="I824" t="s">
        <v>197</v>
      </c>
      <c r="K824" t="s">
        <v>197</v>
      </c>
      <c r="L824">
        <v>1</v>
      </c>
      <c r="N824" t="s">
        <v>634</v>
      </c>
      <c r="O824" s="59"/>
    </row>
    <row r="825" spans="2:15" x14ac:dyDescent="0.25">
      <c r="B825">
        <v>8</v>
      </c>
      <c r="C825" s="42" t="str">
        <f>VLOOKUP(見積条件マスタ[[#This Row],[article_type_id]],品名マスタ[],5,0)</f>
        <v>スライドプレート</v>
      </c>
      <c r="D825">
        <v>10040</v>
      </c>
      <c r="E825" s="42" t="str">
        <f>VLOOKUP(見積条件マスタ[[#This Row],[qt_condition_type_id]],見積条件タイプマスタ[],5,0)</f>
        <v>仕上面</v>
      </c>
      <c r="F825" s="42" t="str">
        <f>VLOOKUP(見積条件マスタ[[#This Row],[qt_condition_type_id]],見積条件タイプマスタ[],2,0)</f>
        <v>SIMPLE_TEXT</v>
      </c>
      <c r="G825">
        <v>1</v>
      </c>
      <c r="H825" s="42" t="str">
        <f>見積条件マスタ[[#This Row],[article_type_id]]&amp;"."&amp;見積条件マスタ[[#This Row],[qt_condition_type_id]]&amp;"."&amp;見積条件マスタ[[#This Row],[qt_condition_type_define_id]]</f>
        <v>8.10040.1</v>
      </c>
      <c r="I825" t="s">
        <v>499</v>
      </c>
      <c r="K825" t="s">
        <v>670</v>
      </c>
      <c r="L825">
        <v>1</v>
      </c>
      <c r="N825" t="s">
        <v>634</v>
      </c>
      <c r="O825" s="59"/>
    </row>
    <row r="826" spans="2:15" x14ac:dyDescent="0.25">
      <c r="B826">
        <v>8</v>
      </c>
      <c r="C826" s="42" t="str">
        <f>VLOOKUP(見積条件マスタ[[#This Row],[article_type_id]],品名マスタ[],5,0)</f>
        <v>スライドプレート</v>
      </c>
      <c r="D826">
        <v>10040</v>
      </c>
      <c r="E826" s="42" t="str">
        <f>VLOOKUP(見積条件マスタ[[#This Row],[qt_condition_type_id]],見積条件タイプマスタ[],5,0)</f>
        <v>仕上面</v>
      </c>
      <c r="F826" s="42" t="str">
        <f>VLOOKUP(見積条件マスタ[[#This Row],[qt_condition_type_id]],見積条件タイプマスタ[],2,0)</f>
        <v>SIMPLE_TEXT</v>
      </c>
      <c r="G826">
        <v>2</v>
      </c>
      <c r="H826" s="42" t="str">
        <f>見積条件マスタ[[#This Row],[article_type_id]]&amp;"."&amp;見積条件マスタ[[#This Row],[qt_condition_type_id]]&amp;"."&amp;見積条件マスタ[[#This Row],[qt_condition_type_define_id]]</f>
        <v>8.10040.2</v>
      </c>
      <c r="I826" t="s">
        <v>500</v>
      </c>
      <c r="K826" t="s">
        <v>671</v>
      </c>
      <c r="L826">
        <v>2</v>
      </c>
      <c r="N826" t="s">
        <v>634</v>
      </c>
      <c r="O826" s="59"/>
    </row>
    <row r="827" spans="2:15" x14ac:dyDescent="0.25">
      <c r="B827">
        <v>9</v>
      </c>
      <c r="C827" s="42" t="str">
        <f>VLOOKUP(見積条件マスタ[[#This Row],[article_type_id]],品名マスタ[],5,0)</f>
        <v>スライド調整プレート</v>
      </c>
      <c r="D827">
        <v>1</v>
      </c>
      <c r="E827" s="42" t="str">
        <f>VLOOKUP(見積条件マスタ[[#This Row],[qt_condition_type_id]],見積条件タイプマスタ[],5,0)</f>
        <v>材質</v>
      </c>
      <c r="F827" s="42" t="str">
        <f>VLOOKUP(見積条件マスタ[[#This Row],[qt_condition_type_id]],見積条件タイプマスタ[],2,0)</f>
        <v>SIMPLE_TEXT</v>
      </c>
      <c r="G827">
        <v>1</v>
      </c>
      <c r="H827" s="42" t="str">
        <f>見積条件マスタ[[#This Row],[article_type_id]]&amp;"."&amp;見積条件マスタ[[#This Row],[qt_condition_type_id]]&amp;"."&amp;見積条件マスタ[[#This Row],[qt_condition_type_define_id]]</f>
        <v>9.1.1</v>
      </c>
      <c r="I827" t="s">
        <v>491</v>
      </c>
      <c r="J827" t="s">
        <v>667</v>
      </c>
      <c r="K827" t="s">
        <v>666</v>
      </c>
      <c r="L827">
        <v>1</v>
      </c>
      <c r="N827" t="s">
        <v>634</v>
      </c>
      <c r="O827" s="59"/>
    </row>
    <row r="828" spans="2:15" x14ac:dyDescent="0.25">
      <c r="B828">
        <v>9</v>
      </c>
      <c r="C828" s="42" t="str">
        <f>VLOOKUP(見積条件マスタ[[#This Row],[article_type_id]],品名マスタ[],5,0)</f>
        <v>スライド調整プレート</v>
      </c>
      <c r="D828">
        <v>1</v>
      </c>
      <c r="E828" s="42" t="str">
        <f>VLOOKUP(見積条件マスタ[[#This Row],[qt_condition_type_id]],見積条件タイプマスタ[],5,0)</f>
        <v>材質</v>
      </c>
      <c r="F828" s="42" t="str">
        <f>VLOOKUP(見積条件マスタ[[#This Row],[qt_condition_type_id]],見積条件タイプマスタ[],2,0)</f>
        <v>SIMPLE_TEXT</v>
      </c>
      <c r="G828">
        <v>2</v>
      </c>
      <c r="H828" s="42" t="str">
        <f>見積条件マスタ[[#This Row],[article_type_id]]&amp;"."&amp;見積条件マスタ[[#This Row],[qt_condition_type_id]]&amp;"."&amp;見積条件マスタ[[#This Row],[qt_condition_type_define_id]]</f>
        <v>9.1.2</v>
      </c>
      <c r="I828" t="s">
        <v>492</v>
      </c>
      <c r="J828" t="s">
        <v>668</v>
      </c>
      <c r="K828" t="s">
        <v>669</v>
      </c>
      <c r="L828">
        <v>2</v>
      </c>
      <c r="N828" t="s">
        <v>634</v>
      </c>
      <c r="O828" s="59"/>
    </row>
    <row r="829" spans="2:15" x14ac:dyDescent="0.25">
      <c r="B829">
        <v>9</v>
      </c>
      <c r="C829" s="42" t="str">
        <f>VLOOKUP(見積条件マスタ[[#This Row],[article_type_id]],品名マスタ[],5,0)</f>
        <v>スライド調整プレート</v>
      </c>
      <c r="D829">
        <v>1</v>
      </c>
      <c r="E829" s="42" t="str">
        <f>VLOOKUP(見積条件マスタ[[#This Row],[qt_condition_type_id]],見積条件タイプマスタ[],5,0)</f>
        <v>材質</v>
      </c>
      <c r="F829" s="42" t="str">
        <f>VLOOKUP(見積条件マスタ[[#This Row],[qt_condition_type_id]],見積条件タイプマスタ[],2,0)</f>
        <v>SIMPLE_TEXT</v>
      </c>
      <c r="G829">
        <v>3</v>
      </c>
      <c r="H829" s="42" t="str">
        <f>見積条件マスタ[[#This Row],[article_type_id]]&amp;"."&amp;見積条件マスタ[[#This Row],[qt_condition_type_id]]&amp;"."&amp;見積条件マスタ[[#This Row],[qt_condition_type_define_id]]</f>
        <v>9.1.3</v>
      </c>
      <c r="I829" t="s">
        <v>493</v>
      </c>
      <c r="K829" t="s">
        <v>545</v>
      </c>
      <c r="L829">
        <v>3</v>
      </c>
      <c r="N829" t="s">
        <v>634</v>
      </c>
      <c r="O829" s="59"/>
    </row>
    <row r="830" spans="2:15" x14ac:dyDescent="0.25">
      <c r="B830">
        <v>9</v>
      </c>
      <c r="C830" s="42" t="str">
        <f>VLOOKUP(見積条件マスタ[[#This Row],[article_type_id]],品名マスタ[],5,0)</f>
        <v>スライド調整プレート</v>
      </c>
      <c r="D830">
        <v>1</v>
      </c>
      <c r="E830" s="42" t="str">
        <f>VLOOKUP(見積条件マスタ[[#This Row],[qt_condition_type_id]],見積条件タイプマスタ[],5,0)</f>
        <v>材質</v>
      </c>
      <c r="F830" s="42" t="str">
        <f>VLOOKUP(見積条件マスタ[[#This Row],[qt_condition_type_id]],見積条件タイプマスタ[],2,0)</f>
        <v>SIMPLE_TEXT</v>
      </c>
      <c r="G830">
        <v>4</v>
      </c>
      <c r="H830" s="42" t="str">
        <f>見積条件マスタ[[#This Row],[article_type_id]]&amp;"."&amp;見積条件マスタ[[#This Row],[qt_condition_type_id]]&amp;"."&amp;見積条件マスタ[[#This Row],[qt_condition_type_define_id]]</f>
        <v>9.1.4</v>
      </c>
      <c r="I830" t="s">
        <v>494</v>
      </c>
      <c r="K830" t="s">
        <v>546</v>
      </c>
      <c r="L830">
        <v>4</v>
      </c>
      <c r="N830" t="s">
        <v>634</v>
      </c>
      <c r="O830" s="59"/>
    </row>
    <row r="831" spans="2:15" x14ac:dyDescent="0.25">
      <c r="B831">
        <v>9</v>
      </c>
      <c r="C831" s="42" t="str">
        <f>VLOOKUP(見積条件マスタ[[#This Row],[article_type_id]],品名マスタ[],5,0)</f>
        <v>スライド調整プレート</v>
      </c>
      <c r="D831">
        <v>1</v>
      </c>
      <c r="E831" s="42" t="str">
        <f>VLOOKUP(見積条件マスタ[[#This Row],[qt_condition_type_id]],見積条件タイプマスタ[],5,0)</f>
        <v>材質</v>
      </c>
      <c r="F831" s="42" t="str">
        <f>VLOOKUP(見積条件マスタ[[#This Row],[qt_condition_type_id]],見積条件タイプマスタ[],2,0)</f>
        <v>SIMPLE_TEXT</v>
      </c>
      <c r="G831">
        <v>5</v>
      </c>
      <c r="H831" s="42" t="str">
        <f>見積条件マスタ[[#This Row],[article_type_id]]&amp;"."&amp;見積条件マスタ[[#This Row],[qt_condition_type_id]]&amp;"."&amp;見積条件マスタ[[#This Row],[qt_condition_type_define_id]]</f>
        <v>9.1.5</v>
      </c>
      <c r="I831" t="s">
        <v>10</v>
      </c>
      <c r="J831" s="5" t="s">
        <v>11</v>
      </c>
      <c r="K831" s="5" t="s">
        <v>645</v>
      </c>
      <c r="L831">
        <v>5</v>
      </c>
      <c r="N831" t="s">
        <v>634</v>
      </c>
      <c r="O831" s="59"/>
    </row>
    <row r="832" spans="2:15" x14ac:dyDescent="0.25">
      <c r="B832">
        <v>9</v>
      </c>
      <c r="C832" s="42" t="str">
        <f>VLOOKUP(見積条件マスタ[[#This Row],[article_type_id]],品名マスタ[],5,0)</f>
        <v>スライド調整プレート</v>
      </c>
      <c r="D832">
        <v>1</v>
      </c>
      <c r="E832" s="42" t="str">
        <f>VLOOKUP(見積条件マスタ[[#This Row],[qt_condition_type_id]],見積条件タイプマスタ[],5,0)</f>
        <v>材質</v>
      </c>
      <c r="F832" s="42" t="str">
        <f>VLOOKUP(見積条件マスタ[[#This Row],[qt_condition_type_id]],見積条件タイプマスタ[],2,0)</f>
        <v>SIMPLE_TEXT</v>
      </c>
      <c r="G832">
        <v>6</v>
      </c>
      <c r="H832" s="42" t="str">
        <f>見積条件マスタ[[#This Row],[article_type_id]]&amp;"."&amp;見積条件マスタ[[#This Row],[qt_condition_type_id]]&amp;"."&amp;見積条件マスタ[[#This Row],[qt_condition_type_define_id]]</f>
        <v>9.1.6</v>
      </c>
      <c r="I832" t="s">
        <v>495</v>
      </c>
      <c r="J832" t="s">
        <v>714</v>
      </c>
      <c r="K832" t="s">
        <v>713</v>
      </c>
      <c r="L832">
        <v>6</v>
      </c>
      <c r="N832" t="s">
        <v>634</v>
      </c>
      <c r="O832" s="59"/>
    </row>
    <row r="833" spans="2:15" x14ac:dyDescent="0.25">
      <c r="B833">
        <v>9</v>
      </c>
      <c r="C833" s="42" t="str">
        <f>VLOOKUP(見積条件マスタ[[#This Row],[article_type_id]],品名マスタ[],5,0)</f>
        <v>スライド調整プレート</v>
      </c>
      <c r="D833">
        <v>1</v>
      </c>
      <c r="E833" s="42" t="str">
        <f>VLOOKUP(見積条件マスタ[[#This Row],[qt_condition_type_id]],見積条件タイプマスタ[],5,0)</f>
        <v>材質</v>
      </c>
      <c r="F833" s="42" t="str">
        <f>VLOOKUP(見積条件マスタ[[#This Row],[qt_condition_type_id]],見積条件タイプマスタ[],2,0)</f>
        <v>SIMPLE_TEXT</v>
      </c>
      <c r="G833">
        <v>7</v>
      </c>
      <c r="H833" s="42" t="str">
        <f>見積条件マスタ[[#This Row],[article_type_id]]&amp;"."&amp;見積条件マスタ[[#This Row],[qt_condition_type_id]]&amp;"."&amp;見積条件マスタ[[#This Row],[qt_condition_type_define_id]]</f>
        <v>9.1.7</v>
      </c>
      <c r="I833" t="s">
        <v>496</v>
      </c>
      <c r="K833" t="s">
        <v>676</v>
      </c>
      <c r="L833">
        <v>7</v>
      </c>
      <c r="N833" t="s">
        <v>634</v>
      </c>
      <c r="O833" s="59"/>
    </row>
    <row r="834" spans="2:15" x14ac:dyDescent="0.25">
      <c r="B834">
        <v>9</v>
      </c>
      <c r="C834" s="42" t="str">
        <f>VLOOKUP(見積条件マスタ[[#This Row],[article_type_id]],品名マスタ[],5,0)</f>
        <v>スライド調整プレート</v>
      </c>
      <c r="D834">
        <v>10037</v>
      </c>
      <c r="E834" s="42" t="str">
        <f>VLOOKUP(見積条件マスタ[[#This Row],[qt_condition_type_id]],見積条件タイプマスタ[],5,0)</f>
        <v>板厚公差</v>
      </c>
      <c r="F834" s="42" t="str">
        <f>VLOOKUP(見積条件マスタ[[#This Row],[qt_condition_type_id]],見積条件タイプマスタ[],2,0)</f>
        <v>TOLERANCE</v>
      </c>
      <c r="G834">
        <v>1</v>
      </c>
      <c r="H834" s="42" t="str">
        <f>見積条件マスタ[[#This Row],[article_type_id]]&amp;"."&amp;見積条件マスタ[[#This Row],[qt_condition_type_id]]&amp;"."&amp;見積条件マスタ[[#This Row],[qt_condition_type_define_id]]</f>
        <v>9.10037.1</v>
      </c>
      <c r="I834" t="s">
        <v>361</v>
      </c>
      <c r="K834" t="s">
        <v>361</v>
      </c>
      <c r="L834">
        <v>1</v>
      </c>
      <c r="N834" t="s">
        <v>634</v>
      </c>
      <c r="O834" s="59"/>
    </row>
    <row r="835" spans="2:15" x14ac:dyDescent="0.25">
      <c r="B835">
        <v>9</v>
      </c>
      <c r="C835" s="42" t="str">
        <f>VLOOKUP(見積条件マスタ[[#This Row],[article_type_id]],品名マスタ[],5,0)</f>
        <v>スライド調整プレート</v>
      </c>
      <c r="D835">
        <v>10037</v>
      </c>
      <c r="E835" s="42" t="str">
        <f>VLOOKUP(見積条件マスタ[[#This Row],[qt_condition_type_id]],見積条件タイプマスタ[],5,0)</f>
        <v>板厚公差</v>
      </c>
      <c r="F835" s="42" t="str">
        <f>VLOOKUP(見積条件マスタ[[#This Row],[qt_condition_type_id]],見積条件タイプマスタ[],2,0)</f>
        <v>TOLERANCE</v>
      </c>
      <c r="G835">
        <v>2</v>
      </c>
      <c r="H835" s="42" t="str">
        <f>見積条件マスタ[[#This Row],[article_type_id]]&amp;"."&amp;見積条件マスタ[[#This Row],[qt_condition_type_id]]&amp;"."&amp;見積条件マスタ[[#This Row],[qt_condition_type_define_id]]</f>
        <v>9.10037.2</v>
      </c>
      <c r="I835" t="s">
        <v>200</v>
      </c>
      <c r="K835" t="s">
        <v>200</v>
      </c>
      <c r="L835">
        <v>2</v>
      </c>
      <c r="N835" t="s">
        <v>634</v>
      </c>
      <c r="O835" s="59"/>
    </row>
    <row r="836" spans="2:15" x14ac:dyDescent="0.25">
      <c r="B836">
        <v>10</v>
      </c>
      <c r="C836" s="42" t="str">
        <f>VLOOKUP(見積条件マスタ[[#This Row],[article_type_id]],品名マスタ[],5,0)</f>
        <v>ガイドレール</v>
      </c>
      <c r="D836">
        <v>1</v>
      </c>
      <c r="E836" s="42" t="str">
        <f>VLOOKUP(見積条件マスタ[[#This Row],[qt_condition_type_id]],見積条件タイプマスタ[],5,0)</f>
        <v>材質</v>
      </c>
      <c r="F836" s="42" t="str">
        <f>VLOOKUP(見積条件マスタ[[#This Row],[qt_condition_type_id]],見積条件タイプマスタ[],2,0)</f>
        <v>SIMPLE_TEXT</v>
      </c>
      <c r="G836">
        <v>1</v>
      </c>
      <c r="H836" s="42" t="str">
        <f>見積条件マスタ[[#This Row],[article_type_id]]&amp;"."&amp;見積条件マスタ[[#This Row],[qt_condition_type_id]]&amp;"."&amp;見積条件マスタ[[#This Row],[qt_condition_type_define_id]]</f>
        <v>10.1.1</v>
      </c>
      <c r="I836" t="s">
        <v>491</v>
      </c>
      <c r="J836" t="s">
        <v>667</v>
      </c>
      <c r="K836" t="s">
        <v>666</v>
      </c>
      <c r="L836">
        <v>4</v>
      </c>
      <c r="N836" t="s">
        <v>634</v>
      </c>
      <c r="O836" s="59"/>
    </row>
    <row r="837" spans="2:15" x14ac:dyDescent="0.25">
      <c r="B837">
        <v>10</v>
      </c>
      <c r="C837" s="42" t="str">
        <f>VLOOKUP(見積条件マスタ[[#This Row],[article_type_id]],品名マスタ[],5,0)</f>
        <v>ガイドレール</v>
      </c>
      <c r="D837">
        <v>1</v>
      </c>
      <c r="E837" s="42" t="str">
        <f>VLOOKUP(見積条件マスタ[[#This Row],[qt_condition_type_id]],見積条件タイプマスタ[],5,0)</f>
        <v>材質</v>
      </c>
      <c r="F837" s="42" t="str">
        <f>VLOOKUP(見積条件マスタ[[#This Row],[qt_condition_type_id]],見積条件タイプマスタ[],2,0)</f>
        <v>SIMPLE_TEXT</v>
      </c>
      <c r="G837">
        <v>2</v>
      </c>
      <c r="H837" s="42" t="str">
        <f>見積条件マスタ[[#This Row],[article_type_id]]&amp;"."&amp;見積条件マスタ[[#This Row],[qt_condition_type_id]]&amp;"."&amp;見積条件マスタ[[#This Row],[qt_condition_type_define_id]]</f>
        <v>10.1.2</v>
      </c>
      <c r="I837" t="s">
        <v>492</v>
      </c>
      <c r="J837" t="s">
        <v>668</v>
      </c>
      <c r="K837" t="s">
        <v>669</v>
      </c>
      <c r="L837">
        <v>5</v>
      </c>
      <c r="N837" t="s">
        <v>634</v>
      </c>
      <c r="O837" s="59"/>
    </row>
    <row r="838" spans="2:15" x14ac:dyDescent="0.25">
      <c r="B838">
        <v>10</v>
      </c>
      <c r="C838" s="42" t="str">
        <f>VLOOKUP(見積条件マスタ[[#This Row],[article_type_id]],品名マスタ[],5,0)</f>
        <v>ガイドレール</v>
      </c>
      <c r="D838">
        <v>1</v>
      </c>
      <c r="E838" s="42" t="str">
        <f>VLOOKUP(見積条件マスタ[[#This Row],[qt_condition_type_id]],見積条件タイプマスタ[],5,0)</f>
        <v>材質</v>
      </c>
      <c r="F838" s="42" t="str">
        <f>VLOOKUP(見積条件マスタ[[#This Row],[qt_condition_type_id]],見積条件タイプマスタ[],2,0)</f>
        <v>SIMPLE_TEXT</v>
      </c>
      <c r="G838">
        <v>3</v>
      </c>
      <c r="H838" s="42" t="str">
        <f>見積条件マスタ[[#This Row],[article_type_id]]&amp;"."&amp;見積条件マスタ[[#This Row],[qt_condition_type_id]]&amp;"."&amp;見積条件マスタ[[#This Row],[qt_condition_type_define_id]]</f>
        <v>10.1.3</v>
      </c>
      <c r="I838" t="s">
        <v>16</v>
      </c>
      <c r="J838" s="5" t="s">
        <v>17</v>
      </c>
      <c r="K838" s="5" t="s">
        <v>646</v>
      </c>
      <c r="L838">
        <v>1</v>
      </c>
      <c r="N838" t="s">
        <v>634</v>
      </c>
      <c r="O838" s="59"/>
    </row>
    <row r="839" spans="2:15" x14ac:dyDescent="0.25">
      <c r="B839">
        <v>10</v>
      </c>
      <c r="C839" s="42" t="str">
        <f>VLOOKUP(見積条件マスタ[[#This Row],[article_type_id]],品名マスタ[],5,0)</f>
        <v>ガイドレール</v>
      </c>
      <c r="D839">
        <v>1</v>
      </c>
      <c r="E839" s="42" t="str">
        <f>VLOOKUP(見積条件マスタ[[#This Row],[qt_condition_type_id]],見積条件タイプマスタ[],5,0)</f>
        <v>材質</v>
      </c>
      <c r="F839" s="42" t="str">
        <f>VLOOKUP(見積条件マスタ[[#This Row],[qt_condition_type_id]],見積条件タイプマスタ[],2,0)</f>
        <v>SIMPLE_TEXT</v>
      </c>
      <c r="G839">
        <v>4</v>
      </c>
      <c r="H839" s="42" t="str">
        <f>見積条件マスタ[[#This Row],[article_type_id]]&amp;"."&amp;見積条件マスタ[[#This Row],[qt_condition_type_id]]&amp;"."&amp;見積条件マスタ[[#This Row],[qt_condition_type_define_id]]</f>
        <v>10.1.4</v>
      </c>
      <c r="I839" t="s">
        <v>493</v>
      </c>
      <c r="K839" t="s">
        <v>545</v>
      </c>
      <c r="L839">
        <v>2</v>
      </c>
      <c r="N839" t="s">
        <v>634</v>
      </c>
      <c r="O839" s="59"/>
    </row>
    <row r="840" spans="2:15" x14ac:dyDescent="0.25">
      <c r="B840">
        <v>10</v>
      </c>
      <c r="C840" s="42" t="str">
        <f>VLOOKUP(見積条件マスタ[[#This Row],[article_type_id]],品名マスタ[],5,0)</f>
        <v>ガイドレール</v>
      </c>
      <c r="D840">
        <v>1</v>
      </c>
      <c r="E840" s="42" t="str">
        <f>VLOOKUP(見積条件マスタ[[#This Row],[qt_condition_type_id]],見積条件タイプマスタ[],5,0)</f>
        <v>材質</v>
      </c>
      <c r="F840" s="42" t="str">
        <f>VLOOKUP(見積条件マスタ[[#This Row],[qt_condition_type_id]],見積条件タイプマスタ[],2,0)</f>
        <v>SIMPLE_TEXT</v>
      </c>
      <c r="G840">
        <v>5</v>
      </c>
      <c r="H840" s="42" t="str">
        <f>見積条件マスタ[[#This Row],[article_type_id]]&amp;"."&amp;見積条件マスタ[[#This Row],[qt_condition_type_id]]&amp;"."&amp;見積条件マスタ[[#This Row],[qt_condition_type_define_id]]</f>
        <v>10.1.5</v>
      </c>
      <c r="I840" t="s">
        <v>494</v>
      </c>
      <c r="K840" t="s">
        <v>546</v>
      </c>
      <c r="L840">
        <v>3</v>
      </c>
      <c r="N840" t="s">
        <v>634</v>
      </c>
      <c r="O840" s="59"/>
    </row>
    <row r="841" spans="2:15" x14ac:dyDescent="0.25">
      <c r="B841">
        <v>10</v>
      </c>
      <c r="C841" s="42" t="str">
        <f>VLOOKUP(見積条件マスタ[[#This Row],[article_type_id]],品名マスタ[],5,0)</f>
        <v>ガイドレール</v>
      </c>
      <c r="D841">
        <v>1</v>
      </c>
      <c r="E841" s="42" t="str">
        <f>VLOOKUP(見積条件マスタ[[#This Row],[qt_condition_type_id]],見積条件タイプマスタ[],5,0)</f>
        <v>材質</v>
      </c>
      <c r="F841" s="42" t="str">
        <f>VLOOKUP(見積条件マスタ[[#This Row],[qt_condition_type_id]],見積条件タイプマスタ[],2,0)</f>
        <v>SIMPLE_TEXT</v>
      </c>
      <c r="G841">
        <v>6</v>
      </c>
      <c r="H841" s="42" t="str">
        <f>見積条件マスタ[[#This Row],[article_type_id]]&amp;"."&amp;見積条件マスタ[[#This Row],[qt_condition_type_id]]&amp;"."&amp;見積条件マスタ[[#This Row],[qt_condition_type_define_id]]</f>
        <v>10.1.6</v>
      </c>
      <c r="I841" t="s">
        <v>496</v>
      </c>
      <c r="K841" t="s">
        <v>676</v>
      </c>
      <c r="L841">
        <v>6</v>
      </c>
      <c r="N841" t="s">
        <v>634</v>
      </c>
      <c r="O841" s="59"/>
    </row>
    <row r="842" spans="2:15" x14ac:dyDescent="0.25">
      <c r="B842">
        <v>10</v>
      </c>
      <c r="C842" s="42" t="str">
        <f>VLOOKUP(見積条件マスタ[[#This Row],[article_type_id]],品名マスタ[],5,0)</f>
        <v>ガイドレール</v>
      </c>
      <c r="D842">
        <v>2</v>
      </c>
      <c r="E842" s="42" t="str">
        <f>VLOOKUP(見積条件マスタ[[#This Row],[qt_condition_type_id]],見積条件タイプマスタ[],5,0)</f>
        <v>表面処理</v>
      </c>
      <c r="F842" s="42" t="str">
        <f>VLOOKUP(見積条件マスタ[[#This Row],[qt_condition_type_id]],見積条件タイプマスタ[],2,0)</f>
        <v>SIMPLE_TEXT</v>
      </c>
      <c r="G842">
        <v>1</v>
      </c>
      <c r="H842" s="42" t="str">
        <f>見積条件マスタ[[#This Row],[article_type_id]]&amp;"."&amp;見積条件マスタ[[#This Row],[qt_condition_type_id]]&amp;"."&amp;見積条件マスタ[[#This Row],[qt_condition_type_define_id]]</f>
        <v>10.2.1</v>
      </c>
      <c r="I842" t="s">
        <v>163</v>
      </c>
      <c r="K842" t="s">
        <v>164</v>
      </c>
      <c r="L842">
        <v>1</v>
      </c>
      <c r="N842" t="s">
        <v>634</v>
      </c>
      <c r="O842" s="59"/>
    </row>
    <row r="843" spans="2:15" x14ac:dyDescent="0.25">
      <c r="B843">
        <v>10</v>
      </c>
      <c r="C843" s="42" t="str">
        <f>VLOOKUP(見積条件マスタ[[#This Row],[article_type_id]],品名マスタ[],5,0)</f>
        <v>ガイドレール</v>
      </c>
      <c r="D843">
        <v>2</v>
      </c>
      <c r="E843" s="42" t="str">
        <f>VLOOKUP(見積条件マスタ[[#This Row],[qt_condition_type_id]],見積条件タイプマスタ[],5,0)</f>
        <v>表面処理</v>
      </c>
      <c r="F843" s="42" t="str">
        <f>VLOOKUP(見積条件マスタ[[#This Row],[qt_condition_type_id]],見積条件タイプマスタ[],2,0)</f>
        <v>SIMPLE_TEXT</v>
      </c>
      <c r="G843">
        <v>2</v>
      </c>
      <c r="H843" s="42" t="str">
        <f>見積条件マスタ[[#This Row],[article_type_id]]&amp;"."&amp;見積条件マスタ[[#This Row],[qt_condition_type_id]]&amp;"."&amp;見積条件マスタ[[#This Row],[qt_condition_type_define_id]]</f>
        <v>10.2.2</v>
      </c>
      <c r="I843" t="s">
        <v>710</v>
      </c>
      <c r="K843" t="s">
        <v>711</v>
      </c>
      <c r="L843">
        <v>2</v>
      </c>
      <c r="N843" t="s">
        <v>693</v>
      </c>
      <c r="O843" s="59"/>
    </row>
    <row r="844" spans="2:15" x14ac:dyDescent="0.25">
      <c r="B844">
        <v>10</v>
      </c>
      <c r="C844" s="42" t="str">
        <f>VLOOKUP(見積条件マスタ[[#This Row],[article_type_id]],品名マスタ[],5,0)</f>
        <v>ガイドレール</v>
      </c>
      <c r="D844">
        <v>2</v>
      </c>
      <c r="E844" s="42" t="str">
        <f>VLOOKUP(見積条件マスタ[[#This Row],[qt_condition_type_id]],見積条件タイプマスタ[],5,0)</f>
        <v>表面処理</v>
      </c>
      <c r="F844" s="42" t="str">
        <f>VLOOKUP(見積条件マスタ[[#This Row],[qt_condition_type_id]],見積条件タイプマスタ[],2,0)</f>
        <v>SIMPLE_TEXT</v>
      </c>
      <c r="G844">
        <v>3</v>
      </c>
      <c r="H844" s="42" t="str">
        <f>見積条件マスタ[[#This Row],[article_type_id]]&amp;"."&amp;見積条件マスタ[[#This Row],[qt_condition_type_id]]&amp;"."&amp;見積条件マスタ[[#This Row],[qt_condition_type_define_id]]</f>
        <v>10.2.3</v>
      </c>
      <c r="I844" t="s">
        <v>34</v>
      </c>
      <c r="K844" t="s">
        <v>166</v>
      </c>
      <c r="L844">
        <v>3</v>
      </c>
      <c r="N844" t="s">
        <v>634</v>
      </c>
      <c r="O844" s="59"/>
    </row>
    <row r="845" spans="2:15" x14ac:dyDescent="0.25">
      <c r="B845">
        <v>10</v>
      </c>
      <c r="C845" s="42" t="str">
        <f>VLOOKUP(見積条件マスタ[[#This Row],[article_type_id]],品名マスタ[],5,0)</f>
        <v>ガイドレール</v>
      </c>
      <c r="D845">
        <v>10037</v>
      </c>
      <c r="E845" s="42" t="str">
        <f>VLOOKUP(見積条件マスタ[[#This Row],[qt_condition_type_id]],見積条件タイプマスタ[],5,0)</f>
        <v>板厚公差</v>
      </c>
      <c r="F845" s="42" t="str">
        <f>VLOOKUP(見積条件マスタ[[#This Row],[qt_condition_type_id]],見積条件タイプマスタ[],2,0)</f>
        <v>TOLERANCE</v>
      </c>
      <c r="G845">
        <v>1</v>
      </c>
      <c r="H845" s="42" t="str">
        <f>見積条件マスタ[[#This Row],[article_type_id]]&amp;"."&amp;見積条件マスタ[[#This Row],[qt_condition_type_id]]&amp;"."&amp;見積条件マスタ[[#This Row],[qt_condition_type_define_id]]</f>
        <v>10.10037.1</v>
      </c>
      <c r="I845" t="s">
        <v>204</v>
      </c>
      <c r="K845" t="s">
        <v>204</v>
      </c>
      <c r="L845">
        <v>1</v>
      </c>
      <c r="N845" t="s">
        <v>634</v>
      </c>
      <c r="O845" s="59"/>
    </row>
    <row r="846" spans="2:15" x14ac:dyDescent="0.25">
      <c r="B846">
        <v>10</v>
      </c>
      <c r="C846" s="42" t="str">
        <f>VLOOKUP(見積条件マスタ[[#This Row],[article_type_id]],品名マスタ[],5,0)</f>
        <v>ガイドレール</v>
      </c>
      <c r="D846">
        <v>10038</v>
      </c>
      <c r="E846" s="42" t="str">
        <f>VLOOKUP(見積条件マスタ[[#This Row],[qt_condition_type_id]],見積条件タイプマスタ[],5,0)</f>
        <v>長手公差</v>
      </c>
      <c r="F846" s="42" t="str">
        <f>VLOOKUP(見積条件マスタ[[#This Row],[qt_condition_type_id]],見積条件タイプマスタ[],2,0)</f>
        <v>TOLERANCE</v>
      </c>
      <c r="G846">
        <v>1</v>
      </c>
      <c r="H846" s="42" t="str">
        <f>見積条件マスタ[[#This Row],[article_type_id]]&amp;"."&amp;見積条件マスタ[[#This Row],[qt_condition_type_id]]&amp;"."&amp;見積条件マスタ[[#This Row],[qt_condition_type_define_id]]</f>
        <v>10.10038.1</v>
      </c>
      <c r="I846" t="s">
        <v>197</v>
      </c>
      <c r="K846" t="s">
        <v>197</v>
      </c>
      <c r="L846">
        <v>1</v>
      </c>
      <c r="N846" t="s">
        <v>634</v>
      </c>
      <c r="O846" s="59"/>
    </row>
    <row r="847" spans="2:15" x14ac:dyDescent="0.25">
      <c r="B847">
        <v>10</v>
      </c>
      <c r="C847" s="42" t="str">
        <f>VLOOKUP(見積条件マスタ[[#This Row],[article_type_id]],品名マスタ[],5,0)</f>
        <v>ガイドレール</v>
      </c>
      <c r="D847">
        <v>10039</v>
      </c>
      <c r="E847" s="42" t="str">
        <f>VLOOKUP(見積条件マスタ[[#This Row],[qt_condition_type_id]],見積条件タイプマスタ[],5,0)</f>
        <v>短手公差</v>
      </c>
      <c r="F847" s="42" t="str">
        <f>VLOOKUP(見積条件マスタ[[#This Row],[qt_condition_type_id]],見積条件タイプマスタ[],2,0)</f>
        <v>TOLERANCE</v>
      </c>
      <c r="G847">
        <v>1</v>
      </c>
      <c r="H847" s="42" t="str">
        <f>見積条件マスタ[[#This Row],[article_type_id]]&amp;"."&amp;見積条件マスタ[[#This Row],[qt_condition_type_id]]&amp;"."&amp;見積条件マスタ[[#This Row],[qt_condition_type_define_id]]</f>
        <v>10.10039.1</v>
      </c>
      <c r="I847" t="s">
        <v>452</v>
      </c>
      <c r="K847" t="s">
        <v>452</v>
      </c>
      <c r="L847">
        <v>3</v>
      </c>
      <c r="N847" t="s">
        <v>634</v>
      </c>
      <c r="O847" s="59"/>
    </row>
    <row r="848" spans="2:15" x14ac:dyDescent="0.25">
      <c r="B848">
        <v>10</v>
      </c>
      <c r="C848" s="42" t="str">
        <f>VLOOKUP(見積条件マスタ[[#This Row],[article_type_id]],品名マスタ[],5,0)</f>
        <v>ガイドレール</v>
      </c>
      <c r="D848">
        <v>10039</v>
      </c>
      <c r="E848" s="42" t="str">
        <f>VLOOKUP(見積条件マスタ[[#This Row],[qt_condition_type_id]],見積条件タイプマスタ[],5,0)</f>
        <v>短手公差</v>
      </c>
      <c r="F848" s="42" t="str">
        <f>VLOOKUP(見積条件マスタ[[#This Row],[qt_condition_type_id]],見積条件タイプマスタ[],2,0)</f>
        <v>TOLERANCE</v>
      </c>
      <c r="G848">
        <v>2</v>
      </c>
      <c r="H848" s="42" t="str">
        <f>見積条件マスタ[[#This Row],[article_type_id]]&amp;"."&amp;見積条件マスタ[[#This Row],[qt_condition_type_id]]&amp;"."&amp;見積条件マスタ[[#This Row],[qt_condition_type_define_id]]</f>
        <v>10.10039.2</v>
      </c>
      <c r="I848" t="s">
        <v>197</v>
      </c>
      <c r="K848" t="s">
        <v>197</v>
      </c>
      <c r="L848">
        <v>1</v>
      </c>
      <c r="N848" t="s">
        <v>634</v>
      </c>
      <c r="O848" s="59"/>
    </row>
    <row r="849" spans="2:15" x14ac:dyDescent="0.25">
      <c r="B849">
        <v>10</v>
      </c>
      <c r="C849" s="42" t="str">
        <f>VLOOKUP(見積条件マスタ[[#This Row],[article_type_id]],品名マスタ[],5,0)</f>
        <v>ガイドレール</v>
      </c>
      <c r="D849">
        <v>10039</v>
      </c>
      <c r="E849" s="42" t="str">
        <f>VLOOKUP(見積条件マスタ[[#This Row],[qt_condition_type_id]],見積条件タイプマスタ[],5,0)</f>
        <v>短手公差</v>
      </c>
      <c r="F849" s="42" t="str">
        <f>VLOOKUP(見積条件マスタ[[#This Row],[qt_condition_type_id]],見積条件タイプマスタ[],2,0)</f>
        <v>TOLERANCE</v>
      </c>
      <c r="G849">
        <v>3</v>
      </c>
      <c r="H849" s="42" t="str">
        <f>見積条件マスタ[[#This Row],[article_type_id]]&amp;"."&amp;見積条件マスタ[[#This Row],[qt_condition_type_id]]&amp;"."&amp;見積条件マスタ[[#This Row],[qt_condition_type_define_id]]</f>
        <v>10.10039.3</v>
      </c>
      <c r="I849" t="s">
        <v>363</v>
      </c>
      <c r="K849" t="s">
        <v>363</v>
      </c>
      <c r="L849">
        <v>2</v>
      </c>
      <c r="N849" t="s">
        <v>634</v>
      </c>
      <c r="O849" s="59"/>
    </row>
    <row r="850" spans="2:15" x14ac:dyDescent="0.25">
      <c r="B850">
        <v>10</v>
      </c>
      <c r="C850" s="42" t="str">
        <f>VLOOKUP(見積条件マスタ[[#This Row],[article_type_id]],品名マスタ[],5,0)</f>
        <v>ガイドレール</v>
      </c>
      <c r="D850">
        <v>10040</v>
      </c>
      <c r="E850" s="42" t="str">
        <f>VLOOKUP(見積条件マスタ[[#This Row],[qt_condition_type_id]],見積条件タイプマスタ[],5,0)</f>
        <v>仕上面</v>
      </c>
      <c r="F850" s="42" t="str">
        <f>VLOOKUP(見積条件マスタ[[#This Row],[qt_condition_type_id]],見積条件タイプマスタ[],2,0)</f>
        <v>SIMPLE_TEXT</v>
      </c>
      <c r="G850">
        <v>1</v>
      </c>
      <c r="H850" s="42" t="str">
        <f>見積条件マスタ[[#This Row],[article_type_id]]&amp;"."&amp;見積条件マスタ[[#This Row],[qt_condition_type_id]]&amp;"."&amp;見積条件マスタ[[#This Row],[qt_condition_type_define_id]]</f>
        <v>10.10040.1</v>
      </c>
      <c r="I850" t="s">
        <v>499</v>
      </c>
      <c r="K850" t="s">
        <v>670</v>
      </c>
      <c r="L850">
        <v>1</v>
      </c>
      <c r="N850" t="s">
        <v>634</v>
      </c>
      <c r="O850" s="59"/>
    </row>
    <row r="851" spans="2:15" x14ac:dyDescent="0.25">
      <c r="B851">
        <v>10</v>
      </c>
      <c r="C851" s="42" t="str">
        <f>VLOOKUP(見積条件マスタ[[#This Row],[article_type_id]],品名マスタ[],5,0)</f>
        <v>ガイドレール</v>
      </c>
      <c r="D851">
        <v>10040</v>
      </c>
      <c r="E851" s="42" t="str">
        <f>VLOOKUP(見積条件マスタ[[#This Row],[qt_condition_type_id]],見積条件タイプマスタ[],5,0)</f>
        <v>仕上面</v>
      </c>
      <c r="F851" s="42" t="str">
        <f>VLOOKUP(見積条件マスタ[[#This Row],[qt_condition_type_id]],見積条件タイプマスタ[],2,0)</f>
        <v>SIMPLE_TEXT</v>
      </c>
      <c r="G851">
        <v>2</v>
      </c>
      <c r="H851" s="42" t="str">
        <f>見積条件マスタ[[#This Row],[article_type_id]]&amp;"."&amp;見積条件マスタ[[#This Row],[qt_condition_type_id]]&amp;"."&amp;見積条件マスタ[[#This Row],[qt_condition_type_define_id]]</f>
        <v>10.10040.2</v>
      </c>
      <c r="I851" t="s">
        <v>500</v>
      </c>
      <c r="K851" t="s">
        <v>671</v>
      </c>
      <c r="L851">
        <v>2</v>
      </c>
      <c r="N851" t="s">
        <v>634</v>
      </c>
      <c r="O851" s="59"/>
    </row>
    <row r="852" spans="2:15" x14ac:dyDescent="0.25">
      <c r="B852">
        <v>10</v>
      </c>
      <c r="C852" s="42" t="str">
        <f>VLOOKUP(見積条件マスタ[[#This Row],[article_type_id]],品名マスタ[],5,0)</f>
        <v>ガイドレール</v>
      </c>
      <c r="D852">
        <v>10040</v>
      </c>
      <c r="E852" s="42" t="str">
        <f>VLOOKUP(見積条件マスタ[[#This Row],[qt_condition_type_id]],見積条件タイプマスタ[],5,0)</f>
        <v>仕上面</v>
      </c>
      <c r="F852" s="42" t="str">
        <f>VLOOKUP(見積条件マスタ[[#This Row],[qt_condition_type_id]],見積条件タイプマスタ[],2,0)</f>
        <v>SIMPLE_TEXT</v>
      </c>
      <c r="G852">
        <v>3</v>
      </c>
      <c r="H852" s="42" t="str">
        <f>見積条件マスタ[[#This Row],[article_type_id]]&amp;"."&amp;見積条件マスタ[[#This Row],[qt_condition_type_id]]&amp;"."&amp;見積条件マスタ[[#This Row],[qt_condition_type_define_id]]</f>
        <v>10.10040.3</v>
      </c>
      <c r="I852" t="s">
        <v>501</v>
      </c>
      <c r="K852" t="s">
        <v>712</v>
      </c>
      <c r="L852">
        <v>4</v>
      </c>
      <c r="N852" t="s">
        <v>634</v>
      </c>
      <c r="O852" s="59"/>
    </row>
    <row r="853" spans="2:15" x14ac:dyDescent="0.25">
      <c r="B853">
        <v>10</v>
      </c>
      <c r="C853" s="42" t="str">
        <f>VLOOKUP(見積条件マスタ[[#This Row],[article_type_id]],品名マスタ[],5,0)</f>
        <v>ガイドレール</v>
      </c>
      <c r="D853">
        <v>10040</v>
      </c>
      <c r="E853" s="42" t="str">
        <f>VLOOKUP(見積条件マスタ[[#This Row],[qt_condition_type_id]],見積条件タイプマスタ[],5,0)</f>
        <v>仕上面</v>
      </c>
      <c r="F853" s="42" t="str">
        <f>VLOOKUP(見積条件マスタ[[#This Row],[qt_condition_type_id]],見積条件タイプマスタ[],2,0)</f>
        <v>SIMPLE_TEXT</v>
      </c>
      <c r="G853">
        <v>4</v>
      </c>
      <c r="H853" s="42" t="str">
        <f>見積条件マスタ[[#This Row],[article_type_id]]&amp;"."&amp;見積条件マスタ[[#This Row],[qt_condition_type_id]]&amp;"."&amp;見積条件マスタ[[#This Row],[qt_condition_type_define_id]]</f>
        <v>10.10040.4</v>
      </c>
      <c r="I853" t="s">
        <v>502</v>
      </c>
      <c r="K853" t="s">
        <v>672</v>
      </c>
      <c r="L853">
        <v>3</v>
      </c>
      <c r="N853" t="s">
        <v>634</v>
      </c>
      <c r="O853" s="59"/>
    </row>
    <row r="854" spans="2:15" x14ac:dyDescent="0.25">
      <c r="B854">
        <v>11</v>
      </c>
      <c r="C854" s="42" t="str">
        <f>VLOOKUP(見積条件マスタ[[#This Row],[article_type_id]],品名マスタ[],5,0)</f>
        <v>センターレール</v>
      </c>
      <c r="D854">
        <v>1</v>
      </c>
      <c r="E854" s="42" t="str">
        <f>VLOOKUP(見積条件マスタ[[#This Row],[qt_condition_type_id]],見積条件タイプマスタ[],5,0)</f>
        <v>材質</v>
      </c>
      <c r="F854" s="42" t="str">
        <f>VLOOKUP(見積条件マスタ[[#This Row],[qt_condition_type_id]],見積条件タイプマスタ[],2,0)</f>
        <v>SIMPLE_TEXT</v>
      </c>
      <c r="G854">
        <v>1</v>
      </c>
      <c r="H854" s="42" t="str">
        <f>見積条件マスタ[[#This Row],[article_type_id]]&amp;"."&amp;見積条件マスタ[[#This Row],[qt_condition_type_id]]&amp;"."&amp;見積条件マスタ[[#This Row],[qt_condition_type_define_id]]</f>
        <v>11.1.1</v>
      </c>
      <c r="I854" t="s">
        <v>491</v>
      </c>
      <c r="J854" t="s">
        <v>667</v>
      </c>
      <c r="K854" t="s">
        <v>666</v>
      </c>
      <c r="L854">
        <v>4</v>
      </c>
      <c r="N854" t="s">
        <v>634</v>
      </c>
      <c r="O854" s="59"/>
    </row>
    <row r="855" spans="2:15" x14ac:dyDescent="0.25">
      <c r="B855">
        <v>11</v>
      </c>
      <c r="C855" s="42" t="str">
        <f>VLOOKUP(見積条件マスタ[[#This Row],[article_type_id]],品名マスタ[],5,0)</f>
        <v>センターレール</v>
      </c>
      <c r="D855">
        <v>1</v>
      </c>
      <c r="E855" s="42" t="str">
        <f>VLOOKUP(見積条件マスタ[[#This Row],[qt_condition_type_id]],見積条件タイプマスタ[],5,0)</f>
        <v>材質</v>
      </c>
      <c r="F855" s="42" t="str">
        <f>VLOOKUP(見積条件マスタ[[#This Row],[qt_condition_type_id]],見積条件タイプマスタ[],2,0)</f>
        <v>SIMPLE_TEXT</v>
      </c>
      <c r="G855">
        <v>2</v>
      </c>
      <c r="H855" s="42" t="str">
        <f>見積条件マスタ[[#This Row],[article_type_id]]&amp;"."&amp;見積条件マスタ[[#This Row],[qt_condition_type_id]]&amp;"."&amp;見積条件マスタ[[#This Row],[qt_condition_type_define_id]]</f>
        <v>11.1.2</v>
      </c>
      <c r="I855" t="s">
        <v>492</v>
      </c>
      <c r="J855" t="s">
        <v>668</v>
      </c>
      <c r="K855" t="s">
        <v>669</v>
      </c>
      <c r="L855">
        <v>5</v>
      </c>
      <c r="N855" t="s">
        <v>634</v>
      </c>
      <c r="O855" s="59"/>
    </row>
    <row r="856" spans="2:15" x14ac:dyDescent="0.25">
      <c r="B856">
        <v>11</v>
      </c>
      <c r="C856" s="42" t="str">
        <f>VLOOKUP(見積条件マスタ[[#This Row],[article_type_id]],品名マスタ[],5,0)</f>
        <v>センターレール</v>
      </c>
      <c r="D856">
        <v>1</v>
      </c>
      <c r="E856" s="42" t="str">
        <f>VLOOKUP(見積条件マスタ[[#This Row],[qt_condition_type_id]],見積条件タイプマスタ[],5,0)</f>
        <v>材質</v>
      </c>
      <c r="F856" s="42" t="str">
        <f>VLOOKUP(見積条件マスタ[[#This Row],[qt_condition_type_id]],見積条件タイプマスタ[],2,0)</f>
        <v>SIMPLE_TEXT</v>
      </c>
      <c r="G856">
        <v>3</v>
      </c>
      <c r="H856" s="42" t="str">
        <f>見積条件マスタ[[#This Row],[article_type_id]]&amp;"."&amp;見積条件マスタ[[#This Row],[qt_condition_type_id]]&amp;"."&amp;見積条件マスタ[[#This Row],[qt_condition_type_define_id]]</f>
        <v>11.1.3</v>
      </c>
      <c r="I856" t="s">
        <v>16</v>
      </c>
      <c r="J856" s="5" t="s">
        <v>17</v>
      </c>
      <c r="K856" s="5" t="s">
        <v>646</v>
      </c>
      <c r="L856">
        <v>1</v>
      </c>
      <c r="N856" t="s">
        <v>634</v>
      </c>
      <c r="O856" s="59"/>
    </row>
    <row r="857" spans="2:15" x14ac:dyDescent="0.25">
      <c r="B857">
        <v>11</v>
      </c>
      <c r="C857" s="42" t="str">
        <f>VLOOKUP(見積条件マスタ[[#This Row],[article_type_id]],品名マスタ[],5,0)</f>
        <v>センターレール</v>
      </c>
      <c r="D857">
        <v>1</v>
      </c>
      <c r="E857" s="42" t="str">
        <f>VLOOKUP(見積条件マスタ[[#This Row],[qt_condition_type_id]],見積条件タイプマスタ[],5,0)</f>
        <v>材質</v>
      </c>
      <c r="F857" s="42" t="str">
        <f>VLOOKUP(見積条件マスタ[[#This Row],[qt_condition_type_id]],見積条件タイプマスタ[],2,0)</f>
        <v>SIMPLE_TEXT</v>
      </c>
      <c r="G857">
        <v>4</v>
      </c>
      <c r="H857" s="42" t="str">
        <f>見積条件マスタ[[#This Row],[article_type_id]]&amp;"."&amp;見積条件マスタ[[#This Row],[qt_condition_type_id]]&amp;"."&amp;見積条件マスタ[[#This Row],[qt_condition_type_define_id]]</f>
        <v>11.1.4</v>
      </c>
      <c r="I857" t="s">
        <v>493</v>
      </c>
      <c r="K857" t="s">
        <v>545</v>
      </c>
      <c r="L857">
        <v>2</v>
      </c>
      <c r="N857" t="s">
        <v>634</v>
      </c>
      <c r="O857" s="59"/>
    </row>
    <row r="858" spans="2:15" x14ac:dyDescent="0.25">
      <c r="B858">
        <v>11</v>
      </c>
      <c r="C858" s="42" t="str">
        <f>VLOOKUP(見積条件マスタ[[#This Row],[article_type_id]],品名マスタ[],5,0)</f>
        <v>センターレール</v>
      </c>
      <c r="D858">
        <v>1</v>
      </c>
      <c r="E858" s="42" t="str">
        <f>VLOOKUP(見積条件マスタ[[#This Row],[qt_condition_type_id]],見積条件タイプマスタ[],5,0)</f>
        <v>材質</v>
      </c>
      <c r="F858" s="42" t="str">
        <f>VLOOKUP(見積条件マスタ[[#This Row],[qt_condition_type_id]],見積条件タイプマスタ[],2,0)</f>
        <v>SIMPLE_TEXT</v>
      </c>
      <c r="G858">
        <v>5</v>
      </c>
      <c r="H858" s="42" t="str">
        <f>見積条件マスタ[[#This Row],[article_type_id]]&amp;"."&amp;見積条件マスタ[[#This Row],[qt_condition_type_id]]&amp;"."&amp;見積条件マスタ[[#This Row],[qt_condition_type_define_id]]</f>
        <v>11.1.5</v>
      </c>
      <c r="I858" t="s">
        <v>494</v>
      </c>
      <c r="K858" t="s">
        <v>546</v>
      </c>
      <c r="L858">
        <v>3</v>
      </c>
      <c r="N858" t="s">
        <v>634</v>
      </c>
      <c r="O858" s="59"/>
    </row>
    <row r="859" spans="2:15" x14ac:dyDescent="0.25">
      <c r="B859">
        <v>11</v>
      </c>
      <c r="C859" s="42" t="str">
        <f>VLOOKUP(見積条件マスタ[[#This Row],[article_type_id]],品名マスタ[],5,0)</f>
        <v>センターレール</v>
      </c>
      <c r="D859">
        <v>1</v>
      </c>
      <c r="E859" s="42" t="str">
        <f>VLOOKUP(見積条件マスタ[[#This Row],[qt_condition_type_id]],見積条件タイプマスタ[],5,0)</f>
        <v>材質</v>
      </c>
      <c r="F859" s="42" t="str">
        <f>VLOOKUP(見積条件マスタ[[#This Row],[qt_condition_type_id]],見積条件タイプマスタ[],2,0)</f>
        <v>SIMPLE_TEXT</v>
      </c>
      <c r="G859">
        <v>6</v>
      </c>
      <c r="H859" s="42" t="str">
        <f>見積条件マスタ[[#This Row],[article_type_id]]&amp;"."&amp;見積条件マスタ[[#This Row],[qt_condition_type_id]]&amp;"."&amp;見積条件マスタ[[#This Row],[qt_condition_type_define_id]]</f>
        <v>11.1.6</v>
      </c>
      <c r="I859" t="s">
        <v>496</v>
      </c>
      <c r="K859" t="s">
        <v>676</v>
      </c>
      <c r="L859">
        <v>6</v>
      </c>
      <c r="N859" t="s">
        <v>634</v>
      </c>
      <c r="O859" s="59"/>
    </row>
    <row r="860" spans="2:15" x14ac:dyDescent="0.25">
      <c r="B860">
        <v>11</v>
      </c>
      <c r="C860" s="42" t="str">
        <f>VLOOKUP(見積条件マスタ[[#This Row],[article_type_id]],品名マスタ[],5,0)</f>
        <v>センターレール</v>
      </c>
      <c r="D860">
        <v>2</v>
      </c>
      <c r="E860" s="42" t="str">
        <f>VLOOKUP(見積条件マスタ[[#This Row],[qt_condition_type_id]],見積条件タイプマスタ[],5,0)</f>
        <v>表面処理</v>
      </c>
      <c r="F860" s="42" t="str">
        <f>VLOOKUP(見積条件マスタ[[#This Row],[qt_condition_type_id]],見積条件タイプマスタ[],2,0)</f>
        <v>SIMPLE_TEXT</v>
      </c>
      <c r="G860">
        <v>1</v>
      </c>
      <c r="H860" s="42" t="str">
        <f>見積条件マスタ[[#This Row],[article_type_id]]&amp;"."&amp;見積条件マスタ[[#This Row],[qt_condition_type_id]]&amp;"."&amp;見積条件マスタ[[#This Row],[qt_condition_type_define_id]]</f>
        <v>11.2.1</v>
      </c>
      <c r="I860" t="s">
        <v>163</v>
      </c>
      <c r="K860" t="s">
        <v>164</v>
      </c>
      <c r="L860">
        <v>1</v>
      </c>
      <c r="N860" t="s">
        <v>634</v>
      </c>
      <c r="O860" s="59"/>
    </row>
    <row r="861" spans="2:15" x14ac:dyDescent="0.25">
      <c r="B861">
        <v>11</v>
      </c>
      <c r="C861" s="42" t="str">
        <f>VLOOKUP(見積条件マスタ[[#This Row],[article_type_id]],品名マスタ[],5,0)</f>
        <v>センターレール</v>
      </c>
      <c r="D861">
        <v>2</v>
      </c>
      <c r="E861" s="42" t="str">
        <f>VLOOKUP(見積条件マスタ[[#This Row],[qt_condition_type_id]],見積条件タイプマスタ[],5,0)</f>
        <v>表面処理</v>
      </c>
      <c r="F861" s="42" t="str">
        <f>VLOOKUP(見積条件マスタ[[#This Row],[qt_condition_type_id]],見積条件タイプマスタ[],2,0)</f>
        <v>SIMPLE_TEXT</v>
      </c>
      <c r="G861">
        <v>2</v>
      </c>
      <c r="H861" s="42" t="str">
        <f>見積条件マスタ[[#This Row],[article_type_id]]&amp;"."&amp;見積条件マスタ[[#This Row],[qt_condition_type_id]]&amp;"."&amp;見積条件マスタ[[#This Row],[qt_condition_type_define_id]]</f>
        <v>11.2.2</v>
      </c>
      <c r="I861" t="s">
        <v>710</v>
      </c>
      <c r="K861" t="s">
        <v>711</v>
      </c>
      <c r="L861">
        <v>2</v>
      </c>
      <c r="N861" t="s">
        <v>693</v>
      </c>
      <c r="O861" s="59"/>
    </row>
    <row r="862" spans="2:15" x14ac:dyDescent="0.25">
      <c r="B862">
        <v>11</v>
      </c>
      <c r="C862" s="42" t="str">
        <f>VLOOKUP(見積条件マスタ[[#This Row],[article_type_id]],品名マスタ[],5,0)</f>
        <v>センターレール</v>
      </c>
      <c r="D862">
        <v>2</v>
      </c>
      <c r="E862" s="42" t="str">
        <f>VLOOKUP(見積条件マスタ[[#This Row],[qt_condition_type_id]],見積条件タイプマスタ[],5,0)</f>
        <v>表面処理</v>
      </c>
      <c r="F862" s="42" t="str">
        <f>VLOOKUP(見積条件マスタ[[#This Row],[qt_condition_type_id]],見積条件タイプマスタ[],2,0)</f>
        <v>SIMPLE_TEXT</v>
      </c>
      <c r="G862">
        <v>3</v>
      </c>
      <c r="H862" s="42" t="str">
        <f>見積条件マスタ[[#This Row],[article_type_id]]&amp;"."&amp;見積条件マスタ[[#This Row],[qt_condition_type_id]]&amp;"."&amp;見積条件マスタ[[#This Row],[qt_condition_type_define_id]]</f>
        <v>11.2.3</v>
      </c>
      <c r="I862" t="s">
        <v>34</v>
      </c>
      <c r="K862" t="s">
        <v>166</v>
      </c>
      <c r="L862">
        <v>3</v>
      </c>
      <c r="N862" t="s">
        <v>634</v>
      </c>
      <c r="O862" s="59"/>
    </row>
    <row r="863" spans="2:15" x14ac:dyDescent="0.25">
      <c r="B863">
        <v>11</v>
      </c>
      <c r="C863" s="42" t="str">
        <f>VLOOKUP(見積条件マスタ[[#This Row],[article_type_id]],品名マスタ[],5,0)</f>
        <v>センターレール</v>
      </c>
      <c r="D863">
        <v>10037</v>
      </c>
      <c r="E863" s="42" t="str">
        <f>VLOOKUP(見積条件マスタ[[#This Row],[qt_condition_type_id]],見積条件タイプマスタ[],5,0)</f>
        <v>板厚公差</v>
      </c>
      <c r="F863" s="42" t="str">
        <f>VLOOKUP(見積条件マスタ[[#This Row],[qt_condition_type_id]],見積条件タイプマスタ[],2,0)</f>
        <v>TOLERANCE</v>
      </c>
      <c r="G863">
        <v>1</v>
      </c>
      <c r="H863" s="42" t="str">
        <f>見積条件マスタ[[#This Row],[article_type_id]]&amp;"."&amp;見積条件マスタ[[#This Row],[qt_condition_type_id]]&amp;"."&amp;見積条件マスタ[[#This Row],[qt_condition_type_define_id]]</f>
        <v>11.10037.1</v>
      </c>
      <c r="I863" t="s">
        <v>204</v>
      </c>
      <c r="K863" t="s">
        <v>204</v>
      </c>
      <c r="L863">
        <v>1</v>
      </c>
      <c r="N863" t="s">
        <v>634</v>
      </c>
      <c r="O863" s="59"/>
    </row>
    <row r="864" spans="2:15" x14ac:dyDescent="0.25">
      <c r="B864">
        <v>11</v>
      </c>
      <c r="C864" s="42" t="str">
        <f>VLOOKUP(見積条件マスタ[[#This Row],[article_type_id]],品名マスタ[],5,0)</f>
        <v>センターレール</v>
      </c>
      <c r="D864">
        <v>10038</v>
      </c>
      <c r="E864" s="42" t="str">
        <f>VLOOKUP(見積条件マスタ[[#This Row],[qt_condition_type_id]],見積条件タイプマスタ[],5,0)</f>
        <v>長手公差</v>
      </c>
      <c r="F864" s="42" t="str">
        <f>VLOOKUP(見積条件マスタ[[#This Row],[qt_condition_type_id]],見積条件タイプマスタ[],2,0)</f>
        <v>TOLERANCE</v>
      </c>
      <c r="G864">
        <v>1</v>
      </c>
      <c r="H864" s="42" t="str">
        <f>見積条件マスタ[[#This Row],[article_type_id]]&amp;"."&amp;見積条件マスタ[[#This Row],[qt_condition_type_id]]&amp;"."&amp;見積条件マスタ[[#This Row],[qt_condition_type_define_id]]</f>
        <v>11.10038.1</v>
      </c>
      <c r="I864" t="s">
        <v>197</v>
      </c>
      <c r="K864" t="s">
        <v>197</v>
      </c>
      <c r="L864">
        <v>1</v>
      </c>
      <c r="N864" t="s">
        <v>634</v>
      </c>
      <c r="O864" s="59"/>
    </row>
    <row r="865" spans="2:15" x14ac:dyDescent="0.25">
      <c r="B865">
        <v>11</v>
      </c>
      <c r="C865" s="42" t="str">
        <f>VLOOKUP(見積条件マスタ[[#This Row],[article_type_id]],品名マスタ[],5,0)</f>
        <v>センターレール</v>
      </c>
      <c r="D865">
        <v>10039</v>
      </c>
      <c r="E865" s="42" t="str">
        <f>VLOOKUP(見積条件マスタ[[#This Row],[qt_condition_type_id]],見積条件タイプマスタ[],5,0)</f>
        <v>短手公差</v>
      </c>
      <c r="F865" s="42" t="str">
        <f>VLOOKUP(見積条件マスタ[[#This Row],[qt_condition_type_id]],見積条件タイプマスタ[],2,0)</f>
        <v>TOLERANCE</v>
      </c>
      <c r="G865">
        <v>1</v>
      </c>
      <c r="H865" s="42" t="str">
        <f>見積条件マスタ[[#This Row],[article_type_id]]&amp;"."&amp;見積条件マスタ[[#This Row],[qt_condition_type_id]]&amp;"."&amp;見積条件マスタ[[#This Row],[qt_condition_type_define_id]]</f>
        <v>11.10039.1</v>
      </c>
      <c r="I865" t="s">
        <v>452</v>
      </c>
      <c r="K865" t="s">
        <v>452</v>
      </c>
      <c r="L865">
        <v>1</v>
      </c>
      <c r="N865" t="s">
        <v>634</v>
      </c>
      <c r="O865" s="59"/>
    </row>
    <row r="866" spans="2:15" x14ac:dyDescent="0.25">
      <c r="B866">
        <v>11</v>
      </c>
      <c r="C866" s="42" t="str">
        <f>VLOOKUP(見積条件マスタ[[#This Row],[article_type_id]],品名マスタ[],5,0)</f>
        <v>センターレール</v>
      </c>
      <c r="D866">
        <v>10040</v>
      </c>
      <c r="E866" s="42" t="str">
        <f>VLOOKUP(見積条件マスタ[[#This Row],[qt_condition_type_id]],見積条件タイプマスタ[],5,0)</f>
        <v>仕上面</v>
      </c>
      <c r="F866" s="42" t="str">
        <f>VLOOKUP(見積条件マスタ[[#This Row],[qt_condition_type_id]],見積条件タイプマスタ[],2,0)</f>
        <v>SIMPLE_TEXT</v>
      </c>
      <c r="G866">
        <v>1</v>
      </c>
      <c r="H866" s="42" t="str">
        <f>見積条件マスタ[[#This Row],[article_type_id]]&amp;"."&amp;見積条件マスタ[[#This Row],[qt_condition_type_id]]&amp;"."&amp;見積条件マスタ[[#This Row],[qt_condition_type_define_id]]</f>
        <v>11.10040.1</v>
      </c>
      <c r="I866" t="s">
        <v>503</v>
      </c>
      <c r="K866" t="s">
        <v>712</v>
      </c>
      <c r="L866">
        <v>2</v>
      </c>
      <c r="N866" t="s">
        <v>634</v>
      </c>
      <c r="O866" s="59"/>
    </row>
    <row r="867" spans="2:15" x14ac:dyDescent="0.25">
      <c r="B867">
        <v>11</v>
      </c>
      <c r="C867" s="42" t="str">
        <f>VLOOKUP(見積条件マスタ[[#This Row],[article_type_id]],品名マスタ[],5,0)</f>
        <v>センターレール</v>
      </c>
      <c r="D867">
        <v>10040</v>
      </c>
      <c r="E867" s="42" t="str">
        <f>VLOOKUP(見積条件マスタ[[#This Row],[qt_condition_type_id]],見積条件タイプマスタ[],5,0)</f>
        <v>仕上面</v>
      </c>
      <c r="F867" s="42" t="str">
        <f>VLOOKUP(見積条件マスタ[[#This Row],[qt_condition_type_id]],見積条件タイプマスタ[],2,0)</f>
        <v>SIMPLE_TEXT</v>
      </c>
      <c r="G867">
        <v>2</v>
      </c>
      <c r="H867" s="42" t="str">
        <f>見積条件マスタ[[#This Row],[article_type_id]]&amp;"."&amp;見積条件マスタ[[#This Row],[qt_condition_type_id]]&amp;"."&amp;見積条件マスタ[[#This Row],[qt_condition_type_define_id]]</f>
        <v>11.10040.2</v>
      </c>
      <c r="I867" t="s">
        <v>502</v>
      </c>
      <c r="K867" t="s">
        <v>672</v>
      </c>
      <c r="L867">
        <v>1</v>
      </c>
      <c r="N867" t="s">
        <v>634</v>
      </c>
      <c r="O867" s="59"/>
    </row>
    <row r="868" spans="2:15" x14ac:dyDescent="0.25">
      <c r="B868">
        <v>12</v>
      </c>
      <c r="C868" s="42" t="str">
        <f>VLOOKUP(見積条件マスタ[[#This Row],[article_type_id]],品名マスタ[],5,0)</f>
        <v>ロッキングブロック</v>
      </c>
      <c r="D868">
        <v>1</v>
      </c>
      <c r="E868" s="42" t="str">
        <f>VLOOKUP(見積条件マスタ[[#This Row],[qt_condition_type_id]],見積条件タイプマスタ[],5,0)</f>
        <v>材質</v>
      </c>
      <c r="F868" s="42" t="str">
        <f>VLOOKUP(見積条件マスタ[[#This Row],[qt_condition_type_id]],見積条件タイプマスタ[],2,0)</f>
        <v>SIMPLE_TEXT</v>
      </c>
      <c r="G868">
        <v>1</v>
      </c>
      <c r="H868" s="42" t="str">
        <f>見積条件マスタ[[#This Row],[article_type_id]]&amp;"."&amp;見積条件マスタ[[#This Row],[qt_condition_type_id]]&amp;"."&amp;見積条件マスタ[[#This Row],[qt_condition_type_define_id]]</f>
        <v>12.1.1</v>
      </c>
      <c r="I868" t="s">
        <v>491</v>
      </c>
      <c r="J868" t="s">
        <v>667</v>
      </c>
      <c r="K868" t="s">
        <v>666</v>
      </c>
      <c r="L868">
        <v>1</v>
      </c>
      <c r="N868" t="s">
        <v>636</v>
      </c>
      <c r="O868" s="59"/>
    </row>
    <row r="869" spans="2:15" x14ac:dyDescent="0.25">
      <c r="B869">
        <v>12</v>
      </c>
      <c r="C869" s="42" t="str">
        <f>VLOOKUP(見積条件マスタ[[#This Row],[article_type_id]],品名マスタ[],5,0)</f>
        <v>ロッキングブロック</v>
      </c>
      <c r="D869">
        <v>1</v>
      </c>
      <c r="E869" s="42" t="str">
        <f>VLOOKUP(見積条件マスタ[[#This Row],[qt_condition_type_id]],見積条件タイプマスタ[],5,0)</f>
        <v>材質</v>
      </c>
      <c r="F869" s="42" t="str">
        <f>VLOOKUP(見積条件マスタ[[#This Row],[qt_condition_type_id]],見積条件タイプマスタ[],2,0)</f>
        <v>SIMPLE_TEXT</v>
      </c>
      <c r="G869">
        <v>2</v>
      </c>
      <c r="H869" s="42" t="str">
        <f>見積条件マスタ[[#This Row],[article_type_id]]&amp;"."&amp;見積条件マスタ[[#This Row],[qt_condition_type_id]]&amp;"."&amp;見積条件マスタ[[#This Row],[qt_condition_type_define_id]]</f>
        <v>12.1.2</v>
      </c>
      <c r="I869" t="s">
        <v>492</v>
      </c>
      <c r="J869" t="s">
        <v>668</v>
      </c>
      <c r="K869" t="s">
        <v>669</v>
      </c>
      <c r="L869">
        <v>2</v>
      </c>
      <c r="N869" t="s">
        <v>636</v>
      </c>
      <c r="O869" s="59"/>
    </row>
    <row r="870" spans="2:15" x14ac:dyDescent="0.25">
      <c r="B870">
        <v>12</v>
      </c>
      <c r="C870" s="42" t="str">
        <f>VLOOKUP(見積条件マスタ[[#This Row],[article_type_id]],品名マスタ[],5,0)</f>
        <v>ロッキングブロック</v>
      </c>
      <c r="D870">
        <v>1</v>
      </c>
      <c r="E870" s="42" t="str">
        <f>VLOOKUP(見積条件マスタ[[#This Row],[qt_condition_type_id]],見積条件タイプマスタ[],5,0)</f>
        <v>材質</v>
      </c>
      <c r="F870" s="42" t="str">
        <f>VLOOKUP(見積条件マスタ[[#This Row],[qt_condition_type_id]],見積条件タイプマスタ[],2,0)</f>
        <v>SIMPLE_TEXT</v>
      </c>
      <c r="G870">
        <v>3</v>
      </c>
      <c r="H870" s="42" t="str">
        <f>見積条件マスタ[[#This Row],[article_type_id]]&amp;"."&amp;見積条件マスタ[[#This Row],[qt_condition_type_id]]&amp;"."&amp;見積条件マスタ[[#This Row],[qt_condition_type_define_id]]</f>
        <v>12.1.3</v>
      </c>
      <c r="I870" t="s">
        <v>10</v>
      </c>
      <c r="J870" s="5" t="s">
        <v>11</v>
      </c>
      <c r="K870" s="5" t="s">
        <v>12</v>
      </c>
      <c r="L870">
        <v>3</v>
      </c>
      <c r="N870" t="s">
        <v>636</v>
      </c>
      <c r="O870" s="59"/>
    </row>
    <row r="871" spans="2:15" x14ac:dyDescent="0.25">
      <c r="B871" s="5">
        <v>13</v>
      </c>
      <c r="C871" s="16" t="str">
        <f>VLOOKUP(見積条件マスタ[[#This Row],[article_type_id]],品名マスタ[],5,0)</f>
        <v>鋳抜きピン</v>
      </c>
      <c r="D871" s="9">
        <v>1</v>
      </c>
      <c r="E871" s="16" t="str">
        <f>VLOOKUP(見積条件マスタ[[#This Row],[qt_condition_type_id]],見積条件タイプマスタ[],5,0)</f>
        <v>材質</v>
      </c>
      <c r="F871" s="16" t="str">
        <f>VLOOKUP(見積条件マスタ[[#This Row],[qt_condition_type_id]],見積条件タイプマスタ[],2,0)</f>
        <v>SIMPLE_TEXT</v>
      </c>
      <c r="G871" s="5">
        <v>1</v>
      </c>
      <c r="H871" s="16" t="str">
        <f>見積条件マスタ[[#This Row],[article_type_id]]&amp;"."&amp;見積条件マスタ[[#This Row],[qt_condition_type_id]]&amp;"."&amp;見積条件マスタ[[#This Row],[qt_condition_type_define_id]]</f>
        <v>13.1.1</v>
      </c>
      <c r="I871" s="5" t="s">
        <v>0</v>
      </c>
      <c r="J871" s="5" t="s">
        <v>8</v>
      </c>
      <c r="K871" s="5" t="s">
        <v>9</v>
      </c>
      <c r="L871" s="5">
        <v>1</v>
      </c>
      <c r="M871" s="5"/>
      <c r="N871" s="12" t="s">
        <v>632</v>
      </c>
      <c r="O871" s="59"/>
    </row>
    <row r="872" spans="2:15" x14ac:dyDescent="0.25">
      <c r="B872" s="5">
        <v>13</v>
      </c>
      <c r="C872" s="16" t="str">
        <f>VLOOKUP(見積条件マスタ[[#This Row],[article_type_id]],品名マスタ[],5,0)</f>
        <v>鋳抜きピン</v>
      </c>
      <c r="D872" s="9">
        <v>1</v>
      </c>
      <c r="E872" s="16" t="str">
        <f>VLOOKUP(見積条件マスタ[[#This Row],[qt_condition_type_id]],見積条件タイプマスタ[],5,0)</f>
        <v>材質</v>
      </c>
      <c r="F872" s="16" t="str">
        <f>VLOOKUP(見積条件マスタ[[#This Row],[qt_condition_type_id]],見積条件タイプマスタ[],2,0)</f>
        <v>SIMPLE_TEXT</v>
      </c>
      <c r="G872" s="5">
        <v>2</v>
      </c>
      <c r="H872" s="16" t="str">
        <f>見積条件マスタ[[#This Row],[article_type_id]]&amp;"."&amp;見積条件マスタ[[#This Row],[qt_condition_type_id]]&amp;"."&amp;見積条件マスタ[[#This Row],[qt_condition_type_define_id]]</f>
        <v>13.1.2</v>
      </c>
      <c r="I872" s="5" t="s">
        <v>10</v>
      </c>
      <c r="J872" s="5" t="s">
        <v>11</v>
      </c>
      <c r="K872" s="5" t="s">
        <v>12</v>
      </c>
      <c r="L872" s="5">
        <v>2</v>
      </c>
      <c r="M872" s="5"/>
      <c r="N872" s="12" t="s">
        <v>632</v>
      </c>
      <c r="O872" s="59"/>
    </row>
    <row r="873" spans="2:15" x14ac:dyDescent="0.25">
      <c r="B873" s="5">
        <v>13</v>
      </c>
      <c r="C873" s="16" t="str">
        <f>VLOOKUP(見積条件マスタ[[#This Row],[article_type_id]],品名マスタ[],5,0)</f>
        <v>鋳抜きピン</v>
      </c>
      <c r="D873" s="9">
        <v>1</v>
      </c>
      <c r="E873" s="16" t="str">
        <f>VLOOKUP(見積条件マスタ[[#This Row],[qt_condition_type_id]],見積条件タイプマスタ[],5,0)</f>
        <v>材質</v>
      </c>
      <c r="F873" s="16" t="str">
        <f>VLOOKUP(見積条件マスタ[[#This Row],[qt_condition_type_id]],見積条件タイプマスタ[],2,0)</f>
        <v>SIMPLE_TEXT</v>
      </c>
      <c r="G873" s="5">
        <v>3</v>
      </c>
      <c r="H873" s="16" t="str">
        <f>見積条件マスタ[[#This Row],[article_type_id]]&amp;"."&amp;見積条件マスタ[[#This Row],[qt_condition_type_id]]&amp;"."&amp;見積条件マスタ[[#This Row],[qt_condition_type_define_id]]</f>
        <v>13.1.3</v>
      </c>
      <c r="I873" s="5" t="s">
        <v>13</v>
      </c>
      <c r="J873" s="5" t="s">
        <v>14</v>
      </c>
      <c r="K873" s="5" t="s">
        <v>15</v>
      </c>
      <c r="L873" s="5">
        <v>6</v>
      </c>
      <c r="M873" s="5"/>
      <c r="N873" s="12" t="s">
        <v>632</v>
      </c>
      <c r="O873" s="59"/>
    </row>
    <row r="874" spans="2:15" x14ac:dyDescent="0.25">
      <c r="B874" s="5">
        <v>13</v>
      </c>
      <c r="C874" s="16" t="str">
        <f>VLOOKUP(見積条件マスタ[[#This Row],[article_type_id]],品名マスタ[],5,0)</f>
        <v>鋳抜きピン</v>
      </c>
      <c r="D874" s="9">
        <v>1</v>
      </c>
      <c r="E874" s="16" t="str">
        <f>VLOOKUP(見積条件マスタ[[#This Row],[qt_condition_type_id]],見積条件タイプマスタ[],5,0)</f>
        <v>材質</v>
      </c>
      <c r="F874" s="16" t="str">
        <f>VLOOKUP(見積条件マスタ[[#This Row],[qt_condition_type_id]],見積条件タイプマスタ[],2,0)</f>
        <v>SIMPLE_TEXT</v>
      </c>
      <c r="G874" s="5">
        <v>4</v>
      </c>
      <c r="H874" s="16" t="str">
        <f>見積条件マスタ[[#This Row],[article_type_id]]&amp;"."&amp;見積条件マスタ[[#This Row],[qt_condition_type_id]]&amp;"."&amp;見積条件マスタ[[#This Row],[qt_condition_type_define_id]]</f>
        <v>13.1.4</v>
      </c>
      <c r="I874" s="5" t="s">
        <v>16</v>
      </c>
      <c r="J874" s="5" t="s">
        <v>17</v>
      </c>
      <c r="K874" s="5" t="s">
        <v>646</v>
      </c>
      <c r="L874" s="5">
        <v>8</v>
      </c>
      <c r="M874" s="5"/>
      <c r="N874" s="12" t="s">
        <v>632</v>
      </c>
      <c r="O874" s="59"/>
    </row>
    <row r="875" spans="2:15" x14ac:dyDescent="0.25">
      <c r="B875" s="5">
        <v>13</v>
      </c>
      <c r="C875" s="16" t="str">
        <f>VLOOKUP(見積条件マスタ[[#This Row],[article_type_id]],品名マスタ[],5,0)</f>
        <v>鋳抜きピン</v>
      </c>
      <c r="D875" s="9">
        <v>1</v>
      </c>
      <c r="E875" s="16" t="str">
        <f>VLOOKUP(見積条件マスタ[[#This Row],[qt_condition_type_id]],見積条件タイプマスタ[],5,0)</f>
        <v>材質</v>
      </c>
      <c r="F875" s="16" t="str">
        <f>VLOOKUP(見積条件マスタ[[#This Row],[qt_condition_type_id]],見積条件タイプマスタ[],2,0)</f>
        <v>SIMPLE_TEXT</v>
      </c>
      <c r="G875" s="5">
        <v>5</v>
      </c>
      <c r="H875" s="16" t="str">
        <f>見積条件マスタ[[#This Row],[article_type_id]]&amp;"."&amp;見積条件マスタ[[#This Row],[qt_condition_type_id]]&amp;"."&amp;見積条件マスタ[[#This Row],[qt_condition_type_define_id]]</f>
        <v>13.1.5</v>
      </c>
      <c r="I875" s="5" t="s">
        <v>18</v>
      </c>
      <c r="J875" s="5" t="s">
        <v>19</v>
      </c>
      <c r="K875" s="5" t="s">
        <v>648</v>
      </c>
      <c r="L875" s="5">
        <v>7</v>
      </c>
      <c r="M875" s="5"/>
      <c r="N875" s="12" t="s">
        <v>632</v>
      </c>
      <c r="O875" s="59"/>
    </row>
    <row r="876" spans="2:15" x14ac:dyDescent="0.25">
      <c r="B876" s="5">
        <v>13</v>
      </c>
      <c r="C876" s="16" t="str">
        <f>VLOOKUP(見積条件マスタ[[#This Row],[article_type_id]],品名マスタ[],5,0)</f>
        <v>鋳抜きピン</v>
      </c>
      <c r="D876" s="9">
        <v>1</v>
      </c>
      <c r="E876" s="16" t="str">
        <f>VLOOKUP(見積条件マスタ[[#This Row],[qt_condition_type_id]],見積条件タイプマスタ[],5,0)</f>
        <v>材質</v>
      </c>
      <c r="F876" s="16" t="str">
        <f>VLOOKUP(見積条件マスタ[[#This Row],[qt_condition_type_id]],見積条件タイプマスタ[],2,0)</f>
        <v>SIMPLE_TEXT</v>
      </c>
      <c r="G876" s="5">
        <v>6</v>
      </c>
      <c r="H876" s="16" t="str">
        <f>見積条件マスタ[[#This Row],[article_type_id]]&amp;"."&amp;見積条件マスタ[[#This Row],[qt_condition_type_id]]&amp;"."&amp;見積条件マスタ[[#This Row],[qt_condition_type_define_id]]</f>
        <v>13.1.6</v>
      </c>
      <c r="I876" s="5" t="s">
        <v>20</v>
      </c>
      <c r="J876" s="5" t="s">
        <v>21</v>
      </c>
      <c r="K876" s="5" t="s">
        <v>653</v>
      </c>
      <c r="L876" s="5">
        <v>9</v>
      </c>
      <c r="M876" s="5"/>
      <c r="N876" s="12" t="s">
        <v>632</v>
      </c>
      <c r="O876" s="59"/>
    </row>
    <row r="877" spans="2:15" x14ac:dyDescent="0.25">
      <c r="B877" s="5">
        <v>13</v>
      </c>
      <c r="C877" s="16" t="str">
        <f>VLOOKUP(見積条件マスタ[[#This Row],[article_type_id]],品名マスタ[],5,0)</f>
        <v>鋳抜きピン</v>
      </c>
      <c r="D877" s="9">
        <v>1</v>
      </c>
      <c r="E877" s="16" t="str">
        <f>VLOOKUP(見積条件マスタ[[#This Row],[qt_condition_type_id]],見積条件タイプマスタ[],5,0)</f>
        <v>材質</v>
      </c>
      <c r="F877" s="16" t="str">
        <f>VLOOKUP(見積条件マスタ[[#This Row],[qt_condition_type_id]],見積条件タイプマスタ[],2,0)</f>
        <v>SIMPLE_TEXT</v>
      </c>
      <c r="G877" s="5">
        <v>7</v>
      </c>
      <c r="H877" s="16" t="str">
        <f>見積条件マスタ[[#This Row],[article_type_id]]&amp;"."&amp;見積条件マスタ[[#This Row],[qt_condition_type_id]]&amp;"."&amp;見積条件マスタ[[#This Row],[qt_condition_type_define_id]]</f>
        <v>13.1.7</v>
      </c>
      <c r="I877" s="5" t="s">
        <v>22</v>
      </c>
      <c r="J877" s="5" t="s">
        <v>23</v>
      </c>
      <c r="K877" s="5" t="s">
        <v>24</v>
      </c>
      <c r="L877" s="5">
        <v>4</v>
      </c>
      <c r="M877" s="5"/>
      <c r="N877" s="12" t="s">
        <v>632</v>
      </c>
      <c r="O877" s="59"/>
    </row>
    <row r="878" spans="2:15" x14ac:dyDescent="0.25">
      <c r="B878" s="5">
        <v>13</v>
      </c>
      <c r="C878" s="16" t="str">
        <f>VLOOKUP(見積条件マスタ[[#This Row],[article_type_id]],品名マスタ[],5,0)</f>
        <v>鋳抜きピン</v>
      </c>
      <c r="D878" s="9">
        <v>1</v>
      </c>
      <c r="E878" s="16" t="str">
        <f>VLOOKUP(見積条件マスタ[[#This Row],[qt_condition_type_id]],見積条件タイプマスタ[],5,0)</f>
        <v>材質</v>
      </c>
      <c r="F878" s="16" t="str">
        <f>VLOOKUP(見積条件マスタ[[#This Row],[qt_condition_type_id]],見積条件タイプマスタ[],2,0)</f>
        <v>SIMPLE_TEXT</v>
      </c>
      <c r="G878" s="5">
        <v>8</v>
      </c>
      <c r="H878" s="16" t="str">
        <f>見積条件マスタ[[#This Row],[article_type_id]]&amp;"."&amp;見積条件マスタ[[#This Row],[qt_condition_type_id]]&amp;"."&amp;見積条件マスタ[[#This Row],[qt_condition_type_define_id]]</f>
        <v>13.1.8</v>
      </c>
      <c r="I878" s="5" t="s">
        <v>25</v>
      </c>
      <c r="J878" s="5" t="s">
        <v>26</v>
      </c>
      <c r="K878" s="5" t="s">
        <v>642</v>
      </c>
      <c r="L878" s="5">
        <v>3</v>
      </c>
      <c r="M878" s="5"/>
      <c r="N878" s="12" t="s">
        <v>632</v>
      </c>
      <c r="O878" s="59"/>
    </row>
    <row r="879" spans="2:15" x14ac:dyDescent="0.25">
      <c r="B879" s="5">
        <v>13</v>
      </c>
      <c r="C879" s="16" t="str">
        <f>VLOOKUP(見積条件マスタ[[#This Row],[article_type_id]],品名マスタ[],5,0)</f>
        <v>鋳抜きピン</v>
      </c>
      <c r="D879" s="9">
        <v>1</v>
      </c>
      <c r="E879" s="16" t="str">
        <f>VLOOKUP(見積条件マスタ[[#This Row],[qt_condition_type_id]],見積条件タイプマスタ[],5,0)</f>
        <v>材質</v>
      </c>
      <c r="F879" s="16" t="str">
        <f>VLOOKUP(見積条件マスタ[[#This Row],[qt_condition_type_id]],見積条件タイプマスタ[],2,0)</f>
        <v>SIMPLE_TEXT</v>
      </c>
      <c r="G879" s="5">
        <v>9</v>
      </c>
      <c r="H879" s="16" t="str">
        <f>見積条件マスタ[[#This Row],[article_type_id]]&amp;"."&amp;見積条件マスタ[[#This Row],[qt_condition_type_id]]&amp;"."&amp;見積条件マスタ[[#This Row],[qt_condition_type_define_id]]</f>
        <v>13.1.9</v>
      </c>
      <c r="I879" s="5" t="s">
        <v>27</v>
      </c>
      <c r="J879" s="5" t="s">
        <v>17</v>
      </c>
      <c r="K879" s="5" t="s">
        <v>644</v>
      </c>
      <c r="L879" s="5">
        <v>5</v>
      </c>
      <c r="M879" s="5"/>
      <c r="N879" s="12" t="s">
        <v>632</v>
      </c>
      <c r="O879" s="59"/>
    </row>
    <row r="880" spans="2:15" x14ac:dyDescent="0.25">
      <c r="B880" s="5">
        <v>13</v>
      </c>
      <c r="C880" s="16" t="str">
        <f>VLOOKUP(見積条件マスタ[[#This Row],[article_type_id]],品名マスタ[],5,0)</f>
        <v>鋳抜きピン</v>
      </c>
      <c r="D880" s="9">
        <v>1</v>
      </c>
      <c r="E880" s="16" t="str">
        <f>VLOOKUP(見積条件マスタ[[#This Row],[qt_condition_type_id]],見積条件タイプマスタ[],5,0)</f>
        <v>材質</v>
      </c>
      <c r="F880" s="16" t="str">
        <f>VLOOKUP(見積条件マスタ[[#This Row],[qt_condition_type_id]],見積条件タイプマスタ[],2,0)</f>
        <v>SIMPLE_TEXT</v>
      </c>
      <c r="G880" s="5">
        <v>10</v>
      </c>
      <c r="H880" s="16" t="str">
        <f>見積条件マスタ[[#This Row],[article_type_id]]&amp;"."&amp;見積条件マスタ[[#This Row],[qt_condition_type_id]]&amp;"."&amp;見積条件マスタ[[#This Row],[qt_condition_type_define_id]]</f>
        <v>13.1.10</v>
      </c>
      <c r="I880" s="5" t="s">
        <v>28</v>
      </c>
      <c r="J880" s="5" t="s">
        <v>29</v>
      </c>
      <c r="K880" s="5" t="s">
        <v>649</v>
      </c>
      <c r="L880" s="5">
        <v>10</v>
      </c>
      <c r="M880" s="5"/>
      <c r="N880" s="12" t="s">
        <v>709</v>
      </c>
      <c r="O880" s="59"/>
    </row>
    <row r="881" spans="2:15" x14ac:dyDescent="0.25">
      <c r="B881" s="5">
        <v>13</v>
      </c>
      <c r="C881" s="16" t="str">
        <f>VLOOKUP(見積条件マスタ[[#This Row],[article_type_id]],品名マスタ[],5,0)</f>
        <v>鋳抜きピン</v>
      </c>
      <c r="D881" s="9">
        <v>1</v>
      </c>
      <c r="E881" s="16" t="str">
        <f>VLOOKUP(見積条件マスタ[[#This Row],[qt_condition_type_id]],見積条件タイプマスタ[],5,0)</f>
        <v>材質</v>
      </c>
      <c r="F881" s="16" t="str">
        <f>VLOOKUP(見積条件マスタ[[#This Row],[qt_condition_type_id]],見積条件タイプマスタ[],2,0)</f>
        <v>SIMPLE_TEXT</v>
      </c>
      <c r="G881" s="5">
        <v>11</v>
      </c>
      <c r="H881" s="16" t="str">
        <f>見積条件マスタ[[#This Row],[article_type_id]]&amp;"."&amp;見積条件マスタ[[#This Row],[qt_condition_type_id]]&amp;"."&amp;見積条件マスタ[[#This Row],[qt_condition_type_define_id]]</f>
        <v>13.1.11</v>
      </c>
      <c r="I881" s="5" t="s">
        <v>30</v>
      </c>
      <c r="J881" s="5" t="s">
        <v>31</v>
      </c>
      <c r="K881" s="5" t="s">
        <v>650</v>
      </c>
      <c r="L881" s="5">
        <v>11</v>
      </c>
      <c r="M881" s="5"/>
      <c r="N881" s="12" t="s">
        <v>709</v>
      </c>
      <c r="O881" s="59"/>
    </row>
    <row r="882" spans="2:15" x14ac:dyDescent="0.25">
      <c r="B882" s="5">
        <v>13</v>
      </c>
      <c r="C882" s="16" t="str">
        <f>VLOOKUP(見積条件マスタ[[#This Row],[article_type_id]],品名マスタ[],5,0)</f>
        <v>鋳抜きピン</v>
      </c>
      <c r="D882" s="9">
        <v>1</v>
      </c>
      <c r="E882" s="16" t="str">
        <f>VLOOKUP(見積条件マスタ[[#This Row],[qt_condition_type_id]],見積条件タイプマスタ[],5,0)</f>
        <v>材質</v>
      </c>
      <c r="F882" s="16" t="str">
        <f>VLOOKUP(見積条件マスタ[[#This Row],[qt_condition_type_id]],見積条件タイプマスタ[],2,0)</f>
        <v>SIMPLE_TEXT</v>
      </c>
      <c r="G882" s="5">
        <v>12</v>
      </c>
      <c r="H882" s="16" t="str">
        <f>見積条件マスタ[[#This Row],[article_type_id]]&amp;"."&amp;見積条件マスタ[[#This Row],[qt_condition_type_id]]&amp;"."&amp;見積条件マスタ[[#This Row],[qt_condition_type_define_id]]</f>
        <v>13.1.12</v>
      </c>
      <c r="I882" s="5" t="s">
        <v>32</v>
      </c>
      <c r="J882" s="5" t="s">
        <v>33</v>
      </c>
      <c r="K882" s="5" t="s">
        <v>651</v>
      </c>
      <c r="L882" s="5">
        <v>12</v>
      </c>
      <c r="M882" s="5"/>
      <c r="N882" s="12" t="s">
        <v>709</v>
      </c>
      <c r="O882" s="59"/>
    </row>
    <row r="883" spans="2:15" x14ac:dyDescent="0.25">
      <c r="B883" s="5">
        <v>13</v>
      </c>
      <c r="C883" s="16" t="str">
        <f>VLOOKUP(見積条件マスタ[[#This Row],[article_type_id]],品名マスタ[],5,0)</f>
        <v>鋳抜きピン</v>
      </c>
      <c r="D883" s="9">
        <v>2</v>
      </c>
      <c r="E883" s="16" t="str">
        <f>VLOOKUP(見積条件マスタ[[#This Row],[qt_condition_type_id]],見積条件タイプマスタ[],5,0)</f>
        <v>表面処理</v>
      </c>
      <c r="F883" s="16" t="str">
        <f>VLOOKUP(見積条件マスタ[[#This Row],[qt_condition_type_id]],見積条件タイプマスタ[],2,0)</f>
        <v>SIMPLE_TEXT</v>
      </c>
      <c r="G883" s="5">
        <v>1</v>
      </c>
      <c r="H883" s="16" t="str">
        <f>見積条件マスタ[[#This Row],[article_type_id]]&amp;"."&amp;見積条件マスタ[[#This Row],[qt_condition_type_id]]&amp;"."&amp;見積条件マスタ[[#This Row],[qt_condition_type_define_id]]</f>
        <v>13.2.1</v>
      </c>
      <c r="I883" s="5" t="s">
        <v>163</v>
      </c>
      <c r="J883" s="5"/>
      <c r="K883" s="5" t="s">
        <v>164</v>
      </c>
      <c r="L883" s="5">
        <v>1</v>
      </c>
      <c r="M883" s="5"/>
      <c r="N883" s="12" t="s">
        <v>709</v>
      </c>
      <c r="O883" s="59"/>
    </row>
    <row r="884" spans="2:15" x14ac:dyDescent="0.25">
      <c r="B884" s="5">
        <v>13</v>
      </c>
      <c r="C884" s="16" t="str">
        <f>VLOOKUP(見積条件マスタ[[#This Row],[article_type_id]],品名マスタ[],5,0)</f>
        <v>鋳抜きピン</v>
      </c>
      <c r="D884" s="9">
        <v>2</v>
      </c>
      <c r="E884" s="16" t="str">
        <f>VLOOKUP(見積条件マスタ[[#This Row],[qt_condition_type_id]],見積条件タイプマスタ[],5,0)</f>
        <v>表面処理</v>
      </c>
      <c r="F884" s="16" t="str">
        <f>VLOOKUP(見積条件マスタ[[#This Row],[qt_condition_type_id]],見積条件タイプマスタ[],2,0)</f>
        <v>SIMPLE_TEXT</v>
      </c>
      <c r="G884" s="5">
        <v>2</v>
      </c>
      <c r="H884" s="16" t="str">
        <f>見積条件マスタ[[#This Row],[article_type_id]]&amp;"."&amp;見積条件マスタ[[#This Row],[qt_condition_type_id]]&amp;"."&amp;見積条件マスタ[[#This Row],[qt_condition_type_define_id]]</f>
        <v>13.2.2</v>
      </c>
      <c r="I884" s="5" t="s">
        <v>35</v>
      </c>
      <c r="J884" s="5"/>
      <c r="K884" s="5" t="s">
        <v>165</v>
      </c>
      <c r="L884" s="5">
        <v>2</v>
      </c>
      <c r="M884" s="5"/>
      <c r="N884" s="12" t="s">
        <v>632</v>
      </c>
      <c r="O884" s="59"/>
    </row>
    <row r="885" spans="2:15" x14ac:dyDescent="0.25">
      <c r="B885" s="5">
        <v>13</v>
      </c>
      <c r="C885" s="16" t="str">
        <f>VLOOKUP(見積条件マスタ[[#This Row],[article_type_id]],品名マスタ[],5,0)</f>
        <v>鋳抜きピン</v>
      </c>
      <c r="D885" s="9">
        <v>2</v>
      </c>
      <c r="E885" s="16" t="str">
        <f>VLOOKUP(見積条件マスタ[[#This Row],[qt_condition_type_id]],見積条件タイプマスタ[],5,0)</f>
        <v>表面処理</v>
      </c>
      <c r="F885" s="16" t="str">
        <f>VLOOKUP(見積条件マスタ[[#This Row],[qt_condition_type_id]],見積条件タイプマスタ[],2,0)</f>
        <v>SIMPLE_TEXT</v>
      </c>
      <c r="G885" s="5">
        <v>3</v>
      </c>
      <c r="H885" s="16" t="str">
        <f>見積条件マスタ[[#This Row],[article_type_id]]&amp;"."&amp;見積条件マスタ[[#This Row],[qt_condition_type_id]]&amp;"."&amp;見積条件マスタ[[#This Row],[qt_condition_type_define_id]]</f>
        <v>13.2.3</v>
      </c>
      <c r="I885" s="5" t="s">
        <v>34</v>
      </c>
      <c r="J885" s="5"/>
      <c r="K885" s="5" t="s">
        <v>166</v>
      </c>
      <c r="L885" s="5">
        <v>3</v>
      </c>
      <c r="M885" s="5"/>
      <c r="N885" s="12" t="s">
        <v>632</v>
      </c>
      <c r="O885" s="59"/>
    </row>
    <row r="886" spans="2:15" x14ac:dyDescent="0.25">
      <c r="B886" s="5">
        <v>13</v>
      </c>
      <c r="C886" s="16" t="str">
        <f>VLOOKUP(見積条件マスタ[[#This Row],[article_type_id]],品名マスタ[],5,0)</f>
        <v>鋳抜きピン</v>
      </c>
      <c r="D886" s="9">
        <v>2</v>
      </c>
      <c r="E886" s="16" t="str">
        <f>VLOOKUP(見積条件マスタ[[#This Row],[qt_condition_type_id]],見積条件タイプマスタ[],5,0)</f>
        <v>表面処理</v>
      </c>
      <c r="F886" s="16" t="str">
        <f>VLOOKUP(見積条件マスタ[[#This Row],[qt_condition_type_id]],見積条件タイプマスタ[],2,0)</f>
        <v>SIMPLE_TEXT</v>
      </c>
      <c r="G886" s="5">
        <v>4</v>
      </c>
      <c r="H886" s="16" t="str">
        <f>見積条件マスタ[[#This Row],[article_type_id]]&amp;"."&amp;見積条件マスタ[[#This Row],[qt_condition_type_id]]&amp;"."&amp;見積条件マスタ[[#This Row],[qt_condition_type_define_id]]</f>
        <v>13.2.4</v>
      </c>
      <c r="I886" s="5" t="s">
        <v>167</v>
      </c>
      <c r="J886" s="5"/>
      <c r="K886" s="5" t="s">
        <v>656</v>
      </c>
      <c r="L886" s="5">
        <v>4</v>
      </c>
      <c r="M886" s="5"/>
      <c r="N886" s="12" t="s">
        <v>709</v>
      </c>
      <c r="O886" s="59"/>
    </row>
    <row r="887" spans="2:15" x14ac:dyDescent="0.25">
      <c r="B887" s="5">
        <v>13</v>
      </c>
      <c r="C887" s="16" t="str">
        <f>VLOOKUP(見積条件マスタ[[#This Row],[article_type_id]],品名マスタ[],5,0)</f>
        <v>鋳抜きピン</v>
      </c>
      <c r="D887" s="9">
        <v>2</v>
      </c>
      <c r="E887" s="16" t="str">
        <f>VLOOKUP(見積条件マスタ[[#This Row],[qt_condition_type_id]],見積条件タイプマスタ[],5,0)</f>
        <v>表面処理</v>
      </c>
      <c r="F887" s="16" t="str">
        <f>VLOOKUP(見積条件マスタ[[#This Row],[qt_condition_type_id]],見積条件タイプマスタ[],2,0)</f>
        <v>SIMPLE_TEXT</v>
      </c>
      <c r="G887" s="5">
        <v>5</v>
      </c>
      <c r="H887" s="16" t="str">
        <f>見積条件マスタ[[#This Row],[article_type_id]]&amp;"."&amp;見積条件マスタ[[#This Row],[qt_condition_type_id]]&amp;"."&amp;見積条件マスタ[[#This Row],[qt_condition_type_define_id]]</f>
        <v>13.2.5</v>
      </c>
      <c r="I887" s="5" t="s">
        <v>168</v>
      </c>
      <c r="J887" s="5"/>
      <c r="K887" s="5" t="s">
        <v>564</v>
      </c>
      <c r="L887" s="5">
        <v>5</v>
      </c>
      <c r="M887" s="5"/>
      <c r="N887" s="12" t="s">
        <v>709</v>
      </c>
      <c r="O887" s="59"/>
    </row>
    <row r="888" spans="2:15" x14ac:dyDescent="0.25">
      <c r="B888" s="5">
        <v>13</v>
      </c>
      <c r="C888" s="16" t="str">
        <f>VLOOKUP(見積条件マスタ[[#This Row],[article_type_id]],品名マスタ[],5,0)</f>
        <v>鋳抜きピン</v>
      </c>
      <c r="D888" s="9">
        <v>2</v>
      </c>
      <c r="E888" s="16" t="str">
        <f>VLOOKUP(見積条件マスタ[[#This Row],[qt_condition_type_id]],見積条件タイプマスタ[],5,0)</f>
        <v>表面処理</v>
      </c>
      <c r="F888" s="16" t="str">
        <f>VLOOKUP(見積条件マスタ[[#This Row],[qt_condition_type_id]],見積条件タイプマスタ[],2,0)</f>
        <v>SIMPLE_TEXT</v>
      </c>
      <c r="G888" s="5">
        <v>6</v>
      </c>
      <c r="H888" s="16" t="str">
        <f>見積条件マスタ[[#This Row],[article_type_id]]&amp;"."&amp;見積条件マスタ[[#This Row],[qt_condition_type_id]]&amp;"."&amp;見積条件マスタ[[#This Row],[qt_condition_type_define_id]]</f>
        <v>13.2.6</v>
      </c>
      <c r="I888" s="5" t="s">
        <v>169</v>
      </c>
      <c r="J888" s="5"/>
      <c r="K888" s="5" t="s">
        <v>565</v>
      </c>
      <c r="L888" s="5">
        <v>6</v>
      </c>
      <c r="M888" s="5"/>
      <c r="N888" s="12" t="s">
        <v>709</v>
      </c>
      <c r="O888" s="59"/>
    </row>
    <row r="889" spans="2:15" x14ac:dyDescent="0.25">
      <c r="B889" s="5">
        <v>13</v>
      </c>
      <c r="C889" s="16" t="str">
        <f>VLOOKUP(見積条件マスタ[[#This Row],[article_type_id]],品名マスタ[],5,0)</f>
        <v>鋳抜きピン</v>
      </c>
      <c r="D889" s="9">
        <v>2</v>
      </c>
      <c r="E889" s="16" t="str">
        <f>VLOOKUP(見積条件マスタ[[#This Row],[qt_condition_type_id]],見積条件タイプマスタ[],5,0)</f>
        <v>表面処理</v>
      </c>
      <c r="F889" s="16" t="str">
        <f>VLOOKUP(見積条件マスタ[[#This Row],[qt_condition_type_id]],見積条件タイプマスタ[],2,0)</f>
        <v>SIMPLE_TEXT</v>
      </c>
      <c r="G889" s="5">
        <v>7</v>
      </c>
      <c r="H889" s="16" t="str">
        <f>見積条件マスタ[[#This Row],[article_type_id]]&amp;"."&amp;見積条件マスタ[[#This Row],[qt_condition_type_id]]&amp;"."&amp;見積条件マスタ[[#This Row],[qt_condition_type_define_id]]</f>
        <v>13.2.7</v>
      </c>
      <c r="I889" s="5" t="s">
        <v>170</v>
      </c>
      <c r="J889" s="5"/>
      <c r="K889" s="5" t="s">
        <v>566</v>
      </c>
      <c r="L889" s="5">
        <v>7</v>
      </c>
      <c r="M889" s="5"/>
      <c r="N889" s="12" t="s">
        <v>709</v>
      </c>
      <c r="O889" s="59"/>
    </row>
    <row r="890" spans="2:15" x14ac:dyDescent="0.25">
      <c r="B890" s="5">
        <v>13</v>
      </c>
      <c r="C890" s="16" t="str">
        <f>VLOOKUP(見積条件マスタ[[#This Row],[article_type_id]],品名マスタ[],5,0)</f>
        <v>鋳抜きピン</v>
      </c>
      <c r="D890" s="9">
        <v>2</v>
      </c>
      <c r="E890" s="16" t="str">
        <f>VLOOKUP(見積条件マスタ[[#This Row],[qt_condition_type_id]],見積条件タイプマスタ[],5,0)</f>
        <v>表面処理</v>
      </c>
      <c r="F890" s="16" t="str">
        <f>VLOOKUP(見積条件マスタ[[#This Row],[qt_condition_type_id]],見積条件タイプマスタ[],2,0)</f>
        <v>SIMPLE_TEXT</v>
      </c>
      <c r="G890" s="5">
        <v>8</v>
      </c>
      <c r="H890" s="16" t="str">
        <f>見積条件マスタ[[#This Row],[article_type_id]]&amp;"."&amp;見積条件マスタ[[#This Row],[qt_condition_type_id]]&amp;"."&amp;見積条件マスタ[[#This Row],[qt_condition_type_define_id]]</f>
        <v>13.2.8</v>
      </c>
      <c r="I890" s="5" t="s">
        <v>171</v>
      </c>
      <c r="J890" s="5"/>
      <c r="K890" s="5" t="s">
        <v>567</v>
      </c>
      <c r="L890" s="5">
        <v>8</v>
      </c>
      <c r="M890" s="5"/>
      <c r="N890" s="12" t="s">
        <v>709</v>
      </c>
      <c r="O890" s="59"/>
    </row>
    <row r="891" spans="2:15" x14ac:dyDescent="0.25">
      <c r="B891" s="5">
        <v>13</v>
      </c>
      <c r="C891" s="16" t="str">
        <f>VLOOKUP(見積条件マスタ[[#This Row],[article_type_id]],品名マスタ[],5,0)</f>
        <v>鋳抜きピン</v>
      </c>
      <c r="D891" s="9">
        <v>2</v>
      </c>
      <c r="E891" s="16" t="str">
        <f>VLOOKUP(見積条件マスタ[[#This Row],[qt_condition_type_id]],見積条件タイプマスタ[],5,0)</f>
        <v>表面処理</v>
      </c>
      <c r="F891" s="16" t="str">
        <f>VLOOKUP(見積条件マスタ[[#This Row],[qt_condition_type_id]],見積条件タイプマスタ[],2,0)</f>
        <v>SIMPLE_TEXT</v>
      </c>
      <c r="G891" s="5">
        <v>9</v>
      </c>
      <c r="H891" s="16" t="str">
        <f>見積条件マスタ[[#This Row],[article_type_id]]&amp;"."&amp;見積条件マスタ[[#This Row],[qt_condition_type_id]]&amp;"."&amp;見積条件マスタ[[#This Row],[qt_condition_type_define_id]]</f>
        <v>13.2.9</v>
      </c>
      <c r="I891" s="5" t="s">
        <v>172</v>
      </c>
      <c r="J891" s="5"/>
      <c r="K891" s="5" t="s">
        <v>568</v>
      </c>
      <c r="L891" s="5">
        <v>9</v>
      </c>
      <c r="M891" s="5"/>
      <c r="N891" s="12" t="s">
        <v>709</v>
      </c>
      <c r="O891" s="59"/>
    </row>
    <row r="892" spans="2:15" x14ac:dyDescent="0.25">
      <c r="B892" s="5">
        <v>13</v>
      </c>
      <c r="C892" s="16" t="str">
        <f>VLOOKUP(見積条件マスタ[[#This Row],[article_type_id]],品名マスタ[],5,0)</f>
        <v>鋳抜きピン</v>
      </c>
      <c r="D892" s="9">
        <v>2</v>
      </c>
      <c r="E892" s="16" t="str">
        <f>VLOOKUP(見積条件マスタ[[#This Row],[qt_condition_type_id]],見積条件タイプマスタ[],5,0)</f>
        <v>表面処理</v>
      </c>
      <c r="F892" s="16" t="str">
        <f>VLOOKUP(見積条件マスタ[[#This Row],[qt_condition_type_id]],見積条件タイプマスタ[],2,0)</f>
        <v>SIMPLE_TEXT</v>
      </c>
      <c r="G892" s="5">
        <v>10</v>
      </c>
      <c r="H892" s="16" t="str">
        <f>見積条件マスタ[[#This Row],[article_type_id]]&amp;"."&amp;見積条件マスタ[[#This Row],[qt_condition_type_id]]&amp;"."&amp;見積条件マスタ[[#This Row],[qt_condition_type_define_id]]</f>
        <v>13.2.10</v>
      </c>
      <c r="I892" s="5" t="s">
        <v>173</v>
      </c>
      <c r="J892" s="5"/>
      <c r="K892" s="5" t="s">
        <v>569</v>
      </c>
      <c r="L892" s="5">
        <v>10</v>
      </c>
      <c r="M892" s="5"/>
      <c r="N892" s="12" t="s">
        <v>709</v>
      </c>
      <c r="O892" s="59"/>
    </row>
    <row r="893" spans="2:15" x14ac:dyDescent="0.25">
      <c r="B893" s="5">
        <v>13</v>
      </c>
      <c r="C893" s="16" t="str">
        <f>VLOOKUP(見積条件マスタ[[#This Row],[article_type_id]],品名マスタ[],5,0)</f>
        <v>鋳抜きピン</v>
      </c>
      <c r="D893" s="9">
        <v>2</v>
      </c>
      <c r="E893" s="16" t="str">
        <f>VLOOKUP(見積条件マスタ[[#This Row],[qt_condition_type_id]],見積条件タイプマスタ[],5,0)</f>
        <v>表面処理</v>
      </c>
      <c r="F893" s="16" t="str">
        <f>VLOOKUP(見積条件マスタ[[#This Row],[qt_condition_type_id]],見積条件タイプマスタ[],2,0)</f>
        <v>SIMPLE_TEXT</v>
      </c>
      <c r="G893" s="5">
        <v>11</v>
      </c>
      <c r="H893" s="16" t="str">
        <f>見積条件マスタ[[#This Row],[article_type_id]]&amp;"."&amp;見積条件マスタ[[#This Row],[qt_condition_type_id]]&amp;"."&amp;見積条件マスタ[[#This Row],[qt_condition_type_define_id]]</f>
        <v>13.2.11</v>
      </c>
      <c r="I893" s="5" t="s">
        <v>174</v>
      </c>
      <c r="J893" s="5"/>
      <c r="K893" s="5" t="s">
        <v>570</v>
      </c>
      <c r="L893" s="5">
        <v>11</v>
      </c>
      <c r="M893" s="5"/>
      <c r="N893" s="12" t="s">
        <v>709</v>
      </c>
      <c r="O893" s="59"/>
    </row>
    <row r="894" spans="2:15" x14ac:dyDescent="0.25">
      <c r="B894" s="5">
        <v>13</v>
      </c>
      <c r="C894" s="16" t="str">
        <f>VLOOKUP(見積条件マスタ[[#This Row],[article_type_id]],品名マスタ[],5,0)</f>
        <v>鋳抜きピン</v>
      </c>
      <c r="D894" s="9">
        <v>2</v>
      </c>
      <c r="E894" s="16" t="str">
        <f>VLOOKUP(見積条件マスタ[[#This Row],[qt_condition_type_id]],見積条件タイプマスタ[],5,0)</f>
        <v>表面処理</v>
      </c>
      <c r="F894" s="16" t="str">
        <f>VLOOKUP(見積条件マスタ[[#This Row],[qt_condition_type_id]],見積条件タイプマスタ[],2,0)</f>
        <v>SIMPLE_TEXT</v>
      </c>
      <c r="G894" s="5">
        <v>12</v>
      </c>
      <c r="H894" s="16" t="str">
        <f>見積条件マスタ[[#This Row],[article_type_id]]&amp;"."&amp;見積条件マスタ[[#This Row],[qt_condition_type_id]]&amp;"."&amp;見積条件マスタ[[#This Row],[qt_condition_type_define_id]]</f>
        <v>13.2.12</v>
      </c>
      <c r="I894" s="5" t="s">
        <v>175</v>
      </c>
      <c r="J894" s="5"/>
      <c r="K894" s="5" t="s">
        <v>571</v>
      </c>
      <c r="L894" s="5">
        <v>12</v>
      </c>
      <c r="M894" s="5"/>
      <c r="N894" s="12" t="s">
        <v>709</v>
      </c>
      <c r="O894" s="59"/>
    </row>
    <row r="895" spans="2:15" x14ac:dyDescent="0.25">
      <c r="B895" s="5">
        <v>13</v>
      </c>
      <c r="C895" s="16" t="str">
        <f>VLOOKUP(見積条件マスタ[[#This Row],[article_type_id]],品名マスタ[],5,0)</f>
        <v>鋳抜きピン</v>
      </c>
      <c r="D895" s="9">
        <v>2</v>
      </c>
      <c r="E895" s="16" t="str">
        <f>VLOOKUP(見積条件マスタ[[#This Row],[qt_condition_type_id]],見積条件タイプマスタ[],5,0)</f>
        <v>表面処理</v>
      </c>
      <c r="F895" s="16" t="str">
        <f>VLOOKUP(見積条件マスタ[[#This Row],[qt_condition_type_id]],見積条件タイプマスタ[],2,0)</f>
        <v>SIMPLE_TEXT</v>
      </c>
      <c r="G895" s="5">
        <v>13</v>
      </c>
      <c r="H895" s="16" t="str">
        <f>見積条件マスタ[[#This Row],[article_type_id]]&amp;"."&amp;見積条件マスタ[[#This Row],[qt_condition_type_id]]&amp;"."&amp;見積条件マスタ[[#This Row],[qt_condition_type_define_id]]</f>
        <v>13.2.13</v>
      </c>
      <c r="I895" s="5" t="s">
        <v>176</v>
      </c>
      <c r="J895" s="5"/>
      <c r="K895" s="5" t="s">
        <v>572</v>
      </c>
      <c r="L895" s="5">
        <v>13</v>
      </c>
      <c r="M895" s="5"/>
      <c r="N895" s="12" t="s">
        <v>709</v>
      </c>
      <c r="O895" s="59"/>
    </row>
    <row r="896" spans="2:15" x14ac:dyDescent="0.25">
      <c r="B896" s="5">
        <v>13</v>
      </c>
      <c r="C896" s="16" t="str">
        <f>VLOOKUP(見積条件マスタ[[#This Row],[article_type_id]],品名マスタ[],5,0)</f>
        <v>鋳抜きピン</v>
      </c>
      <c r="D896" s="9">
        <v>3</v>
      </c>
      <c r="E896" s="16" t="str">
        <f>VLOOKUP(見積条件マスタ[[#This Row],[qt_condition_type_id]],見積条件タイプマスタ[],5,0)</f>
        <v>硬度</v>
      </c>
      <c r="F896" s="16" t="str">
        <f>VLOOKUP(見積条件マスタ[[#This Row],[qt_condition_type_id]],見積条件タイプマスタ[],2,0)</f>
        <v>SIMPLE_TEXT</v>
      </c>
      <c r="G896" s="5">
        <v>1</v>
      </c>
      <c r="H896" s="16" t="str">
        <f>見積条件マスタ[[#This Row],[article_type_id]]&amp;"."&amp;見積条件マスタ[[#This Row],[qt_condition_type_id]]&amp;"."&amp;見積条件マスタ[[#This Row],[qt_condition_type_define_id]]</f>
        <v>13.3.1</v>
      </c>
      <c r="I896" s="5" t="s">
        <v>177</v>
      </c>
      <c r="J896" s="5"/>
      <c r="K896" s="5" t="s">
        <v>178</v>
      </c>
      <c r="L896" s="5">
        <v>1</v>
      </c>
      <c r="M896" s="5"/>
      <c r="N896" s="12"/>
      <c r="O896" s="59"/>
    </row>
    <row r="897" spans="2:15" x14ac:dyDescent="0.25">
      <c r="B897" s="5">
        <v>13</v>
      </c>
      <c r="C897" s="16" t="str">
        <f>VLOOKUP(見積条件マスタ[[#This Row],[article_type_id]],品名マスタ[],5,0)</f>
        <v>鋳抜きピン</v>
      </c>
      <c r="D897" s="9">
        <v>3</v>
      </c>
      <c r="E897" s="16" t="str">
        <f>VLOOKUP(見積条件マスタ[[#This Row],[qt_condition_type_id]],見積条件タイプマスタ[],5,0)</f>
        <v>硬度</v>
      </c>
      <c r="F897" s="16" t="str">
        <f>VLOOKUP(見積条件マスタ[[#This Row],[qt_condition_type_id]],見積条件タイプマスタ[],2,0)</f>
        <v>SIMPLE_TEXT</v>
      </c>
      <c r="G897" s="5">
        <v>2</v>
      </c>
      <c r="H897" s="16" t="str">
        <f>見積条件マスタ[[#This Row],[article_type_id]]&amp;"."&amp;見積条件マスタ[[#This Row],[qt_condition_type_id]]&amp;"."&amp;見積条件マスタ[[#This Row],[qt_condition_type_define_id]]</f>
        <v>13.3.2</v>
      </c>
      <c r="I897" s="5" t="s">
        <v>14</v>
      </c>
      <c r="J897" s="5"/>
      <c r="K897" s="5" t="s">
        <v>179</v>
      </c>
      <c r="L897" s="5">
        <v>2</v>
      </c>
      <c r="M897" s="5"/>
      <c r="N897" s="12"/>
      <c r="O897" s="59"/>
    </row>
    <row r="898" spans="2:15" x14ac:dyDescent="0.25">
      <c r="B898" s="5">
        <v>13</v>
      </c>
      <c r="C898" s="16" t="str">
        <f>VLOOKUP(見積条件マスタ[[#This Row],[article_type_id]],品名マスタ[],5,0)</f>
        <v>鋳抜きピン</v>
      </c>
      <c r="D898" s="9">
        <v>3</v>
      </c>
      <c r="E898" s="16" t="str">
        <f>VLOOKUP(見積条件マスタ[[#This Row],[qt_condition_type_id]],見積条件タイプマスタ[],5,0)</f>
        <v>硬度</v>
      </c>
      <c r="F898" s="16" t="str">
        <f>VLOOKUP(見積条件マスタ[[#This Row],[qt_condition_type_id]],見積条件タイプマスタ[],2,0)</f>
        <v>SIMPLE_TEXT</v>
      </c>
      <c r="G898" s="5">
        <v>3</v>
      </c>
      <c r="H898" s="16" t="str">
        <f>見積条件マスタ[[#This Row],[article_type_id]]&amp;"."&amp;見積条件マスタ[[#This Row],[qt_condition_type_id]]&amp;"."&amp;見積条件マスタ[[#This Row],[qt_condition_type_define_id]]</f>
        <v>13.3.3</v>
      </c>
      <c r="I898" s="5" t="s">
        <v>17</v>
      </c>
      <c r="J898" s="5"/>
      <c r="K898" s="5" t="s">
        <v>180</v>
      </c>
      <c r="L898" s="5">
        <v>3</v>
      </c>
      <c r="M898" s="5"/>
      <c r="N898" s="12"/>
      <c r="O898" s="59"/>
    </row>
    <row r="899" spans="2:15" x14ac:dyDescent="0.25">
      <c r="B899" s="5">
        <v>13</v>
      </c>
      <c r="C899" s="16" t="str">
        <f>VLOOKUP(見積条件マスタ[[#This Row],[article_type_id]],品名マスタ[],5,0)</f>
        <v>鋳抜きピン</v>
      </c>
      <c r="D899" s="9">
        <v>3</v>
      </c>
      <c r="E899" s="16" t="str">
        <f>VLOOKUP(見積条件マスタ[[#This Row],[qt_condition_type_id]],見積条件タイプマスタ[],5,0)</f>
        <v>硬度</v>
      </c>
      <c r="F899" s="16" t="str">
        <f>VLOOKUP(見積条件マスタ[[#This Row],[qt_condition_type_id]],見積条件タイプマスタ[],2,0)</f>
        <v>SIMPLE_TEXT</v>
      </c>
      <c r="G899" s="5">
        <v>4</v>
      </c>
      <c r="H899" s="16" t="str">
        <f>見積条件マスタ[[#This Row],[article_type_id]]&amp;"."&amp;見積条件マスタ[[#This Row],[qt_condition_type_id]]&amp;"."&amp;見積条件マスタ[[#This Row],[qt_condition_type_define_id]]</f>
        <v>13.3.4</v>
      </c>
      <c r="I899" s="5" t="s">
        <v>21</v>
      </c>
      <c r="J899" s="5"/>
      <c r="K899" s="5" t="s">
        <v>181</v>
      </c>
      <c r="L899" s="5">
        <v>4</v>
      </c>
      <c r="M899" s="5"/>
      <c r="N899" s="12"/>
      <c r="O899" s="59"/>
    </row>
    <row r="900" spans="2:15" x14ac:dyDescent="0.25">
      <c r="B900" s="5">
        <v>13</v>
      </c>
      <c r="C900" s="16" t="str">
        <f>VLOOKUP(見積条件マスタ[[#This Row],[article_type_id]],品名マスタ[],5,0)</f>
        <v>鋳抜きピン</v>
      </c>
      <c r="D900" s="9">
        <v>3</v>
      </c>
      <c r="E900" s="16" t="str">
        <f>VLOOKUP(見積条件マスタ[[#This Row],[qt_condition_type_id]],見積条件タイプマスタ[],5,0)</f>
        <v>硬度</v>
      </c>
      <c r="F900" s="16" t="str">
        <f>VLOOKUP(見積条件マスタ[[#This Row],[qt_condition_type_id]],見積条件タイプマスタ[],2,0)</f>
        <v>SIMPLE_TEXT</v>
      </c>
      <c r="G900" s="5">
        <v>5</v>
      </c>
      <c r="H900" s="16" t="str">
        <f>見積条件マスタ[[#This Row],[article_type_id]]&amp;"."&amp;見積条件マスタ[[#This Row],[qt_condition_type_id]]&amp;"."&amp;見積条件マスタ[[#This Row],[qt_condition_type_define_id]]</f>
        <v>13.3.5</v>
      </c>
      <c r="I900" s="5" t="s">
        <v>11</v>
      </c>
      <c r="J900" s="5"/>
      <c r="K900" s="5" t="s">
        <v>182</v>
      </c>
      <c r="L900" s="5">
        <v>6</v>
      </c>
      <c r="M900" s="5"/>
      <c r="N900" s="12"/>
      <c r="O900" s="59"/>
    </row>
    <row r="901" spans="2:15" x14ac:dyDescent="0.25">
      <c r="B901" s="5">
        <v>13</v>
      </c>
      <c r="C901" s="16" t="str">
        <f>VLOOKUP(見積条件マスタ[[#This Row],[article_type_id]],品名マスタ[],5,0)</f>
        <v>鋳抜きピン</v>
      </c>
      <c r="D901" s="9">
        <v>3</v>
      </c>
      <c r="E901" s="16" t="str">
        <f>VLOOKUP(見積条件マスタ[[#This Row],[qt_condition_type_id]],見積条件タイプマスタ[],5,0)</f>
        <v>硬度</v>
      </c>
      <c r="F901" s="16" t="str">
        <f>VLOOKUP(見積条件マスタ[[#This Row],[qt_condition_type_id]],見積条件タイプマスタ[],2,0)</f>
        <v>SIMPLE_TEXT</v>
      </c>
      <c r="G901" s="5">
        <v>6</v>
      </c>
      <c r="H901" s="16" t="str">
        <f>見積条件マスタ[[#This Row],[article_type_id]]&amp;"."&amp;見積条件マスタ[[#This Row],[qt_condition_type_id]]&amp;"."&amp;見積条件マスタ[[#This Row],[qt_condition_type_define_id]]</f>
        <v>13.3.6</v>
      </c>
      <c r="I901" s="5" t="s">
        <v>19</v>
      </c>
      <c r="J901" s="5"/>
      <c r="K901" s="5" t="s">
        <v>183</v>
      </c>
      <c r="L901" s="5">
        <v>7</v>
      </c>
      <c r="M901" s="5"/>
      <c r="N901" s="12"/>
      <c r="O901" s="59"/>
    </row>
    <row r="902" spans="2:15" x14ac:dyDescent="0.25">
      <c r="B902" s="5">
        <v>13</v>
      </c>
      <c r="C902" s="16" t="str">
        <f>VLOOKUP(見積条件マスタ[[#This Row],[article_type_id]],品名マスタ[],5,0)</f>
        <v>鋳抜きピン</v>
      </c>
      <c r="D902" s="9">
        <v>3</v>
      </c>
      <c r="E902" s="16" t="str">
        <f>VLOOKUP(見積条件マスタ[[#This Row],[qt_condition_type_id]],見積条件タイプマスタ[],5,0)</f>
        <v>硬度</v>
      </c>
      <c r="F902" s="16" t="str">
        <f>VLOOKUP(見積条件マスタ[[#This Row],[qt_condition_type_id]],見積条件タイプマスタ[],2,0)</f>
        <v>SIMPLE_TEXT</v>
      </c>
      <c r="G902" s="5">
        <v>7</v>
      </c>
      <c r="H902" s="16" t="str">
        <f>見積条件マスタ[[#This Row],[article_type_id]]&amp;"."&amp;見積条件マスタ[[#This Row],[qt_condition_type_id]]&amp;"."&amp;見積条件マスタ[[#This Row],[qt_condition_type_define_id]]</f>
        <v>13.3.7</v>
      </c>
      <c r="I902" s="5" t="s">
        <v>184</v>
      </c>
      <c r="J902" s="5"/>
      <c r="K902" s="5" t="s">
        <v>185</v>
      </c>
      <c r="L902" s="5">
        <v>9</v>
      </c>
      <c r="M902" s="5"/>
      <c r="N902" s="12"/>
      <c r="O902" s="59"/>
    </row>
    <row r="903" spans="2:15" x14ac:dyDescent="0.25">
      <c r="B903" s="5">
        <v>13</v>
      </c>
      <c r="C903" s="16" t="str">
        <f>VLOOKUP(見積条件マスタ[[#This Row],[article_type_id]],品名マスタ[],5,0)</f>
        <v>鋳抜きピン</v>
      </c>
      <c r="D903" s="9">
        <v>3</v>
      </c>
      <c r="E903" s="16" t="str">
        <f>VLOOKUP(見積条件マスタ[[#This Row],[qt_condition_type_id]],見積条件タイプマスタ[],5,0)</f>
        <v>硬度</v>
      </c>
      <c r="F903" s="16" t="str">
        <f>VLOOKUP(見積条件マスタ[[#This Row],[qt_condition_type_id]],見積条件タイプマスタ[],2,0)</f>
        <v>SIMPLE_TEXT</v>
      </c>
      <c r="G903" s="5">
        <v>8</v>
      </c>
      <c r="H903" s="16" t="str">
        <f>見積条件マスタ[[#This Row],[article_type_id]]&amp;"."&amp;見積条件マスタ[[#This Row],[qt_condition_type_id]]&amp;"."&amp;見積条件マスタ[[#This Row],[qt_condition_type_define_id]]</f>
        <v>13.3.8</v>
      </c>
      <c r="I903" s="5" t="s">
        <v>186</v>
      </c>
      <c r="J903" s="5"/>
      <c r="K903" s="5" t="s">
        <v>187</v>
      </c>
      <c r="L903" s="5">
        <v>10</v>
      </c>
      <c r="M903" s="5"/>
      <c r="N903" s="12"/>
      <c r="O903" s="59"/>
    </row>
    <row r="904" spans="2:15" x14ac:dyDescent="0.25">
      <c r="B904" s="5">
        <v>13</v>
      </c>
      <c r="C904" s="16" t="str">
        <f>VLOOKUP(見積条件マスタ[[#This Row],[article_type_id]],品名マスタ[],5,0)</f>
        <v>鋳抜きピン</v>
      </c>
      <c r="D904" s="9">
        <v>3</v>
      </c>
      <c r="E904" s="16" t="str">
        <f>VLOOKUP(見積条件マスタ[[#This Row],[qt_condition_type_id]],見積条件タイプマスタ[],5,0)</f>
        <v>硬度</v>
      </c>
      <c r="F904" s="16" t="str">
        <f>VLOOKUP(見積条件マスタ[[#This Row],[qt_condition_type_id]],見積条件タイプマスタ[],2,0)</f>
        <v>SIMPLE_TEXT</v>
      </c>
      <c r="G904" s="5">
        <v>9</v>
      </c>
      <c r="H904" s="16" t="str">
        <f>見積条件マスタ[[#This Row],[article_type_id]]&amp;"."&amp;見積条件マスタ[[#This Row],[qt_condition_type_id]]&amp;"."&amp;見積条件マスタ[[#This Row],[qt_condition_type_define_id]]</f>
        <v>13.3.9</v>
      </c>
      <c r="I904" s="5" t="s">
        <v>188</v>
      </c>
      <c r="J904" s="5"/>
      <c r="K904" s="5" t="s">
        <v>189</v>
      </c>
      <c r="L904" s="5">
        <v>11</v>
      </c>
      <c r="M904" s="5"/>
      <c r="N904" s="12"/>
      <c r="O904" s="59"/>
    </row>
    <row r="905" spans="2:15" x14ac:dyDescent="0.25">
      <c r="B905" s="5">
        <v>13</v>
      </c>
      <c r="C905" s="16" t="str">
        <f>VLOOKUP(見積条件マスタ[[#This Row],[article_type_id]],品名マスタ[],5,0)</f>
        <v>鋳抜きピン</v>
      </c>
      <c r="D905" s="9">
        <v>3</v>
      </c>
      <c r="E905" s="16" t="str">
        <f>VLOOKUP(見積条件マスタ[[#This Row],[qt_condition_type_id]],見積条件タイプマスタ[],5,0)</f>
        <v>硬度</v>
      </c>
      <c r="F905" s="16" t="str">
        <f>VLOOKUP(見積条件マスタ[[#This Row],[qt_condition_type_id]],見積条件タイプマスタ[],2,0)</f>
        <v>SIMPLE_TEXT</v>
      </c>
      <c r="G905" s="5">
        <v>10</v>
      </c>
      <c r="H905" s="16" t="str">
        <f>見積条件マスタ[[#This Row],[article_type_id]]&amp;"."&amp;見積条件マスタ[[#This Row],[qt_condition_type_id]]&amp;"."&amp;見積条件マスタ[[#This Row],[qt_condition_type_define_id]]</f>
        <v>13.3.10</v>
      </c>
      <c r="I905" s="5" t="s">
        <v>8</v>
      </c>
      <c r="J905" s="5"/>
      <c r="K905" s="5" t="s">
        <v>190</v>
      </c>
      <c r="L905" s="5">
        <v>12</v>
      </c>
      <c r="M905" s="5"/>
      <c r="N905" s="12"/>
      <c r="O905" s="59"/>
    </row>
    <row r="906" spans="2:15" x14ac:dyDescent="0.25">
      <c r="B906" s="5">
        <v>13</v>
      </c>
      <c r="C906" s="16" t="str">
        <f>VLOOKUP(見積条件マスタ[[#This Row],[article_type_id]],品名マスタ[],5,0)</f>
        <v>鋳抜きピン</v>
      </c>
      <c r="D906" s="9">
        <v>3</v>
      </c>
      <c r="E906" s="16" t="str">
        <f>VLOOKUP(見積条件マスタ[[#This Row],[qt_condition_type_id]],見積条件タイプマスタ[],5,0)</f>
        <v>硬度</v>
      </c>
      <c r="F906" s="16" t="str">
        <f>VLOOKUP(見積条件マスタ[[#This Row],[qt_condition_type_id]],見積条件タイプマスタ[],2,0)</f>
        <v>SIMPLE_TEXT</v>
      </c>
      <c r="G906" s="5">
        <v>11</v>
      </c>
      <c r="H906" s="16" t="str">
        <f>見積条件マスタ[[#This Row],[article_type_id]]&amp;"."&amp;見積条件マスタ[[#This Row],[qt_condition_type_id]]&amp;"."&amp;見積条件マスタ[[#This Row],[qt_condition_type_define_id]]</f>
        <v>13.3.11</v>
      </c>
      <c r="I906" s="5" t="s">
        <v>23</v>
      </c>
      <c r="J906" s="5"/>
      <c r="K906" s="5" t="s">
        <v>191</v>
      </c>
      <c r="L906" s="5">
        <v>5</v>
      </c>
      <c r="M906" s="5"/>
      <c r="N906" s="12"/>
      <c r="O906" s="59"/>
    </row>
    <row r="907" spans="2:15" x14ac:dyDescent="0.25">
      <c r="B907" s="5">
        <v>13</v>
      </c>
      <c r="C907" s="16" t="str">
        <f>VLOOKUP(見積条件マスタ[[#This Row],[article_type_id]],品名マスタ[],5,0)</f>
        <v>鋳抜きピン</v>
      </c>
      <c r="D907" s="9">
        <v>3</v>
      </c>
      <c r="E907" s="16" t="str">
        <f>VLOOKUP(見積条件マスタ[[#This Row],[qt_condition_type_id]],見積条件タイプマスタ[],5,0)</f>
        <v>硬度</v>
      </c>
      <c r="F907" s="16" t="str">
        <f>VLOOKUP(見積条件マスタ[[#This Row],[qt_condition_type_id]],見積条件タイプマスタ[],2,0)</f>
        <v>SIMPLE_TEXT</v>
      </c>
      <c r="G907" s="5">
        <v>12</v>
      </c>
      <c r="H907" s="16" t="str">
        <f>見積条件マスタ[[#This Row],[article_type_id]]&amp;"."&amp;見積条件マスタ[[#This Row],[qt_condition_type_id]]&amp;"."&amp;見積条件マスタ[[#This Row],[qt_condition_type_define_id]]</f>
        <v>13.3.12</v>
      </c>
      <c r="I907" s="5" t="s">
        <v>26</v>
      </c>
      <c r="J907" s="5"/>
      <c r="K907" s="5" t="s">
        <v>192</v>
      </c>
      <c r="L907" s="5">
        <v>8</v>
      </c>
      <c r="M907" s="5"/>
      <c r="N907" s="12"/>
      <c r="O907" s="59"/>
    </row>
    <row r="908" spans="2:15" x14ac:dyDescent="0.25">
      <c r="B908" s="5">
        <v>13</v>
      </c>
      <c r="C908" s="16" t="str">
        <f>VLOOKUP(見積条件マスタ[[#This Row],[article_type_id]],品名マスタ[],5,0)</f>
        <v>鋳抜きピン</v>
      </c>
      <c r="D908" s="9">
        <v>3</v>
      </c>
      <c r="E908" s="16" t="str">
        <f>VLOOKUP(見積条件マスタ[[#This Row],[qt_condition_type_id]],見積条件タイプマスタ[],5,0)</f>
        <v>硬度</v>
      </c>
      <c r="F908" s="16" t="str">
        <f>VLOOKUP(見積条件マスタ[[#This Row],[qt_condition_type_id]],見積条件タイプマスタ[],2,0)</f>
        <v>SIMPLE_TEXT</v>
      </c>
      <c r="G908" s="5">
        <v>13</v>
      </c>
      <c r="H908" s="16" t="str">
        <f>見積条件マスタ[[#This Row],[article_type_id]]&amp;"."&amp;見積条件マスタ[[#This Row],[qt_condition_type_id]]&amp;"."&amp;見積条件マスタ[[#This Row],[qt_condition_type_define_id]]</f>
        <v>13.3.13</v>
      </c>
      <c r="I908" s="5" t="s">
        <v>29</v>
      </c>
      <c r="J908" s="5"/>
      <c r="K908" s="5" t="s">
        <v>193</v>
      </c>
      <c r="L908" s="5">
        <v>13</v>
      </c>
      <c r="M908" s="5"/>
      <c r="N908" s="12"/>
      <c r="O908" s="59"/>
    </row>
    <row r="909" spans="2:15" x14ac:dyDescent="0.25">
      <c r="B909" s="5">
        <v>13</v>
      </c>
      <c r="C909" s="16" t="str">
        <f>VLOOKUP(見積条件マスタ[[#This Row],[article_type_id]],品名マスタ[],5,0)</f>
        <v>鋳抜きピン</v>
      </c>
      <c r="D909" s="9">
        <v>3</v>
      </c>
      <c r="E909" s="16" t="str">
        <f>VLOOKUP(見積条件マスタ[[#This Row],[qt_condition_type_id]],見積条件タイプマスタ[],5,0)</f>
        <v>硬度</v>
      </c>
      <c r="F909" s="16" t="str">
        <f>VLOOKUP(見積条件マスタ[[#This Row],[qt_condition_type_id]],見積条件タイプマスタ[],2,0)</f>
        <v>SIMPLE_TEXT</v>
      </c>
      <c r="G909" s="5">
        <v>14</v>
      </c>
      <c r="H909" s="16" t="str">
        <f>見積条件マスタ[[#This Row],[article_type_id]]&amp;"."&amp;見積条件マスタ[[#This Row],[qt_condition_type_id]]&amp;"."&amp;見積条件マスタ[[#This Row],[qt_condition_type_define_id]]</f>
        <v>13.3.14</v>
      </c>
      <c r="I909" s="5" t="s">
        <v>31</v>
      </c>
      <c r="J909" s="5"/>
      <c r="K909" s="5" t="s">
        <v>194</v>
      </c>
      <c r="L909" s="5">
        <v>14</v>
      </c>
      <c r="M909" s="5"/>
      <c r="N909" s="12"/>
      <c r="O909" s="59"/>
    </row>
    <row r="910" spans="2:15" x14ac:dyDescent="0.25">
      <c r="B910" s="5">
        <v>13</v>
      </c>
      <c r="C910" s="16" t="str">
        <f>VLOOKUP(見積条件マスタ[[#This Row],[article_type_id]],品名マスタ[],5,0)</f>
        <v>鋳抜きピン</v>
      </c>
      <c r="D910" s="9">
        <v>3</v>
      </c>
      <c r="E910" s="16" t="str">
        <f>VLOOKUP(見積条件マスタ[[#This Row],[qt_condition_type_id]],見積条件タイプマスタ[],5,0)</f>
        <v>硬度</v>
      </c>
      <c r="F910" s="16" t="str">
        <f>VLOOKUP(見積条件マスタ[[#This Row],[qt_condition_type_id]],見積条件タイプマスタ[],2,0)</f>
        <v>SIMPLE_TEXT</v>
      </c>
      <c r="G910" s="5">
        <v>15</v>
      </c>
      <c r="H910" s="16" t="str">
        <f>見積条件マスタ[[#This Row],[article_type_id]]&amp;"."&amp;見積条件マスタ[[#This Row],[qt_condition_type_id]]&amp;"."&amp;見積条件マスタ[[#This Row],[qt_condition_type_define_id]]</f>
        <v>13.3.15</v>
      </c>
      <c r="I910" s="5" t="s">
        <v>33</v>
      </c>
      <c r="J910" s="5"/>
      <c r="K910" s="5" t="s">
        <v>195</v>
      </c>
      <c r="L910" s="5">
        <v>15</v>
      </c>
      <c r="M910" s="5"/>
      <c r="N910" s="12"/>
      <c r="O910" s="59"/>
    </row>
    <row r="911" spans="2:15" x14ac:dyDescent="0.25">
      <c r="B911">
        <v>13</v>
      </c>
      <c r="C911" s="42" t="str">
        <f>VLOOKUP(見積条件マスタ[[#This Row],[article_type_id]],品名マスタ[],5,0)</f>
        <v>鋳抜きピン</v>
      </c>
      <c r="D911">
        <v>10001</v>
      </c>
      <c r="E911" s="42" t="str">
        <f>VLOOKUP(見積条件マスタ[[#This Row],[qt_condition_type_id]],見積条件タイプマスタ[],5,0)</f>
        <v>ツバ径公差</v>
      </c>
      <c r="F911" s="42" t="str">
        <f>VLOOKUP(見積条件マスタ[[#This Row],[qt_condition_type_id]],見積条件タイプマスタ[],2,0)</f>
        <v>TOLERANCE</v>
      </c>
      <c r="G911">
        <v>1</v>
      </c>
      <c r="H911" s="42" t="str">
        <f>見積条件マスタ[[#This Row],[article_type_id]]&amp;"."&amp;見積条件マスタ[[#This Row],[qt_condition_type_id]]&amp;"."&amp;見積条件マスタ[[#This Row],[qt_condition_type_define_id]]</f>
        <v>13.10001.1</v>
      </c>
      <c r="I911" t="s">
        <v>204</v>
      </c>
      <c r="K911" t="s">
        <v>204</v>
      </c>
      <c r="L911">
        <v>1</v>
      </c>
      <c r="N911" s="30" t="s">
        <v>752</v>
      </c>
      <c r="O911" s="59"/>
    </row>
    <row r="912" spans="2:15" x14ac:dyDescent="0.25">
      <c r="B912">
        <v>13</v>
      </c>
      <c r="C912" s="42" t="str">
        <f>VLOOKUP(見積条件マスタ[[#This Row],[article_type_id]],品名マスタ[],5,0)</f>
        <v>鋳抜きピン</v>
      </c>
      <c r="D912">
        <v>10002</v>
      </c>
      <c r="E912" s="42" t="str">
        <f>VLOOKUP(見積条件マスタ[[#This Row],[qt_condition_type_id]],見積条件タイプマスタ[],5,0)</f>
        <v>ツバ厚公差</v>
      </c>
      <c r="F912" s="42" t="str">
        <f>VLOOKUP(見積条件マスタ[[#This Row],[qt_condition_type_id]],見積条件タイプマスタ[],2,0)</f>
        <v>TOLERANCE</v>
      </c>
      <c r="G912">
        <v>1</v>
      </c>
      <c r="H912" s="42" t="str">
        <f>見積条件マスタ[[#This Row],[article_type_id]]&amp;"."&amp;見積条件マスタ[[#This Row],[qt_condition_type_id]]&amp;"."&amp;見積条件マスタ[[#This Row],[qt_condition_type_define_id]]</f>
        <v>13.10002.1</v>
      </c>
      <c r="I912" t="s">
        <v>196</v>
      </c>
      <c r="K912" t="s">
        <v>196</v>
      </c>
      <c r="L912">
        <v>1</v>
      </c>
      <c r="N912" s="30" t="s">
        <v>752</v>
      </c>
      <c r="O912" s="59"/>
    </row>
    <row r="913" spans="2:15" x14ac:dyDescent="0.25">
      <c r="B913">
        <v>13</v>
      </c>
      <c r="C913" s="42" t="str">
        <f>VLOOKUP(見積条件マスタ[[#This Row],[article_type_id]],品名マスタ[],5,0)</f>
        <v>鋳抜きピン</v>
      </c>
      <c r="D913">
        <v>10002</v>
      </c>
      <c r="E913" s="42" t="str">
        <f>VLOOKUP(見積条件マスタ[[#This Row],[qt_condition_type_id]],見積条件タイプマスタ[],5,0)</f>
        <v>ツバ厚公差</v>
      </c>
      <c r="F913" s="42" t="str">
        <f>VLOOKUP(見積条件マスタ[[#This Row],[qt_condition_type_id]],見積条件タイプマスタ[],2,0)</f>
        <v>TOLERANCE</v>
      </c>
      <c r="G913">
        <v>2</v>
      </c>
      <c r="H913" s="42" t="str">
        <f>見積条件マスタ[[#This Row],[article_type_id]]&amp;"."&amp;見積条件マスタ[[#This Row],[qt_condition_type_id]]&amp;"."&amp;見積条件マスタ[[#This Row],[qt_condition_type_define_id]]</f>
        <v>13.10002.2</v>
      </c>
      <c r="I913" t="s">
        <v>198</v>
      </c>
      <c r="K913" t="s">
        <v>198</v>
      </c>
      <c r="L913">
        <v>2</v>
      </c>
      <c r="N913" s="30" t="s">
        <v>752</v>
      </c>
      <c r="O913" s="59"/>
    </row>
    <row r="914" spans="2:15" x14ac:dyDescent="0.25">
      <c r="B914">
        <v>13</v>
      </c>
      <c r="C914" s="42" t="str">
        <f>VLOOKUP(見積条件マスタ[[#This Row],[article_type_id]],品名マスタ[],5,0)</f>
        <v>鋳抜きピン</v>
      </c>
      <c r="D914">
        <v>10002</v>
      </c>
      <c r="E914" s="42" t="str">
        <f>VLOOKUP(見積条件マスタ[[#This Row],[qt_condition_type_id]],見積条件タイプマスタ[],5,0)</f>
        <v>ツバ厚公差</v>
      </c>
      <c r="F914" s="42" t="str">
        <f>VLOOKUP(見積条件マスタ[[#This Row],[qt_condition_type_id]],見積条件タイプマスタ[],2,0)</f>
        <v>TOLERANCE</v>
      </c>
      <c r="G914">
        <v>3</v>
      </c>
      <c r="H914" s="42" t="str">
        <f>見積条件マスタ[[#This Row],[article_type_id]]&amp;"."&amp;見積条件マスタ[[#This Row],[qt_condition_type_id]]&amp;"."&amp;見積条件マスタ[[#This Row],[qt_condition_type_define_id]]</f>
        <v>13.10002.3</v>
      </c>
      <c r="I914" t="s">
        <v>199</v>
      </c>
      <c r="K914" t="s">
        <v>199</v>
      </c>
      <c r="L914">
        <v>3</v>
      </c>
      <c r="N914" s="30" t="s">
        <v>752</v>
      </c>
      <c r="O914" s="59"/>
    </row>
    <row r="915" spans="2:15" x14ac:dyDescent="0.25">
      <c r="B915">
        <v>13</v>
      </c>
      <c r="C915" s="42" t="str">
        <f>VLOOKUP(見積条件マスタ[[#This Row],[article_type_id]],品名マスタ[],5,0)</f>
        <v>鋳抜きピン</v>
      </c>
      <c r="D915">
        <v>10003</v>
      </c>
      <c r="E915" s="42" t="str">
        <f>VLOOKUP(見積条件マスタ[[#This Row],[qt_condition_type_id]],見積条件タイプマスタ[],5,0)</f>
        <v>全長公差</v>
      </c>
      <c r="F915" s="42" t="str">
        <f>VLOOKUP(見積条件マスタ[[#This Row],[qt_condition_type_id]],見積条件タイプマスタ[],2,0)</f>
        <v>TOLERANCE</v>
      </c>
      <c r="G915">
        <v>1</v>
      </c>
      <c r="H915" s="42" t="str">
        <f>見積条件マスタ[[#This Row],[article_type_id]]&amp;"."&amp;見積条件マスタ[[#This Row],[qt_condition_type_id]]&amp;"."&amp;見積条件マスタ[[#This Row],[qt_condition_type_define_id]]</f>
        <v>13.10003.1</v>
      </c>
      <c r="I915" t="s">
        <v>214</v>
      </c>
      <c r="K915" t="s">
        <v>547</v>
      </c>
      <c r="L915">
        <v>1</v>
      </c>
      <c r="N915" s="30" t="s">
        <v>752</v>
      </c>
      <c r="O915" s="59"/>
    </row>
    <row r="916" spans="2:15" x14ac:dyDescent="0.25">
      <c r="B916">
        <v>13</v>
      </c>
      <c r="C916" s="42" t="str">
        <f>VLOOKUP(見積条件マスタ[[#This Row],[article_type_id]],品名マスタ[],5,0)</f>
        <v>鋳抜きピン</v>
      </c>
      <c r="D916">
        <v>10003</v>
      </c>
      <c r="E916" s="42" t="str">
        <f>VLOOKUP(見積条件マスタ[[#This Row],[qt_condition_type_id]],見積条件タイプマスタ[],5,0)</f>
        <v>全長公差</v>
      </c>
      <c r="F916" s="42" t="str">
        <f>VLOOKUP(見積条件マスタ[[#This Row],[qt_condition_type_id]],見積条件タイプマスタ[],2,0)</f>
        <v>TOLERANCE</v>
      </c>
      <c r="G916">
        <v>2</v>
      </c>
      <c r="H916" s="42" t="str">
        <f>見積条件マスタ[[#This Row],[article_type_id]]&amp;"."&amp;見積条件マスタ[[#This Row],[qt_condition_type_id]]&amp;"."&amp;見積条件マスタ[[#This Row],[qt_condition_type_define_id]]</f>
        <v>13.10003.2</v>
      </c>
      <c r="I916" t="s">
        <v>504</v>
      </c>
      <c r="K916" t="s">
        <v>548</v>
      </c>
      <c r="L916">
        <v>2</v>
      </c>
      <c r="N916" s="30" t="s">
        <v>752</v>
      </c>
      <c r="O916" s="59"/>
    </row>
    <row r="917" spans="2:15" x14ac:dyDescent="0.25">
      <c r="B917">
        <v>13</v>
      </c>
      <c r="C917" s="42" t="str">
        <f>VLOOKUP(見積条件マスタ[[#This Row],[article_type_id]],品名マスタ[],5,0)</f>
        <v>鋳抜きピン</v>
      </c>
      <c r="D917">
        <v>10003</v>
      </c>
      <c r="E917" s="42" t="str">
        <f>VLOOKUP(見積条件マスタ[[#This Row],[qt_condition_type_id]],見積条件タイプマスタ[],5,0)</f>
        <v>全長公差</v>
      </c>
      <c r="F917" s="42" t="str">
        <f>VLOOKUP(見積条件マスタ[[#This Row],[qt_condition_type_id]],見積条件タイプマスタ[],2,0)</f>
        <v>TOLERANCE</v>
      </c>
      <c r="G917">
        <v>3</v>
      </c>
      <c r="H917" s="42" t="str">
        <f>見積条件マスタ[[#This Row],[article_type_id]]&amp;"."&amp;見積条件マスタ[[#This Row],[qt_condition_type_id]]&amp;"."&amp;見積条件マスタ[[#This Row],[qt_condition_type_define_id]]</f>
        <v>13.10003.3</v>
      </c>
      <c r="I917" t="s">
        <v>205</v>
      </c>
      <c r="K917" t="s">
        <v>199</v>
      </c>
      <c r="L917">
        <v>3</v>
      </c>
      <c r="N917" s="30" t="s">
        <v>752</v>
      </c>
      <c r="O917" s="59"/>
    </row>
    <row r="918" spans="2:15" x14ac:dyDescent="0.25">
      <c r="B918">
        <v>13</v>
      </c>
      <c r="C918" s="42" t="str">
        <f>VLOOKUP(見積条件マスタ[[#This Row],[article_type_id]],品名マスタ[],5,0)</f>
        <v>鋳抜きピン</v>
      </c>
      <c r="D918">
        <v>10003</v>
      </c>
      <c r="E918" s="42" t="str">
        <f>VLOOKUP(見積条件マスタ[[#This Row],[qt_condition_type_id]],見積条件タイプマスタ[],5,0)</f>
        <v>全長公差</v>
      </c>
      <c r="F918" s="42" t="str">
        <f>VLOOKUP(見積条件マスタ[[#This Row],[qt_condition_type_id]],見積条件タイプマスタ[],2,0)</f>
        <v>TOLERANCE</v>
      </c>
      <c r="G918">
        <v>4</v>
      </c>
      <c r="H918" s="42" t="str">
        <f>見積条件マスタ[[#This Row],[article_type_id]]&amp;"."&amp;見積条件マスタ[[#This Row],[qt_condition_type_id]]&amp;"."&amp;見積条件マスタ[[#This Row],[qt_condition_type_define_id]]</f>
        <v>13.10003.4</v>
      </c>
      <c r="I918" t="s">
        <v>198</v>
      </c>
      <c r="K918" t="s">
        <v>198</v>
      </c>
      <c r="L918">
        <v>4</v>
      </c>
      <c r="N918" s="30" t="s">
        <v>752</v>
      </c>
      <c r="O918" s="59"/>
    </row>
    <row r="919" spans="2:15" x14ac:dyDescent="0.25">
      <c r="B919">
        <v>13</v>
      </c>
      <c r="C919" s="42" t="str">
        <f>VLOOKUP(見積条件マスタ[[#This Row],[article_type_id]],品名マスタ[],5,0)</f>
        <v>鋳抜きピン</v>
      </c>
      <c r="D919">
        <v>10003</v>
      </c>
      <c r="E919" s="42" t="str">
        <f>VLOOKUP(見積条件マスタ[[#This Row],[qt_condition_type_id]],見積条件タイプマスタ[],5,0)</f>
        <v>全長公差</v>
      </c>
      <c r="F919" s="42" t="str">
        <f>VLOOKUP(見積条件マスタ[[#This Row],[qt_condition_type_id]],見積条件タイプマスタ[],2,0)</f>
        <v>TOLERANCE</v>
      </c>
      <c r="G919">
        <v>5</v>
      </c>
      <c r="H919" s="42" t="str">
        <f>見積条件マスタ[[#This Row],[article_type_id]]&amp;"."&amp;見積条件マスタ[[#This Row],[qt_condition_type_id]]&amp;"."&amp;見積条件マスタ[[#This Row],[qt_condition_type_define_id]]</f>
        <v>13.10003.5</v>
      </c>
      <c r="I919" t="s">
        <v>505</v>
      </c>
      <c r="K919" t="s">
        <v>549</v>
      </c>
      <c r="L919">
        <v>5</v>
      </c>
      <c r="N919" s="30" t="s">
        <v>397</v>
      </c>
      <c r="O919" s="59" t="s">
        <v>753</v>
      </c>
    </row>
    <row r="920" spans="2:15" x14ac:dyDescent="0.25">
      <c r="B920">
        <v>13</v>
      </c>
      <c r="C920" s="42" t="str">
        <f>VLOOKUP(見積条件マスタ[[#This Row],[article_type_id]],品名マスタ[],5,0)</f>
        <v>鋳抜きピン</v>
      </c>
      <c r="D920">
        <v>10003</v>
      </c>
      <c r="E920" s="42" t="str">
        <f>VLOOKUP(見積条件マスタ[[#This Row],[qt_condition_type_id]],見積条件タイプマスタ[],5,0)</f>
        <v>全長公差</v>
      </c>
      <c r="F920" s="42" t="str">
        <f>VLOOKUP(見積条件マスタ[[#This Row],[qt_condition_type_id]],見積条件タイプマスタ[],2,0)</f>
        <v>TOLERANCE</v>
      </c>
      <c r="G920">
        <v>6</v>
      </c>
      <c r="H920" s="42" t="str">
        <f>見積条件マスタ[[#This Row],[article_type_id]]&amp;"."&amp;見積条件マスタ[[#This Row],[qt_condition_type_id]]&amp;"."&amp;見積条件マスタ[[#This Row],[qt_condition_type_define_id]]</f>
        <v>13.10003.6</v>
      </c>
      <c r="I920" t="s">
        <v>216</v>
      </c>
      <c r="K920" t="s">
        <v>200</v>
      </c>
      <c r="L920">
        <v>6</v>
      </c>
      <c r="N920" s="30" t="s">
        <v>397</v>
      </c>
      <c r="O920" s="59" t="s">
        <v>753</v>
      </c>
    </row>
    <row r="921" spans="2:15" x14ac:dyDescent="0.25">
      <c r="B921">
        <v>13</v>
      </c>
      <c r="C921" s="42" t="str">
        <f>VLOOKUP(見積条件マスタ[[#This Row],[article_type_id]],品名マスタ[],5,0)</f>
        <v>鋳抜きピン</v>
      </c>
      <c r="D921">
        <v>10003</v>
      </c>
      <c r="E921" s="42" t="str">
        <f>VLOOKUP(見積条件マスタ[[#This Row],[qt_condition_type_id]],見積条件タイプマスタ[],5,0)</f>
        <v>全長公差</v>
      </c>
      <c r="F921" s="42" t="str">
        <f>VLOOKUP(見積条件マスタ[[#This Row],[qt_condition_type_id]],見積条件タイプマスタ[],2,0)</f>
        <v>TOLERANCE</v>
      </c>
      <c r="G921">
        <v>7</v>
      </c>
      <c r="H921" s="42" t="str">
        <f>見積条件マスタ[[#This Row],[article_type_id]]&amp;"."&amp;見積条件マスタ[[#This Row],[qt_condition_type_id]]&amp;"."&amp;見積条件マスタ[[#This Row],[qt_condition_type_define_id]]</f>
        <v>13.10003.7</v>
      </c>
      <c r="I921" t="s">
        <v>196</v>
      </c>
      <c r="K921" t="s">
        <v>196</v>
      </c>
      <c r="L921">
        <v>7</v>
      </c>
      <c r="N921" s="30" t="s">
        <v>397</v>
      </c>
      <c r="O921" s="59" t="s">
        <v>753</v>
      </c>
    </row>
    <row r="922" spans="2:15" x14ac:dyDescent="0.25">
      <c r="B922">
        <v>13</v>
      </c>
      <c r="C922" s="42" t="str">
        <f>VLOOKUP(見積条件マスタ[[#This Row],[article_type_id]],品名マスタ[],5,0)</f>
        <v>鋳抜きピン</v>
      </c>
      <c r="D922">
        <v>10004</v>
      </c>
      <c r="E922" s="42" t="str">
        <f>VLOOKUP(見積条件マスタ[[#This Row],[qt_condition_type_id]],見積条件タイプマスタ[],5,0)</f>
        <v>先端径公差</v>
      </c>
      <c r="F922" s="42" t="str">
        <f>VLOOKUP(見積条件マスタ[[#This Row],[qt_condition_type_id]],見積条件タイプマスタ[],2,0)</f>
        <v>TOLERANCE</v>
      </c>
      <c r="G922">
        <v>1</v>
      </c>
      <c r="H922" s="42" t="str">
        <f>見積条件マスタ[[#This Row],[article_type_id]]&amp;"."&amp;見積条件マスタ[[#This Row],[qt_condition_type_id]]&amp;"."&amp;見積条件マスタ[[#This Row],[qt_condition_type_define_id]]</f>
        <v>13.10004.1</v>
      </c>
      <c r="I922" t="s">
        <v>214</v>
      </c>
      <c r="K922" t="s">
        <v>547</v>
      </c>
      <c r="L922">
        <v>1</v>
      </c>
      <c r="N922" s="30" t="s">
        <v>752</v>
      </c>
      <c r="O922" s="59"/>
    </row>
    <row r="923" spans="2:15" x14ac:dyDescent="0.25">
      <c r="B923">
        <v>13</v>
      </c>
      <c r="C923" s="42" t="str">
        <f>VLOOKUP(見積条件マスタ[[#This Row],[article_type_id]],品名マスタ[],5,0)</f>
        <v>鋳抜きピン</v>
      </c>
      <c r="D923">
        <v>10004</v>
      </c>
      <c r="E923" s="42" t="str">
        <f>VLOOKUP(見積条件マスタ[[#This Row],[qt_condition_type_id]],見積条件タイプマスタ[],5,0)</f>
        <v>先端径公差</v>
      </c>
      <c r="F923" s="42" t="str">
        <f>VLOOKUP(見積条件マスタ[[#This Row],[qt_condition_type_id]],見積条件タイプマスタ[],2,0)</f>
        <v>TOLERANCE</v>
      </c>
      <c r="G923">
        <v>2</v>
      </c>
      <c r="H923" s="42" t="str">
        <f>見積条件マスタ[[#This Row],[article_type_id]]&amp;"."&amp;見積条件マスタ[[#This Row],[qt_condition_type_id]]&amp;"."&amp;見積条件マスタ[[#This Row],[qt_condition_type_define_id]]</f>
        <v>13.10004.2</v>
      </c>
      <c r="I923" t="s">
        <v>504</v>
      </c>
      <c r="K923" t="s">
        <v>548</v>
      </c>
      <c r="L923">
        <v>2</v>
      </c>
      <c r="N923" s="30" t="s">
        <v>752</v>
      </c>
      <c r="O923" s="59"/>
    </row>
    <row r="924" spans="2:15" x14ac:dyDescent="0.25">
      <c r="B924">
        <v>13</v>
      </c>
      <c r="C924" s="42" t="str">
        <f>VLOOKUP(見積条件マスタ[[#This Row],[article_type_id]],品名マスタ[],5,0)</f>
        <v>鋳抜きピン</v>
      </c>
      <c r="D924">
        <v>10004</v>
      </c>
      <c r="E924" s="42" t="str">
        <f>VLOOKUP(見積条件マスタ[[#This Row],[qt_condition_type_id]],見積条件タイプマスタ[],5,0)</f>
        <v>先端径公差</v>
      </c>
      <c r="F924" s="42" t="str">
        <f>VLOOKUP(見積条件マスタ[[#This Row],[qt_condition_type_id]],見積条件タイプマスタ[],2,0)</f>
        <v>TOLERANCE</v>
      </c>
      <c r="G924">
        <v>3</v>
      </c>
      <c r="H924" s="42" t="str">
        <f>見積条件マスタ[[#This Row],[article_type_id]]&amp;"."&amp;見積条件マスタ[[#This Row],[qt_condition_type_id]]&amp;"."&amp;見積条件マスタ[[#This Row],[qt_condition_type_define_id]]</f>
        <v>13.10004.3</v>
      </c>
      <c r="I924" t="s">
        <v>505</v>
      </c>
      <c r="K924" t="s">
        <v>549</v>
      </c>
      <c r="L924">
        <v>3</v>
      </c>
      <c r="N924" s="30" t="s">
        <v>752</v>
      </c>
      <c r="O924" s="59"/>
    </row>
    <row r="925" spans="2:15" x14ac:dyDescent="0.25">
      <c r="B925">
        <v>13</v>
      </c>
      <c r="C925" s="42" t="str">
        <f>VLOOKUP(見積条件マスタ[[#This Row],[article_type_id]],品名マスタ[],5,0)</f>
        <v>鋳抜きピン</v>
      </c>
      <c r="D925">
        <v>10004</v>
      </c>
      <c r="E925" s="42" t="str">
        <f>VLOOKUP(見積条件マスタ[[#This Row],[qt_condition_type_id]],見積条件タイプマスタ[],5,0)</f>
        <v>先端径公差</v>
      </c>
      <c r="F925" s="42" t="str">
        <f>VLOOKUP(見積条件マスタ[[#This Row],[qt_condition_type_id]],見積条件タイプマスタ[],2,0)</f>
        <v>TOLERANCE</v>
      </c>
      <c r="G925">
        <v>4</v>
      </c>
      <c r="H925" s="42" t="str">
        <f>見積条件マスタ[[#This Row],[article_type_id]]&amp;"."&amp;見積条件マスタ[[#This Row],[qt_condition_type_id]]&amp;"."&amp;見積条件マスタ[[#This Row],[qt_condition_type_define_id]]</f>
        <v>13.10004.4</v>
      </c>
      <c r="I925" t="s">
        <v>364</v>
      </c>
      <c r="K925" t="s">
        <v>365</v>
      </c>
      <c r="L925">
        <v>4</v>
      </c>
      <c r="N925" s="30" t="s">
        <v>752</v>
      </c>
      <c r="O925" s="59"/>
    </row>
    <row r="926" spans="2:15" x14ac:dyDescent="0.25">
      <c r="B926">
        <v>13</v>
      </c>
      <c r="C926" s="42" t="str">
        <f>VLOOKUP(見積条件マスタ[[#This Row],[article_type_id]],品名マスタ[],5,0)</f>
        <v>鋳抜きピン</v>
      </c>
      <c r="D926">
        <v>10005</v>
      </c>
      <c r="E926" s="42" t="str">
        <f>VLOOKUP(見積条件マスタ[[#This Row],[qt_condition_type_id]],見積条件タイプマスタ[],5,0)</f>
        <v>シャンク径公差</v>
      </c>
      <c r="F926" s="42" t="str">
        <f>VLOOKUP(見積条件マスタ[[#This Row],[qt_condition_type_id]],見積条件タイプマスタ[],2,0)</f>
        <v>TOLERANCE</v>
      </c>
      <c r="G926">
        <v>1</v>
      </c>
      <c r="H926" s="42" t="str">
        <f>見積条件マスタ[[#This Row],[article_type_id]]&amp;"."&amp;見積条件マスタ[[#This Row],[qt_condition_type_id]]&amp;"."&amp;見積条件マスタ[[#This Row],[qt_condition_type_define_id]]</f>
        <v>13.10005.1</v>
      </c>
      <c r="I926" t="s">
        <v>369</v>
      </c>
      <c r="K926" t="s">
        <v>369</v>
      </c>
      <c r="L926">
        <v>1</v>
      </c>
      <c r="N926" s="30" t="s">
        <v>397</v>
      </c>
      <c r="O926" s="59" t="s">
        <v>755</v>
      </c>
    </row>
    <row r="927" spans="2:15" x14ac:dyDescent="0.25">
      <c r="B927">
        <v>13</v>
      </c>
      <c r="C927" s="42" t="str">
        <f>VLOOKUP(見積条件マスタ[[#This Row],[article_type_id]],品名マスタ[],5,0)</f>
        <v>鋳抜きピン</v>
      </c>
      <c r="D927">
        <v>10005</v>
      </c>
      <c r="E927" s="42" t="str">
        <f>VLOOKUP(見積条件マスタ[[#This Row],[qt_condition_type_id]],見積条件タイプマスタ[],5,0)</f>
        <v>シャンク径公差</v>
      </c>
      <c r="F927" s="42" t="str">
        <f>VLOOKUP(見積条件マスタ[[#This Row],[qt_condition_type_id]],見積条件タイプマスタ[],2,0)</f>
        <v>TOLERANCE</v>
      </c>
      <c r="G927">
        <v>2</v>
      </c>
      <c r="H927" s="42" t="str">
        <f>見積条件マスタ[[#This Row],[article_type_id]]&amp;"."&amp;見積条件マスタ[[#This Row],[qt_condition_type_id]]&amp;"."&amp;見積条件マスタ[[#This Row],[qt_condition_type_define_id]]</f>
        <v>13.10005.2</v>
      </c>
      <c r="I927" t="s">
        <v>368</v>
      </c>
      <c r="K927" t="s">
        <v>368</v>
      </c>
      <c r="L927">
        <v>2</v>
      </c>
      <c r="N927" s="30" t="s">
        <v>752</v>
      </c>
      <c r="O927" s="59"/>
    </row>
    <row r="928" spans="2:15" x14ac:dyDescent="0.25">
      <c r="B928">
        <v>13</v>
      </c>
      <c r="C928" s="42" t="str">
        <f>VLOOKUP(見積条件マスタ[[#This Row],[article_type_id]],品名マスタ[],5,0)</f>
        <v>鋳抜きピン</v>
      </c>
      <c r="D928">
        <v>10005</v>
      </c>
      <c r="E928" s="42" t="str">
        <f>VLOOKUP(見積条件マスタ[[#This Row],[qt_condition_type_id]],見積条件タイプマスタ[],5,0)</f>
        <v>シャンク径公差</v>
      </c>
      <c r="F928" s="42" t="str">
        <f>VLOOKUP(見積条件マスタ[[#This Row],[qt_condition_type_id]],見積条件タイプマスタ[],2,0)</f>
        <v>TOLERANCE</v>
      </c>
      <c r="G928">
        <v>3</v>
      </c>
      <c r="H928" s="42" t="str">
        <f>見積条件マスタ[[#This Row],[article_type_id]]&amp;"."&amp;見積条件マスタ[[#This Row],[qt_condition_type_id]]&amp;"."&amp;見積条件マスタ[[#This Row],[qt_condition_type_define_id]]</f>
        <v>13.10005.3</v>
      </c>
      <c r="I928" t="s">
        <v>506</v>
      </c>
      <c r="K928" t="s">
        <v>506</v>
      </c>
      <c r="L928">
        <v>3</v>
      </c>
      <c r="N928" s="30" t="s">
        <v>397</v>
      </c>
      <c r="O928" s="59" t="s">
        <v>755</v>
      </c>
    </row>
    <row r="929" spans="2:15" x14ac:dyDescent="0.25">
      <c r="B929">
        <v>13</v>
      </c>
      <c r="C929" s="42" t="str">
        <f>VLOOKUP(見積条件マスタ[[#This Row],[article_type_id]],品名マスタ[],5,0)</f>
        <v>鋳抜きピン</v>
      </c>
      <c r="D929">
        <v>10005</v>
      </c>
      <c r="E929" s="42" t="str">
        <f>VLOOKUP(見積条件マスタ[[#This Row],[qt_condition_type_id]],見積条件タイプマスタ[],5,0)</f>
        <v>シャンク径公差</v>
      </c>
      <c r="F929" s="42" t="str">
        <f>VLOOKUP(見積条件マスタ[[#This Row],[qt_condition_type_id]],見積条件タイプマスタ[],2,0)</f>
        <v>TOLERANCE</v>
      </c>
      <c r="G929">
        <v>4</v>
      </c>
      <c r="H929" s="42" t="str">
        <f>見積条件マスタ[[#This Row],[article_type_id]]&amp;"."&amp;見積条件マスタ[[#This Row],[qt_condition_type_id]]&amp;"."&amp;見積条件マスタ[[#This Row],[qt_condition_type_define_id]]</f>
        <v>13.10005.4</v>
      </c>
      <c r="I929" t="s">
        <v>490</v>
      </c>
      <c r="K929" t="s">
        <v>490</v>
      </c>
      <c r="L929">
        <v>4</v>
      </c>
      <c r="N929" s="30" t="s">
        <v>752</v>
      </c>
      <c r="O929" s="59"/>
    </row>
    <row r="930" spans="2:15" x14ac:dyDescent="0.25">
      <c r="B930">
        <v>13</v>
      </c>
      <c r="C930" s="42" t="str">
        <f>VLOOKUP(見積条件マスタ[[#This Row],[article_type_id]],品名マスタ[],5,0)</f>
        <v>鋳抜きピン</v>
      </c>
      <c r="D930">
        <v>10005</v>
      </c>
      <c r="E930" s="42" t="str">
        <f>VLOOKUP(見積条件マスタ[[#This Row],[qt_condition_type_id]],見積条件タイプマスタ[],5,0)</f>
        <v>シャンク径公差</v>
      </c>
      <c r="F930" s="42" t="str">
        <f>VLOOKUP(見積条件マスタ[[#This Row],[qt_condition_type_id]],見積条件タイプマスタ[],2,0)</f>
        <v>TOLERANCE</v>
      </c>
      <c r="G930">
        <v>5</v>
      </c>
      <c r="H930" s="42" t="str">
        <f>見積条件マスタ[[#This Row],[article_type_id]]&amp;"."&amp;見積条件マスタ[[#This Row],[qt_condition_type_id]]&amp;"."&amp;見積条件マスタ[[#This Row],[qt_condition_type_define_id]]</f>
        <v>13.10005.5</v>
      </c>
      <c r="I930" t="s">
        <v>452</v>
      </c>
      <c r="K930" t="s">
        <v>452</v>
      </c>
      <c r="L930">
        <v>5</v>
      </c>
      <c r="N930" s="30" t="s">
        <v>397</v>
      </c>
      <c r="O930" s="59" t="s">
        <v>755</v>
      </c>
    </row>
    <row r="931" spans="2:15" x14ac:dyDescent="0.25">
      <c r="B931">
        <v>13</v>
      </c>
      <c r="C931" s="42" t="str">
        <f>VLOOKUP(見積条件マスタ[[#This Row],[article_type_id]],品名マスタ[],5,0)</f>
        <v>鋳抜きピン</v>
      </c>
      <c r="D931">
        <v>10005</v>
      </c>
      <c r="E931" s="42" t="str">
        <f>VLOOKUP(見積条件マスタ[[#This Row],[qt_condition_type_id]],見積条件タイプマスタ[],5,0)</f>
        <v>シャンク径公差</v>
      </c>
      <c r="F931" s="42" t="str">
        <f>VLOOKUP(見積条件マスタ[[#This Row],[qt_condition_type_id]],見積条件タイプマスタ[],2,0)</f>
        <v>TOLERANCE</v>
      </c>
      <c r="G931">
        <v>6</v>
      </c>
      <c r="H931" s="42" t="str">
        <f>見積条件マスタ[[#This Row],[article_type_id]]&amp;"."&amp;見積条件マスタ[[#This Row],[qt_condition_type_id]]&amp;"."&amp;見積条件マスタ[[#This Row],[qt_condition_type_define_id]]</f>
        <v>13.10005.6</v>
      </c>
      <c r="I931" t="s">
        <v>196</v>
      </c>
      <c r="K931" t="s">
        <v>196</v>
      </c>
      <c r="L931">
        <v>6</v>
      </c>
      <c r="N931" s="30" t="s">
        <v>752</v>
      </c>
      <c r="O931" s="59"/>
    </row>
    <row r="932" spans="2:15" x14ac:dyDescent="0.25">
      <c r="B932">
        <v>13</v>
      </c>
      <c r="C932" s="42" t="str">
        <f>VLOOKUP(見積条件マスタ[[#This Row],[article_type_id]],品名マスタ[],5,0)</f>
        <v>鋳抜きピン</v>
      </c>
      <c r="D932">
        <v>10005</v>
      </c>
      <c r="E932" s="42" t="str">
        <f>VLOOKUP(見積条件マスタ[[#This Row],[qt_condition_type_id]],見積条件タイプマスタ[],5,0)</f>
        <v>シャンク径公差</v>
      </c>
      <c r="F932" s="42" t="str">
        <f>VLOOKUP(見積条件マスタ[[#This Row],[qt_condition_type_id]],見積条件タイプマスタ[],2,0)</f>
        <v>TOLERANCE</v>
      </c>
      <c r="G932">
        <v>7</v>
      </c>
      <c r="H932" s="42" t="str">
        <f>見積条件マスタ[[#This Row],[article_type_id]]&amp;"."&amp;見積条件マスタ[[#This Row],[qt_condition_type_id]]&amp;"."&amp;見積条件マスタ[[#This Row],[qt_condition_type_define_id]]</f>
        <v>13.10005.7</v>
      </c>
      <c r="I932" t="s">
        <v>507</v>
      </c>
      <c r="K932" t="s">
        <v>550</v>
      </c>
      <c r="L932">
        <v>7</v>
      </c>
      <c r="N932" s="30" t="s">
        <v>397</v>
      </c>
      <c r="O932" s="59" t="s">
        <v>755</v>
      </c>
    </row>
    <row r="933" spans="2:15" x14ac:dyDescent="0.25">
      <c r="B933">
        <v>13</v>
      </c>
      <c r="C933" s="42" t="str">
        <f>VLOOKUP(見積条件マスタ[[#This Row],[article_type_id]],品名マスタ[],5,0)</f>
        <v>鋳抜きピン</v>
      </c>
      <c r="D933">
        <v>10005</v>
      </c>
      <c r="E933" s="42" t="str">
        <f>VLOOKUP(見積条件マスタ[[#This Row],[qt_condition_type_id]],見積条件タイプマスタ[],5,0)</f>
        <v>シャンク径公差</v>
      </c>
      <c r="F933" s="42" t="str">
        <f>VLOOKUP(見積条件マスタ[[#This Row],[qt_condition_type_id]],見積条件タイプマスタ[],2,0)</f>
        <v>TOLERANCE</v>
      </c>
      <c r="G933">
        <v>8</v>
      </c>
      <c r="H933" s="42" t="str">
        <f>見積条件マスタ[[#This Row],[article_type_id]]&amp;"."&amp;見積条件マスタ[[#This Row],[qt_condition_type_id]]&amp;"."&amp;見積条件マスタ[[#This Row],[qt_condition_type_define_id]]</f>
        <v>13.10005.8</v>
      </c>
      <c r="I933" t="s">
        <v>508</v>
      </c>
      <c r="K933" t="s">
        <v>551</v>
      </c>
      <c r="L933">
        <v>8</v>
      </c>
      <c r="N933" s="30" t="s">
        <v>397</v>
      </c>
      <c r="O933" s="59" t="s">
        <v>755</v>
      </c>
    </row>
    <row r="934" spans="2:15" x14ac:dyDescent="0.25">
      <c r="B934">
        <v>13</v>
      </c>
      <c r="C934" s="42" t="str">
        <f>VLOOKUP(見積条件マスタ[[#This Row],[article_type_id]],品名マスタ[],5,0)</f>
        <v>鋳抜きピン</v>
      </c>
      <c r="D934">
        <v>10005</v>
      </c>
      <c r="E934" s="42" t="str">
        <f>VLOOKUP(見積条件マスタ[[#This Row],[qt_condition_type_id]],見積条件タイプマスタ[],5,0)</f>
        <v>シャンク径公差</v>
      </c>
      <c r="F934" s="42" t="str">
        <f>VLOOKUP(見積条件マスタ[[#This Row],[qt_condition_type_id]],見積条件タイプマスタ[],2,0)</f>
        <v>TOLERANCE</v>
      </c>
      <c r="G934">
        <v>9</v>
      </c>
      <c r="H934" s="42" t="str">
        <f>見積条件マスタ[[#This Row],[article_type_id]]&amp;"."&amp;見積条件マスタ[[#This Row],[qt_condition_type_id]]&amp;"."&amp;見積条件マスタ[[#This Row],[qt_condition_type_define_id]]</f>
        <v>13.10005.9</v>
      </c>
      <c r="I934" t="s">
        <v>509</v>
      </c>
      <c r="K934" t="s">
        <v>552</v>
      </c>
      <c r="L934">
        <v>9</v>
      </c>
      <c r="N934" s="30" t="s">
        <v>397</v>
      </c>
      <c r="O934" s="59" t="s">
        <v>755</v>
      </c>
    </row>
    <row r="935" spans="2:15" x14ac:dyDescent="0.25">
      <c r="B935">
        <v>13</v>
      </c>
      <c r="C935" s="42" t="str">
        <f>VLOOKUP(見積条件マスタ[[#This Row],[article_type_id]],品名マスタ[],5,0)</f>
        <v>鋳抜きピン</v>
      </c>
      <c r="D935">
        <v>10005</v>
      </c>
      <c r="E935" s="42" t="str">
        <f>VLOOKUP(見積条件マスタ[[#This Row],[qt_condition_type_id]],見積条件タイプマスタ[],5,0)</f>
        <v>シャンク径公差</v>
      </c>
      <c r="F935" s="42" t="str">
        <f>VLOOKUP(見積条件マスタ[[#This Row],[qt_condition_type_id]],見積条件タイプマスタ[],2,0)</f>
        <v>TOLERANCE</v>
      </c>
      <c r="G935">
        <v>10</v>
      </c>
      <c r="H935" s="42" t="str">
        <f>見積条件マスタ[[#This Row],[article_type_id]]&amp;"."&amp;見積条件マスタ[[#This Row],[qt_condition_type_id]]&amp;"."&amp;見積条件マスタ[[#This Row],[qt_condition_type_define_id]]</f>
        <v>13.10005.10</v>
      </c>
      <c r="I935" t="s">
        <v>510</v>
      </c>
      <c r="K935" t="s">
        <v>553</v>
      </c>
      <c r="L935">
        <v>10</v>
      </c>
      <c r="N935" s="30" t="s">
        <v>397</v>
      </c>
      <c r="O935" s="59" t="s">
        <v>755</v>
      </c>
    </row>
    <row r="936" spans="2:15" x14ac:dyDescent="0.25">
      <c r="B936">
        <v>13</v>
      </c>
      <c r="C936" s="42" t="str">
        <f>VLOOKUP(見積条件マスタ[[#This Row],[article_type_id]],品名マスタ[],5,0)</f>
        <v>鋳抜きピン</v>
      </c>
      <c r="D936">
        <v>10005</v>
      </c>
      <c r="E936" s="42" t="str">
        <f>VLOOKUP(見積条件マスタ[[#This Row],[qt_condition_type_id]],見積条件タイプマスタ[],5,0)</f>
        <v>シャンク径公差</v>
      </c>
      <c r="F936" s="42" t="str">
        <f>VLOOKUP(見積条件マスタ[[#This Row],[qt_condition_type_id]],見積条件タイプマスタ[],2,0)</f>
        <v>TOLERANCE</v>
      </c>
      <c r="G936">
        <v>11</v>
      </c>
      <c r="H936" s="42" t="str">
        <f>見積条件マスタ[[#This Row],[article_type_id]]&amp;"."&amp;見積条件マスタ[[#This Row],[qt_condition_type_id]]&amp;"."&amp;見積条件マスタ[[#This Row],[qt_condition_type_define_id]]</f>
        <v>13.10005.11</v>
      </c>
      <c r="I936" t="s">
        <v>511</v>
      </c>
      <c r="K936" t="s">
        <v>554</v>
      </c>
      <c r="L936">
        <v>11</v>
      </c>
      <c r="N936" s="30" t="s">
        <v>397</v>
      </c>
      <c r="O936" s="59" t="s">
        <v>755</v>
      </c>
    </row>
    <row r="937" spans="2:15" x14ac:dyDescent="0.25">
      <c r="B937">
        <v>13</v>
      </c>
      <c r="C937" s="42" t="str">
        <f>VLOOKUP(見積条件マスタ[[#This Row],[article_type_id]],品名マスタ[],5,0)</f>
        <v>鋳抜きピン</v>
      </c>
      <c r="D937">
        <v>10005</v>
      </c>
      <c r="E937" s="42" t="str">
        <f>VLOOKUP(見積条件マスタ[[#This Row],[qt_condition_type_id]],見積条件タイプマスタ[],5,0)</f>
        <v>シャンク径公差</v>
      </c>
      <c r="F937" s="42" t="str">
        <f>VLOOKUP(見積条件マスタ[[#This Row],[qt_condition_type_id]],見積条件タイプマスタ[],2,0)</f>
        <v>TOLERANCE</v>
      </c>
      <c r="G937">
        <v>12</v>
      </c>
      <c r="H937" s="42" t="str">
        <f>見積条件マスタ[[#This Row],[article_type_id]]&amp;"."&amp;見積条件マスタ[[#This Row],[qt_condition_type_id]]&amp;"."&amp;見積条件マスタ[[#This Row],[qt_condition_type_define_id]]</f>
        <v>13.10005.12</v>
      </c>
      <c r="I937" t="s">
        <v>512</v>
      </c>
      <c r="K937" t="s">
        <v>555</v>
      </c>
      <c r="L937">
        <v>12</v>
      </c>
      <c r="N937" s="30" t="s">
        <v>397</v>
      </c>
      <c r="O937" s="59" t="s">
        <v>755</v>
      </c>
    </row>
    <row r="938" spans="2:15" x14ac:dyDescent="0.25">
      <c r="B938">
        <v>13</v>
      </c>
      <c r="C938" s="42" t="str">
        <f>VLOOKUP(見積条件マスタ[[#This Row],[article_type_id]],品名マスタ[],5,0)</f>
        <v>鋳抜きピン</v>
      </c>
      <c r="D938">
        <v>10005</v>
      </c>
      <c r="E938" s="42" t="str">
        <f>VLOOKUP(見積条件マスタ[[#This Row],[qt_condition_type_id]],見積条件タイプマスタ[],5,0)</f>
        <v>シャンク径公差</v>
      </c>
      <c r="F938" s="42" t="str">
        <f>VLOOKUP(見積条件マスタ[[#This Row],[qt_condition_type_id]],見積条件タイプマスタ[],2,0)</f>
        <v>TOLERANCE</v>
      </c>
      <c r="G938">
        <v>13</v>
      </c>
      <c r="H938" s="42" t="str">
        <f>見積条件マスタ[[#This Row],[article_type_id]]&amp;"."&amp;見積条件マスタ[[#This Row],[qt_condition_type_id]]&amp;"."&amp;見積条件マスタ[[#This Row],[qt_condition_type_define_id]]</f>
        <v>13.10005.13</v>
      </c>
      <c r="I938" t="s">
        <v>513</v>
      </c>
      <c r="K938" t="s">
        <v>556</v>
      </c>
      <c r="L938">
        <v>13</v>
      </c>
      <c r="N938" s="30" t="s">
        <v>397</v>
      </c>
      <c r="O938" s="59" t="s">
        <v>755</v>
      </c>
    </row>
    <row r="939" spans="2:15" x14ac:dyDescent="0.25">
      <c r="B939">
        <v>13</v>
      </c>
      <c r="C939" s="42" t="str">
        <f>VLOOKUP(見積条件マスタ[[#This Row],[article_type_id]],品名マスタ[],5,0)</f>
        <v>鋳抜きピン</v>
      </c>
      <c r="D939">
        <v>10005</v>
      </c>
      <c r="E939" s="42" t="str">
        <f>VLOOKUP(見積条件マスタ[[#This Row],[qt_condition_type_id]],見積条件タイプマスタ[],5,0)</f>
        <v>シャンク径公差</v>
      </c>
      <c r="F939" s="42" t="str">
        <f>VLOOKUP(見積条件マスタ[[#This Row],[qt_condition_type_id]],見積条件タイプマスタ[],2,0)</f>
        <v>TOLERANCE</v>
      </c>
      <c r="G939">
        <v>14</v>
      </c>
      <c r="H939" s="42" t="str">
        <f>見積条件マスタ[[#This Row],[article_type_id]]&amp;"."&amp;見積条件マスタ[[#This Row],[qt_condition_type_id]]&amp;"."&amp;見積条件マスタ[[#This Row],[qt_condition_type_define_id]]</f>
        <v>13.10005.14</v>
      </c>
      <c r="I939" t="s">
        <v>514</v>
      </c>
      <c r="K939" t="s">
        <v>557</v>
      </c>
      <c r="L939">
        <v>14</v>
      </c>
      <c r="N939" s="30" t="s">
        <v>397</v>
      </c>
      <c r="O939" s="59" t="s">
        <v>755</v>
      </c>
    </row>
    <row r="940" spans="2:15" x14ac:dyDescent="0.25">
      <c r="B940">
        <v>13</v>
      </c>
      <c r="C940" s="42" t="str">
        <f>VLOOKUP(見積条件マスタ[[#This Row],[article_type_id]],品名マスタ[],5,0)</f>
        <v>鋳抜きピン</v>
      </c>
      <c r="D940">
        <v>10006</v>
      </c>
      <c r="E940" s="42" t="str">
        <f>VLOOKUP(見積条件マスタ[[#This Row],[qt_condition_type_id]],見積条件タイプマスタ[],5,0)</f>
        <v>シャンク長公差</v>
      </c>
      <c r="F940" s="42" t="str">
        <f>VLOOKUP(見積条件マスタ[[#This Row],[qt_condition_type_id]],見積条件タイプマスタ[],2,0)</f>
        <v>TOLERANCE</v>
      </c>
      <c r="G940">
        <v>1</v>
      </c>
      <c r="H940" s="42" t="str">
        <f>見積条件マスタ[[#This Row],[article_type_id]]&amp;"."&amp;見積条件マスタ[[#This Row],[qt_condition_type_id]]&amp;"."&amp;見積条件マスタ[[#This Row],[qt_condition_type_define_id]]</f>
        <v>13.10006.1</v>
      </c>
      <c r="I940" t="s">
        <v>217</v>
      </c>
      <c r="K940" t="s">
        <v>218</v>
      </c>
      <c r="L940">
        <v>1</v>
      </c>
      <c r="N940" s="30" t="s">
        <v>709</v>
      </c>
      <c r="O940" s="59"/>
    </row>
    <row r="941" spans="2:15" x14ac:dyDescent="0.25">
      <c r="B941">
        <v>13</v>
      </c>
      <c r="C941" s="42" t="str">
        <f>VLOOKUP(見積条件マスタ[[#This Row],[article_type_id]],品名マスタ[],5,0)</f>
        <v>鋳抜きピン</v>
      </c>
      <c r="D941">
        <v>10006</v>
      </c>
      <c r="E941" s="42" t="str">
        <f>VLOOKUP(見積条件マスタ[[#This Row],[qt_condition_type_id]],見積条件タイプマスタ[],5,0)</f>
        <v>シャンク長公差</v>
      </c>
      <c r="F941" s="42" t="str">
        <f>VLOOKUP(見積条件マスタ[[#This Row],[qt_condition_type_id]],見積条件タイプマスタ[],2,0)</f>
        <v>TOLERANCE</v>
      </c>
      <c r="G941">
        <v>2</v>
      </c>
      <c r="H941" s="42" t="str">
        <f>見積条件マスタ[[#This Row],[article_type_id]]&amp;"."&amp;見積条件マスタ[[#This Row],[qt_condition_type_id]]&amp;"."&amp;見積条件マスタ[[#This Row],[qt_condition_type_define_id]]</f>
        <v>13.10006.2</v>
      </c>
      <c r="I941" t="s">
        <v>214</v>
      </c>
      <c r="K941" t="s">
        <v>547</v>
      </c>
      <c r="L941">
        <v>2</v>
      </c>
      <c r="N941" s="30" t="s">
        <v>709</v>
      </c>
      <c r="O941" s="59"/>
    </row>
    <row r="942" spans="2:15" x14ac:dyDescent="0.25">
      <c r="B942">
        <v>13</v>
      </c>
      <c r="C942" s="42" t="str">
        <f>VLOOKUP(見積条件マスタ[[#This Row],[article_type_id]],品名マスタ[],5,0)</f>
        <v>鋳抜きピン</v>
      </c>
      <c r="D942">
        <v>10006</v>
      </c>
      <c r="E942" s="42" t="str">
        <f>VLOOKUP(見積条件マスタ[[#This Row],[qt_condition_type_id]],見積条件タイプマスタ[],5,0)</f>
        <v>シャンク長公差</v>
      </c>
      <c r="F942" s="42" t="str">
        <f>VLOOKUP(見積条件マスタ[[#This Row],[qt_condition_type_id]],見積条件タイプマスタ[],2,0)</f>
        <v>TOLERANCE</v>
      </c>
      <c r="G942">
        <v>3</v>
      </c>
      <c r="H942" s="42" t="str">
        <f>見積条件マスタ[[#This Row],[article_type_id]]&amp;"."&amp;見積条件マスタ[[#This Row],[qt_condition_type_id]]&amp;"."&amp;見積条件マスタ[[#This Row],[qt_condition_type_define_id]]</f>
        <v>13.10006.3</v>
      </c>
      <c r="I942" t="s">
        <v>504</v>
      </c>
      <c r="K942" t="s">
        <v>548</v>
      </c>
      <c r="L942">
        <v>3</v>
      </c>
      <c r="N942" s="30" t="s">
        <v>709</v>
      </c>
      <c r="O942" s="59"/>
    </row>
    <row r="943" spans="2:15" x14ac:dyDescent="0.25">
      <c r="B943">
        <v>13</v>
      </c>
      <c r="C943" s="42" t="str">
        <f>VLOOKUP(見積条件マスタ[[#This Row],[article_type_id]],品名マスタ[],5,0)</f>
        <v>鋳抜きピン</v>
      </c>
      <c r="D943">
        <v>10006</v>
      </c>
      <c r="E943" s="42" t="str">
        <f>VLOOKUP(見積条件マスタ[[#This Row],[qt_condition_type_id]],見積条件タイプマスタ[],5,0)</f>
        <v>シャンク長公差</v>
      </c>
      <c r="F943" s="42" t="str">
        <f>VLOOKUP(見積条件マスタ[[#This Row],[qt_condition_type_id]],見積条件タイプマスタ[],2,0)</f>
        <v>TOLERANCE</v>
      </c>
      <c r="G943">
        <v>4</v>
      </c>
      <c r="H943" s="42" t="str">
        <f>見積条件マスタ[[#This Row],[article_type_id]]&amp;"."&amp;見積条件マスタ[[#This Row],[qt_condition_type_id]]&amp;"."&amp;見積条件マスタ[[#This Row],[qt_condition_type_define_id]]</f>
        <v>13.10006.4</v>
      </c>
      <c r="I943" t="s">
        <v>505</v>
      </c>
      <c r="K943" t="s">
        <v>549</v>
      </c>
      <c r="L943">
        <v>4</v>
      </c>
      <c r="N943" s="30" t="s">
        <v>709</v>
      </c>
      <c r="O943" s="59"/>
    </row>
    <row r="944" spans="2:15" x14ac:dyDescent="0.25">
      <c r="B944">
        <v>13</v>
      </c>
      <c r="C944" s="42" t="str">
        <f>VLOOKUP(見積条件マスタ[[#This Row],[article_type_id]],品名マスタ[],5,0)</f>
        <v>鋳抜きピン</v>
      </c>
      <c r="D944">
        <v>10006</v>
      </c>
      <c r="E944" s="42" t="str">
        <f>VLOOKUP(見積条件マスタ[[#This Row],[qt_condition_type_id]],見積条件タイプマスタ[],5,0)</f>
        <v>シャンク長公差</v>
      </c>
      <c r="F944" s="42" t="str">
        <f>VLOOKUP(見積条件マスタ[[#This Row],[qt_condition_type_id]],見積条件タイプマスタ[],2,0)</f>
        <v>TOLERANCE</v>
      </c>
      <c r="G944">
        <v>5</v>
      </c>
      <c r="H944" s="42" t="str">
        <f>見積条件マスタ[[#This Row],[article_type_id]]&amp;"."&amp;見積条件マスタ[[#This Row],[qt_condition_type_id]]&amp;"."&amp;見積条件マスタ[[#This Row],[qt_condition_type_define_id]]</f>
        <v>13.10006.5</v>
      </c>
      <c r="I944" t="s">
        <v>205</v>
      </c>
      <c r="K944" t="s">
        <v>199</v>
      </c>
      <c r="L944">
        <v>5</v>
      </c>
      <c r="N944" s="30" t="s">
        <v>709</v>
      </c>
      <c r="O944" s="59"/>
    </row>
    <row r="945" spans="2:15" x14ac:dyDescent="0.25">
      <c r="B945">
        <v>13</v>
      </c>
      <c r="C945" s="42" t="str">
        <f>VLOOKUP(見積条件マスタ[[#This Row],[article_type_id]],品名マスタ[],5,0)</f>
        <v>鋳抜きピン</v>
      </c>
      <c r="D945">
        <v>10006</v>
      </c>
      <c r="E945" s="42" t="str">
        <f>VLOOKUP(見積条件マスタ[[#This Row],[qt_condition_type_id]],見積条件タイプマスタ[],5,0)</f>
        <v>シャンク長公差</v>
      </c>
      <c r="F945" s="42" t="str">
        <f>VLOOKUP(見積条件マスタ[[#This Row],[qt_condition_type_id]],見積条件タイプマスタ[],2,0)</f>
        <v>TOLERANCE</v>
      </c>
      <c r="G945">
        <v>6</v>
      </c>
      <c r="H945" s="42" t="str">
        <f>見積条件マスタ[[#This Row],[article_type_id]]&amp;"."&amp;見積条件マスタ[[#This Row],[qt_condition_type_id]]&amp;"."&amp;見積条件マスタ[[#This Row],[qt_condition_type_define_id]]</f>
        <v>13.10006.6</v>
      </c>
      <c r="I945" t="s">
        <v>515</v>
      </c>
      <c r="K945" t="s">
        <v>558</v>
      </c>
      <c r="L945">
        <v>6</v>
      </c>
      <c r="N945" s="30" t="s">
        <v>709</v>
      </c>
      <c r="O945" s="59"/>
    </row>
    <row r="946" spans="2:15" x14ac:dyDescent="0.25">
      <c r="B946">
        <v>13</v>
      </c>
      <c r="C946" s="42" t="str">
        <f>VLOOKUP(見積条件マスタ[[#This Row],[article_type_id]],品名マスタ[],5,0)</f>
        <v>鋳抜きピン</v>
      </c>
      <c r="D946">
        <v>10006</v>
      </c>
      <c r="E946" s="42" t="str">
        <f>VLOOKUP(見積条件マスタ[[#This Row],[qt_condition_type_id]],見積条件タイプマスタ[],5,0)</f>
        <v>シャンク長公差</v>
      </c>
      <c r="F946" s="42" t="str">
        <f>VLOOKUP(見積条件マスタ[[#This Row],[qt_condition_type_id]],見積条件タイプマスタ[],2,0)</f>
        <v>TOLERANCE</v>
      </c>
      <c r="G946">
        <v>7</v>
      </c>
      <c r="H946" s="42" t="str">
        <f>見積条件マスタ[[#This Row],[article_type_id]]&amp;"."&amp;見積条件マスタ[[#This Row],[qt_condition_type_id]]&amp;"."&amp;見積条件マスタ[[#This Row],[qt_condition_type_define_id]]</f>
        <v>13.10006.7</v>
      </c>
      <c r="I946" t="s">
        <v>516</v>
      </c>
      <c r="K946" t="s">
        <v>559</v>
      </c>
      <c r="L946">
        <v>7</v>
      </c>
      <c r="N946" s="30" t="s">
        <v>709</v>
      </c>
      <c r="O946" s="59"/>
    </row>
    <row r="947" spans="2:15" x14ac:dyDescent="0.25">
      <c r="B947">
        <v>13</v>
      </c>
      <c r="C947" s="42" t="str">
        <f>VLOOKUP(見積条件マスタ[[#This Row],[article_type_id]],品名マスタ[],5,0)</f>
        <v>鋳抜きピン</v>
      </c>
      <c r="D947">
        <v>10006</v>
      </c>
      <c r="E947" s="42" t="str">
        <f>VLOOKUP(見積条件マスタ[[#This Row],[qt_condition_type_id]],見積条件タイプマスタ[],5,0)</f>
        <v>シャンク長公差</v>
      </c>
      <c r="F947" s="42" t="str">
        <f>VLOOKUP(見積条件マスタ[[#This Row],[qt_condition_type_id]],見積条件タイプマスタ[],2,0)</f>
        <v>TOLERANCE</v>
      </c>
      <c r="G947">
        <v>8</v>
      </c>
      <c r="H947" s="42" t="str">
        <f>見積条件マスタ[[#This Row],[article_type_id]]&amp;"."&amp;見積条件マスタ[[#This Row],[qt_condition_type_id]]&amp;"."&amp;見積条件マスタ[[#This Row],[qt_condition_type_define_id]]</f>
        <v>13.10006.8</v>
      </c>
      <c r="I947" t="s">
        <v>216</v>
      </c>
      <c r="K947" t="s">
        <v>200</v>
      </c>
      <c r="L947">
        <v>8</v>
      </c>
      <c r="N947" s="30" t="s">
        <v>709</v>
      </c>
      <c r="O947" s="59"/>
    </row>
    <row r="948" spans="2:15" x14ac:dyDescent="0.25">
      <c r="B948">
        <v>13</v>
      </c>
      <c r="C948" s="42" t="str">
        <f>VLOOKUP(見積条件マスタ[[#This Row],[article_type_id]],品名マスタ[],5,0)</f>
        <v>鋳抜きピン</v>
      </c>
      <c r="D948">
        <v>10007</v>
      </c>
      <c r="E948" s="42" t="str">
        <f>VLOOKUP(見積条件マスタ[[#This Row],[qt_condition_type_id]],見積条件タイプマスタ[],5,0)</f>
        <v>ツバカット位置公差</v>
      </c>
      <c r="F948" s="42" t="str">
        <f>VLOOKUP(見積条件マスタ[[#This Row],[qt_condition_type_id]],見積条件タイプマスタ[],2,0)</f>
        <v>TOLERANCE</v>
      </c>
      <c r="G948">
        <v>1</v>
      </c>
      <c r="H948" s="42" t="str">
        <f>見積条件マスタ[[#This Row],[article_type_id]]&amp;"."&amp;見積条件マスタ[[#This Row],[qt_condition_type_id]]&amp;"."&amp;見積条件マスタ[[#This Row],[qt_condition_type_define_id]]</f>
        <v>13.10007.1</v>
      </c>
      <c r="I948" t="s">
        <v>204</v>
      </c>
      <c r="K948" t="s">
        <v>204</v>
      </c>
      <c r="L948">
        <v>1</v>
      </c>
      <c r="N948" s="30" t="s">
        <v>709</v>
      </c>
      <c r="O948" s="59"/>
    </row>
    <row r="949" spans="2:15" x14ac:dyDescent="0.25">
      <c r="B949">
        <v>13</v>
      </c>
      <c r="C949" s="42" t="str">
        <f>VLOOKUP(見積条件マスタ[[#This Row],[article_type_id]],品名マスタ[],5,0)</f>
        <v>鋳抜きピン</v>
      </c>
      <c r="D949">
        <v>10007</v>
      </c>
      <c r="E949" s="42" t="str">
        <f>VLOOKUP(見積条件マスタ[[#This Row],[qt_condition_type_id]],見積条件タイプマスタ[],5,0)</f>
        <v>ツバカット位置公差</v>
      </c>
      <c r="F949" s="42" t="str">
        <f>VLOOKUP(見積条件マスタ[[#This Row],[qt_condition_type_id]],見積条件タイプマスタ[],2,0)</f>
        <v>TOLERANCE</v>
      </c>
      <c r="G949">
        <v>2</v>
      </c>
      <c r="H949" s="42" t="str">
        <f>見積条件マスタ[[#This Row],[article_type_id]]&amp;"."&amp;見積条件マスタ[[#This Row],[qt_condition_type_id]]&amp;"."&amp;見積条件マスタ[[#This Row],[qt_condition_type_define_id]]</f>
        <v>13.10007.2</v>
      </c>
      <c r="I949" t="s">
        <v>196</v>
      </c>
      <c r="K949" t="s">
        <v>196</v>
      </c>
      <c r="L949">
        <v>2</v>
      </c>
      <c r="N949" s="30" t="s">
        <v>709</v>
      </c>
      <c r="O949" s="59"/>
    </row>
    <row r="950" spans="2:15" x14ac:dyDescent="0.25">
      <c r="B950">
        <v>13</v>
      </c>
      <c r="C950" s="42" t="str">
        <f>VLOOKUP(見積条件マスタ[[#This Row],[article_type_id]],品名マスタ[],5,0)</f>
        <v>鋳抜きピン</v>
      </c>
      <c r="D950">
        <v>10008</v>
      </c>
      <c r="E950" s="42" t="str">
        <f>VLOOKUP(見積条件マスタ[[#This Row],[qt_condition_type_id]],見積条件タイプマスタ[],5,0)</f>
        <v>ツバ裏溝 溝幅A公差</v>
      </c>
      <c r="F950" s="42" t="str">
        <f>VLOOKUP(見積条件マスタ[[#This Row],[qt_condition_type_id]],見積条件タイプマスタ[],2,0)</f>
        <v>TOLERANCE</v>
      </c>
      <c r="G950">
        <v>1</v>
      </c>
      <c r="H950" s="42" t="str">
        <f>見積条件マスタ[[#This Row],[article_type_id]]&amp;"."&amp;見積条件マスタ[[#This Row],[qt_condition_type_id]]&amp;"."&amp;見積条件マスタ[[#This Row],[qt_condition_type_define_id]]</f>
        <v>13.10008.1</v>
      </c>
      <c r="I950" t="s">
        <v>452</v>
      </c>
      <c r="K950" t="s">
        <v>452</v>
      </c>
      <c r="L950">
        <v>2</v>
      </c>
      <c r="M950">
        <v>2</v>
      </c>
      <c r="N950" s="30" t="s">
        <v>709</v>
      </c>
      <c r="O950" s="59"/>
    </row>
    <row r="951" spans="2:15" x14ac:dyDescent="0.25">
      <c r="B951">
        <v>13</v>
      </c>
      <c r="C951" s="42" t="str">
        <f>VLOOKUP(見積条件マスタ[[#This Row],[article_type_id]],品名マスタ[],5,0)</f>
        <v>鋳抜きピン</v>
      </c>
      <c r="D951">
        <v>10008</v>
      </c>
      <c r="E951" s="42" t="str">
        <f>VLOOKUP(見積条件マスタ[[#This Row],[qt_condition_type_id]],見積条件タイプマスタ[],5,0)</f>
        <v>ツバ裏溝 溝幅A公差</v>
      </c>
      <c r="F951" s="42" t="str">
        <f>VLOOKUP(見積条件マスタ[[#This Row],[qt_condition_type_id]],見積条件タイプマスタ[],2,0)</f>
        <v>TOLERANCE</v>
      </c>
      <c r="G951">
        <v>2</v>
      </c>
      <c r="H951" s="42" t="str">
        <f>見積条件マスタ[[#This Row],[article_type_id]]&amp;"."&amp;見積条件マスタ[[#This Row],[qt_condition_type_id]]&amp;"."&amp;見積条件マスタ[[#This Row],[qt_condition_type_define_id]]</f>
        <v>13.10008.2</v>
      </c>
      <c r="I951" t="s">
        <v>204</v>
      </c>
      <c r="K951" t="s">
        <v>204</v>
      </c>
      <c r="L951">
        <v>1</v>
      </c>
      <c r="M951">
        <v>1</v>
      </c>
      <c r="N951" s="30" t="s">
        <v>709</v>
      </c>
      <c r="O951" s="59"/>
    </row>
    <row r="952" spans="2:15" x14ac:dyDescent="0.25">
      <c r="B952">
        <v>13</v>
      </c>
      <c r="C952" s="42" t="str">
        <f>VLOOKUP(見積条件マスタ[[#This Row],[article_type_id]],品名マスタ[],5,0)</f>
        <v>鋳抜きピン</v>
      </c>
      <c r="D952">
        <v>10009</v>
      </c>
      <c r="E952" s="42" t="str">
        <f>VLOOKUP(見積条件マスタ[[#This Row],[qt_condition_type_id]],見積条件タイプマスタ[],5,0)</f>
        <v>ツバ裏溝 溝幅B公差</v>
      </c>
      <c r="F952" s="42" t="str">
        <f>VLOOKUP(見積条件マスタ[[#This Row],[qt_condition_type_id]],見積条件タイプマスタ[],2,0)</f>
        <v>TOLERANCE</v>
      </c>
      <c r="G952">
        <v>1</v>
      </c>
      <c r="H952" s="42" t="str">
        <f>見積条件マスタ[[#This Row],[article_type_id]]&amp;"."&amp;見積条件マスタ[[#This Row],[qt_condition_type_id]]&amp;"."&amp;見積条件マスタ[[#This Row],[qt_condition_type_define_id]]</f>
        <v>13.10009.1</v>
      </c>
      <c r="I952" t="s">
        <v>452</v>
      </c>
      <c r="K952" t="s">
        <v>452</v>
      </c>
      <c r="L952">
        <v>2</v>
      </c>
      <c r="M952">
        <v>2</v>
      </c>
      <c r="N952" s="30" t="s">
        <v>709</v>
      </c>
      <c r="O952" s="59"/>
    </row>
    <row r="953" spans="2:15" x14ac:dyDescent="0.25">
      <c r="B953">
        <v>13</v>
      </c>
      <c r="C953" s="42" t="str">
        <f>VLOOKUP(見積条件マスタ[[#This Row],[article_type_id]],品名マスタ[],5,0)</f>
        <v>鋳抜きピン</v>
      </c>
      <c r="D953">
        <v>10009</v>
      </c>
      <c r="E953" s="42" t="str">
        <f>VLOOKUP(見積条件マスタ[[#This Row],[qt_condition_type_id]],見積条件タイプマスタ[],5,0)</f>
        <v>ツバ裏溝 溝幅B公差</v>
      </c>
      <c r="F953" s="42" t="str">
        <f>VLOOKUP(見積条件マスタ[[#This Row],[qt_condition_type_id]],見積条件タイプマスタ[],2,0)</f>
        <v>TOLERANCE</v>
      </c>
      <c r="G953">
        <v>2</v>
      </c>
      <c r="H953" s="42" t="str">
        <f>見積条件マスタ[[#This Row],[article_type_id]]&amp;"."&amp;見積条件マスタ[[#This Row],[qt_condition_type_id]]&amp;"."&amp;見積条件マスタ[[#This Row],[qt_condition_type_define_id]]</f>
        <v>13.10009.2</v>
      </c>
      <c r="I953" t="s">
        <v>204</v>
      </c>
      <c r="K953" t="s">
        <v>204</v>
      </c>
      <c r="L953">
        <v>1</v>
      </c>
      <c r="M953">
        <v>1</v>
      </c>
      <c r="N953" s="30" t="s">
        <v>709</v>
      </c>
      <c r="O953" s="59"/>
    </row>
    <row r="954" spans="2:15" x14ac:dyDescent="0.25">
      <c r="B954">
        <v>13</v>
      </c>
      <c r="C954" s="42" t="str">
        <f>VLOOKUP(見積条件マスタ[[#This Row],[article_type_id]],品名マスタ[],5,0)</f>
        <v>鋳抜きピン</v>
      </c>
      <c r="D954">
        <v>10010</v>
      </c>
      <c r="E954" s="42" t="str">
        <f>VLOOKUP(見積条件マスタ[[#This Row],[qt_condition_type_id]],見積条件タイプマスタ[],5,0)</f>
        <v>ザグリ穴径公差</v>
      </c>
      <c r="F954" s="42" t="str">
        <f>VLOOKUP(見積条件マスタ[[#This Row],[qt_condition_type_id]],見積条件タイプマスタ[],2,0)</f>
        <v>TOLERANCE</v>
      </c>
      <c r="G954">
        <v>1</v>
      </c>
      <c r="H954" s="42" t="str">
        <f>見積条件マスタ[[#This Row],[article_type_id]]&amp;"."&amp;見積条件マスタ[[#This Row],[qt_condition_type_id]]&amp;"."&amp;見積条件マスタ[[#This Row],[qt_condition_type_define_id]]</f>
        <v>13.10010.1</v>
      </c>
      <c r="I954" t="s">
        <v>214</v>
      </c>
      <c r="K954" t="s">
        <v>547</v>
      </c>
      <c r="L954">
        <v>1</v>
      </c>
      <c r="N954" s="30" t="s">
        <v>709</v>
      </c>
      <c r="O954" s="59"/>
    </row>
    <row r="955" spans="2:15" x14ac:dyDescent="0.25">
      <c r="B955">
        <v>13</v>
      </c>
      <c r="C955" s="42" t="str">
        <f>VLOOKUP(見積条件マスタ[[#This Row],[article_type_id]],品名マスタ[],5,0)</f>
        <v>鋳抜きピン</v>
      </c>
      <c r="D955">
        <v>10010</v>
      </c>
      <c r="E955" s="42" t="str">
        <f>VLOOKUP(見積条件マスタ[[#This Row],[qt_condition_type_id]],見積条件タイプマスタ[],5,0)</f>
        <v>ザグリ穴径公差</v>
      </c>
      <c r="F955" s="42" t="str">
        <f>VLOOKUP(見積条件マスタ[[#This Row],[qt_condition_type_id]],見積条件タイプマスタ[],2,0)</f>
        <v>TOLERANCE</v>
      </c>
      <c r="G955">
        <v>2</v>
      </c>
      <c r="H955" s="42" t="str">
        <f>見積条件マスタ[[#This Row],[article_type_id]]&amp;"."&amp;見積条件マスタ[[#This Row],[qt_condition_type_id]]&amp;"."&amp;見積条件マスタ[[#This Row],[qt_condition_type_define_id]]</f>
        <v>13.10010.2</v>
      </c>
      <c r="I955" t="s">
        <v>504</v>
      </c>
      <c r="K955" t="s">
        <v>548</v>
      </c>
      <c r="L955">
        <v>2</v>
      </c>
      <c r="N955" s="30" t="s">
        <v>709</v>
      </c>
      <c r="O955" s="59"/>
    </row>
    <row r="956" spans="2:15" x14ac:dyDescent="0.25">
      <c r="B956">
        <v>13</v>
      </c>
      <c r="C956" s="42" t="str">
        <f>VLOOKUP(見積条件マスタ[[#This Row],[article_type_id]],品名マスタ[],5,0)</f>
        <v>鋳抜きピン</v>
      </c>
      <c r="D956">
        <v>10010</v>
      </c>
      <c r="E956" s="42" t="str">
        <f>VLOOKUP(見積条件マスタ[[#This Row],[qt_condition_type_id]],見積条件タイプマスタ[],5,0)</f>
        <v>ザグリ穴径公差</v>
      </c>
      <c r="F956" s="42" t="str">
        <f>VLOOKUP(見積条件マスタ[[#This Row],[qt_condition_type_id]],見積条件タイプマスタ[],2,0)</f>
        <v>TOLERANCE</v>
      </c>
      <c r="G956">
        <v>3</v>
      </c>
      <c r="H956" s="42" t="str">
        <f>見積条件マスタ[[#This Row],[article_type_id]]&amp;"."&amp;見積条件マスタ[[#This Row],[qt_condition_type_id]]&amp;"."&amp;見積条件マスタ[[#This Row],[qt_condition_type_define_id]]</f>
        <v>13.10010.3</v>
      </c>
      <c r="I956" t="s">
        <v>205</v>
      </c>
      <c r="K956" t="s">
        <v>199</v>
      </c>
      <c r="L956">
        <v>3</v>
      </c>
      <c r="N956" s="30" t="s">
        <v>709</v>
      </c>
      <c r="O956" s="59"/>
    </row>
    <row r="957" spans="2:15" x14ac:dyDescent="0.25">
      <c r="B957">
        <v>13</v>
      </c>
      <c r="C957" s="42" t="str">
        <f>VLOOKUP(見積条件マスタ[[#This Row],[article_type_id]],品名マスタ[],5,0)</f>
        <v>鋳抜きピン</v>
      </c>
      <c r="D957">
        <v>10010</v>
      </c>
      <c r="E957" s="42" t="str">
        <f>VLOOKUP(見積条件マスタ[[#This Row],[qt_condition_type_id]],見積条件タイプマスタ[],5,0)</f>
        <v>ザグリ穴径公差</v>
      </c>
      <c r="F957" s="42" t="str">
        <f>VLOOKUP(見積条件マスタ[[#This Row],[qt_condition_type_id]],見積条件タイプマスタ[],2,0)</f>
        <v>TOLERANCE</v>
      </c>
      <c r="G957">
        <v>4</v>
      </c>
      <c r="H957" s="42" t="str">
        <f>見積条件マスタ[[#This Row],[article_type_id]]&amp;"."&amp;見積条件マスタ[[#This Row],[qt_condition_type_id]]&amp;"."&amp;見積条件マスタ[[#This Row],[qt_condition_type_define_id]]</f>
        <v>13.10010.4</v>
      </c>
      <c r="I957" t="s">
        <v>517</v>
      </c>
      <c r="K957" t="s">
        <v>560</v>
      </c>
      <c r="L957">
        <v>4</v>
      </c>
      <c r="N957" s="30" t="s">
        <v>709</v>
      </c>
      <c r="O957" s="59"/>
    </row>
    <row r="958" spans="2:15" x14ac:dyDescent="0.25">
      <c r="B958">
        <v>13</v>
      </c>
      <c r="C958" s="42" t="str">
        <f>VLOOKUP(見積条件マスタ[[#This Row],[article_type_id]],品名マスタ[],5,0)</f>
        <v>鋳抜きピン</v>
      </c>
      <c r="D958">
        <v>10011</v>
      </c>
      <c r="E958" s="42" t="str">
        <f>VLOOKUP(見積条件マスタ[[#This Row],[qt_condition_type_id]],見積条件タイプマスタ[],5,0)</f>
        <v>ザグリ穴深さ公差</v>
      </c>
      <c r="F958" s="42" t="str">
        <f>VLOOKUP(見積条件マスタ[[#This Row],[qt_condition_type_id]],見積条件タイプマスタ[],2,0)</f>
        <v>TOLERANCE</v>
      </c>
      <c r="G958">
        <v>1</v>
      </c>
      <c r="H958" s="42" t="str">
        <f>見積条件マスタ[[#This Row],[article_type_id]]&amp;"."&amp;見積条件マスタ[[#This Row],[qt_condition_type_id]]&amp;"."&amp;見積条件マスタ[[#This Row],[qt_condition_type_define_id]]</f>
        <v>13.10011.1</v>
      </c>
      <c r="I958" t="s">
        <v>214</v>
      </c>
      <c r="K958" t="s">
        <v>547</v>
      </c>
      <c r="L958">
        <v>2</v>
      </c>
      <c r="N958" s="30" t="s">
        <v>709</v>
      </c>
      <c r="O958" s="59"/>
    </row>
    <row r="959" spans="2:15" x14ac:dyDescent="0.25">
      <c r="B959">
        <v>13</v>
      </c>
      <c r="C959" s="42" t="str">
        <f>VLOOKUP(見積条件マスタ[[#This Row],[article_type_id]],品名マスタ[],5,0)</f>
        <v>鋳抜きピン</v>
      </c>
      <c r="D959">
        <v>10011</v>
      </c>
      <c r="E959" s="42" t="str">
        <f>VLOOKUP(見積条件マスタ[[#This Row],[qt_condition_type_id]],見積条件タイプマスタ[],5,0)</f>
        <v>ザグリ穴深さ公差</v>
      </c>
      <c r="F959" s="42" t="str">
        <f>VLOOKUP(見積条件マスタ[[#This Row],[qt_condition_type_id]],見積条件タイプマスタ[],2,0)</f>
        <v>TOLERANCE</v>
      </c>
      <c r="G959">
        <v>2</v>
      </c>
      <c r="H959" s="42" t="str">
        <f>見積条件マスタ[[#This Row],[article_type_id]]&amp;"."&amp;見積条件マスタ[[#This Row],[qt_condition_type_id]]&amp;"."&amp;見積条件マスタ[[#This Row],[qt_condition_type_define_id]]</f>
        <v>13.10011.2</v>
      </c>
      <c r="I959" t="s">
        <v>257</v>
      </c>
      <c r="K959" t="s">
        <v>219</v>
      </c>
      <c r="L959">
        <v>1</v>
      </c>
      <c r="N959" s="30" t="s">
        <v>709</v>
      </c>
      <c r="O959" s="59"/>
    </row>
    <row r="960" spans="2:15" x14ac:dyDescent="0.25">
      <c r="B960">
        <v>13</v>
      </c>
      <c r="C960" s="42" t="str">
        <f>VLOOKUP(見積条件マスタ[[#This Row],[article_type_id]],品名マスタ[],5,0)</f>
        <v>鋳抜きピン</v>
      </c>
      <c r="D960">
        <v>10011</v>
      </c>
      <c r="E960" s="42" t="str">
        <f>VLOOKUP(見積条件マスタ[[#This Row],[qt_condition_type_id]],見積条件タイプマスタ[],5,0)</f>
        <v>ザグリ穴深さ公差</v>
      </c>
      <c r="F960" s="42" t="str">
        <f>VLOOKUP(見積条件マスタ[[#This Row],[qt_condition_type_id]],見積条件タイプマスタ[],2,0)</f>
        <v>TOLERANCE</v>
      </c>
      <c r="G960">
        <v>3</v>
      </c>
      <c r="H960" s="42" t="str">
        <f>見積条件マスタ[[#This Row],[article_type_id]]&amp;"."&amp;見積条件マスタ[[#This Row],[qt_condition_type_id]]&amp;"."&amp;見積条件マスタ[[#This Row],[qt_condition_type_define_id]]</f>
        <v>13.10011.3</v>
      </c>
      <c r="I960" t="s">
        <v>205</v>
      </c>
      <c r="K960" t="s">
        <v>199</v>
      </c>
      <c r="L960">
        <v>3</v>
      </c>
      <c r="N960" s="30" t="s">
        <v>709</v>
      </c>
      <c r="O960" s="59"/>
    </row>
    <row r="961" spans="2:15" x14ac:dyDescent="0.25">
      <c r="B961">
        <v>13</v>
      </c>
      <c r="C961" s="42" t="str">
        <f>VLOOKUP(見積条件マスタ[[#This Row],[article_type_id]],品名マスタ[],5,0)</f>
        <v>鋳抜きピン</v>
      </c>
      <c r="D961">
        <v>10012</v>
      </c>
      <c r="E961" s="42" t="str">
        <f>VLOOKUP(見積条件マスタ[[#This Row],[qt_condition_type_id]],見積条件タイプマスタ[],5,0)</f>
        <v>止まり穴径公差</v>
      </c>
      <c r="F961" s="42" t="str">
        <f>VLOOKUP(見積条件マスタ[[#This Row],[qt_condition_type_id]],見積条件タイプマスタ[],2,0)</f>
        <v>TOLERANCE</v>
      </c>
      <c r="G961">
        <v>1</v>
      </c>
      <c r="H961" s="42" t="str">
        <f>見積条件マスタ[[#This Row],[article_type_id]]&amp;"."&amp;見積条件マスタ[[#This Row],[qt_condition_type_id]]&amp;"."&amp;見積条件マスタ[[#This Row],[qt_condition_type_define_id]]</f>
        <v>13.10012.1</v>
      </c>
      <c r="I961" t="s">
        <v>217</v>
      </c>
      <c r="K961" t="s">
        <v>218</v>
      </c>
      <c r="L961">
        <v>1</v>
      </c>
      <c r="N961" s="30" t="s">
        <v>709</v>
      </c>
      <c r="O961" s="59"/>
    </row>
    <row r="962" spans="2:15" x14ac:dyDescent="0.25">
      <c r="B962">
        <v>13</v>
      </c>
      <c r="C962" s="42" t="str">
        <f>VLOOKUP(見積条件マスタ[[#This Row],[article_type_id]],品名マスタ[],5,0)</f>
        <v>鋳抜きピン</v>
      </c>
      <c r="D962">
        <v>10013</v>
      </c>
      <c r="E962" s="42" t="str">
        <f>VLOOKUP(見積条件マスタ[[#This Row],[qt_condition_type_id]],見積条件タイプマスタ[],5,0)</f>
        <v>止まり穴深さ公差</v>
      </c>
      <c r="F962" s="42" t="str">
        <f>VLOOKUP(見積条件マスタ[[#This Row],[qt_condition_type_id]],見積条件タイプマスタ[],2,0)</f>
        <v>TOLERANCE</v>
      </c>
      <c r="G962">
        <v>1</v>
      </c>
      <c r="H962" s="42" t="str">
        <f>見積条件マスタ[[#This Row],[article_type_id]]&amp;"."&amp;見積条件マスタ[[#This Row],[qt_condition_type_id]]&amp;"."&amp;見積条件マスタ[[#This Row],[qt_condition_type_define_id]]</f>
        <v>13.10013.1</v>
      </c>
      <c r="I962" t="s">
        <v>518</v>
      </c>
      <c r="K962" t="s">
        <v>518</v>
      </c>
      <c r="L962">
        <v>1</v>
      </c>
      <c r="N962" s="30" t="s">
        <v>709</v>
      </c>
      <c r="O962" s="59"/>
    </row>
    <row r="963" spans="2:15" x14ac:dyDescent="0.25">
      <c r="B963">
        <v>13</v>
      </c>
      <c r="C963" s="42" t="str">
        <f>VLOOKUP(見積条件マスタ[[#This Row],[article_type_id]],品名マスタ[],5,0)</f>
        <v>鋳抜きピン</v>
      </c>
      <c r="D963">
        <v>10013</v>
      </c>
      <c r="E963" s="42" t="str">
        <f>VLOOKUP(見積条件マスタ[[#This Row],[qt_condition_type_id]],見積条件タイプマスタ[],5,0)</f>
        <v>止まり穴深さ公差</v>
      </c>
      <c r="F963" s="42" t="str">
        <f>VLOOKUP(見積条件マスタ[[#This Row],[qt_condition_type_id]],見積条件タイプマスタ[],2,0)</f>
        <v>TOLERANCE</v>
      </c>
      <c r="G963">
        <v>2</v>
      </c>
      <c r="H963" s="42" t="str">
        <f>見積条件マスタ[[#This Row],[article_type_id]]&amp;"."&amp;見積条件マスタ[[#This Row],[qt_condition_type_id]]&amp;"."&amp;見積条件マスタ[[#This Row],[qt_condition_type_define_id]]</f>
        <v>13.10013.2</v>
      </c>
      <c r="I963" t="s">
        <v>220</v>
      </c>
      <c r="K963" t="s">
        <v>221</v>
      </c>
      <c r="L963">
        <v>2</v>
      </c>
      <c r="N963" s="30" t="s">
        <v>709</v>
      </c>
      <c r="O963" s="59"/>
    </row>
    <row r="964" spans="2:15" x14ac:dyDescent="0.25">
      <c r="B964">
        <v>13</v>
      </c>
      <c r="C964" s="42" t="str">
        <f>VLOOKUP(見積条件マスタ[[#This Row],[article_type_id]],品名マスタ[],5,0)</f>
        <v>鋳抜きピン</v>
      </c>
      <c r="D964">
        <v>10013</v>
      </c>
      <c r="E964" s="42" t="str">
        <f>VLOOKUP(見積条件マスタ[[#This Row],[qt_condition_type_id]],見積条件タイプマスタ[],5,0)</f>
        <v>止まり穴深さ公差</v>
      </c>
      <c r="F964" s="42" t="str">
        <f>VLOOKUP(見積条件マスタ[[#This Row],[qt_condition_type_id]],見積条件タイプマスタ[],2,0)</f>
        <v>TOLERANCE</v>
      </c>
      <c r="G964">
        <v>3</v>
      </c>
      <c r="H964" s="42" t="str">
        <f>見積条件マスタ[[#This Row],[article_type_id]]&amp;"."&amp;見積条件マスタ[[#This Row],[qt_condition_type_id]]&amp;"."&amp;見積条件マスタ[[#This Row],[qt_condition_type_define_id]]</f>
        <v>13.10013.3</v>
      </c>
      <c r="I964" t="s">
        <v>519</v>
      </c>
      <c r="K964" t="s">
        <v>519</v>
      </c>
      <c r="L964">
        <v>3</v>
      </c>
      <c r="N964" s="30" t="s">
        <v>709</v>
      </c>
      <c r="O964" s="59"/>
    </row>
    <row r="965" spans="2:15" x14ac:dyDescent="0.25">
      <c r="B965">
        <v>13</v>
      </c>
      <c r="C965" s="42" t="str">
        <f>VLOOKUP(見積条件マスタ[[#This Row],[article_type_id]],品名マスタ[],5,0)</f>
        <v>鋳抜きピン</v>
      </c>
      <c r="D965">
        <v>10014</v>
      </c>
      <c r="E965" s="42" t="str">
        <f>VLOOKUP(見積条件マスタ[[#This Row],[qt_condition_type_id]],見積条件タイプマスタ[],5,0)</f>
        <v>先端カット 仕上げ面</v>
      </c>
      <c r="F965" s="42" t="str">
        <f>VLOOKUP(見積条件マスタ[[#This Row],[qt_condition_type_id]],見積条件タイプマスタ[],2,0)</f>
        <v>SIMPLE_TEXT</v>
      </c>
      <c r="G965">
        <v>1</v>
      </c>
      <c r="H965" s="42" t="str">
        <f>見積条件マスタ[[#This Row],[article_type_id]]&amp;"."&amp;見積条件マスタ[[#This Row],[qt_condition_type_id]]&amp;"."&amp;見積条件マスタ[[#This Row],[qt_condition_type_define_id]]</f>
        <v>13.10014.1</v>
      </c>
      <c r="I965" t="s">
        <v>225</v>
      </c>
      <c r="K965" t="s">
        <v>226</v>
      </c>
      <c r="L965">
        <v>1</v>
      </c>
      <c r="N965" s="30" t="s">
        <v>709</v>
      </c>
      <c r="O965" s="59"/>
    </row>
    <row r="966" spans="2:15" x14ac:dyDescent="0.25">
      <c r="B966">
        <v>13</v>
      </c>
      <c r="C966" s="42" t="str">
        <f>VLOOKUP(見積条件マスタ[[#This Row],[article_type_id]],品名マスタ[],5,0)</f>
        <v>鋳抜きピン</v>
      </c>
      <c r="D966">
        <v>10016</v>
      </c>
      <c r="E966" s="42" t="str">
        <f>VLOOKUP(見積条件マスタ[[#This Row],[qt_condition_type_id]],見積条件タイプマスタ[],5,0)</f>
        <v>先端(非軸対称) 仕上げ面</v>
      </c>
      <c r="F966" s="42" t="str">
        <f>VLOOKUP(見積条件マスタ[[#This Row],[qt_condition_type_id]],見積条件タイプマスタ[],2,0)</f>
        <v>SIMPLE_TEXT</v>
      </c>
      <c r="G966">
        <v>1</v>
      </c>
      <c r="H966" s="42" t="str">
        <f>見積条件マスタ[[#This Row],[article_type_id]]&amp;"."&amp;見積条件マスタ[[#This Row],[qt_condition_type_id]]&amp;"."&amp;見積条件マスタ[[#This Row],[qt_condition_type_define_id]]</f>
        <v>13.10016.1</v>
      </c>
      <c r="I966" t="s">
        <v>229</v>
      </c>
      <c r="K966" t="s">
        <v>230</v>
      </c>
      <c r="L966">
        <v>1</v>
      </c>
      <c r="N966" s="30" t="s">
        <v>709</v>
      </c>
      <c r="O966" s="59"/>
    </row>
    <row r="967" spans="2:15" x14ac:dyDescent="0.25">
      <c r="B967">
        <v>13</v>
      </c>
      <c r="C967" s="42" t="str">
        <f>VLOOKUP(見積条件マスタ[[#This Row],[article_type_id]],品名マスタ[],5,0)</f>
        <v>鋳抜きピン</v>
      </c>
      <c r="D967">
        <v>10017</v>
      </c>
      <c r="E967" s="42" t="str">
        <f>VLOOKUP(見積条件マスタ[[#This Row],[qt_condition_type_id]],見積条件タイプマスタ[],5,0)</f>
        <v>先端(非軸対称) 全長L公差</v>
      </c>
      <c r="F967" s="42" t="str">
        <f>VLOOKUP(見積条件マスタ[[#This Row],[qt_condition_type_id]],見積条件タイプマスタ[],2,0)</f>
        <v>TOLERANCE</v>
      </c>
      <c r="G967">
        <v>1</v>
      </c>
      <c r="H967" s="42" t="str">
        <f>見積条件マスタ[[#This Row],[article_type_id]]&amp;"."&amp;見積条件マスタ[[#This Row],[qt_condition_type_id]]&amp;"."&amp;見積条件マスタ[[#This Row],[qt_condition_type_define_id]]</f>
        <v>13.10017.1</v>
      </c>
      <c r="I967" t="s">
        <v>237</v>
      </c>
      <c r="K967" t="s">
        <v>201</v>
      </c>
      <c r="L967">
        <v>3</v>
      </c>
      <c r="N967" s="30" t="s">
        <v>709</v>
      </c>
      <c r="O967" s="59"/>
    </row>
    <row r="968" spans="2:15" x14ac:dyDescent="0.25">
      <c r="B968">
        <v>13</v>
      </c>
      <c r="C968" s="42" t="str">
        <f>VLOOKUP(見積条件マスタ[[#This Row],[article_type_id]],品名マスタ[],5,0)</f>
        <v>鋳抜きピン</v>
      </c>
      <c r="D968">
        <v>10017</v>
      </c>
      <c r="E968" s="42" t="str">
        <f>VLOOKUP(見積条件マスタ[[#This Row],[qt_condition_type_id]],見積条件タイプマスタ[],5,0)</f>
        <v>先端(非軸対称) 全長L公差</v>
      </c>
      <c r="F968" s="42" t="str">
        <f>VLOOKUP(見積条件マスタ[[#This Row],[qt_condition_type_id]],見積条件タイプマスタ[],2,0)</f>
        <v>TOLERANCE</v>
      </c>
      <c r="G968">
        <v>2</v>
      </c>
      <c r="H968" s="42" t="str">
        <f>見積条件マスタ[[#This Row],[article_type_id]]&amp;"."&amp;見積条件マスタ[[#This Row],[qt_condition_type_id]]&amp;"."&amp;見積条件マスタ[[#This Row],[qt_condition_type_define_id]]</f>
        <v>13.10017.2</v>
      </c>
      <c r="I968" t="s">
        <v>216</v>
      </c>
      <c r="K968" t="s">
        <v>200</v>
      </c>
      <c r="L968">
        <v>2</v>
      </c>
      <c r="N968" s="30" t="s">
        <v>709</v>
      </c>
      <c r="O968" s="59"/>
    </row>
    <row r="969" spans="2:15" x14ac:dyDescent="0.25">
      <c r="B969">
        <v>13</v>
      </c>
      <c r="C969" s="42" t="str">
        <f>VLOOKUP(見積条件マスタ[[#This Row],[article_type_id]],品名マスタ[],5,0)</f>
        <v>鋳抜きピン</v>
      </c>
      <c r="D969">
        <v>10017</v>
      </c>
      <c r="E969" s="42" t="str">
        <f>VLOOKUP(見積条件マスタ[[#This Row],[qt_condition_type_id]],見積条件タイプマスタ[],5,0)</f>
        <v>先端(非軸対称) 全長L公差</v>
      </c>
      <c r="F969" s="42" t="str">
        <f>VLOOKUP(見積条件マスタ[[#This Row],[qt_condition_type_id]],見積条件タイプマスタ[],2,0)</f>
        <v>TOLERANCE</v>
      </c>
      <c r="G969">
        <v>3</v>
      </c>
      <c r="H969" s="42" t="str">
        <f>見積条件マスタ[[#This Row],[article_type_id]]&amp;"."&amp;見積条件マスタ[[#This Row],[qt_condition_type_id]]&amp;"."&amp;見積条件マスタ[[#This Row],[qt_condition_type_define_id]]</f>
        <v>13.10017.3</v>
      </c>
      <c r="I969" t="s">
        <v>205</v>
      </c>
      <c r="K969" t="s">
        <v>199</v>
      </c>
      <c r="L969">
        <v>1</v>
      </c>
      <c r="N969" s="30" t="s">
        <v>709</v>
      </c>
      <c r="O969" s="59"/>
    </row>
    <row r="970" spans="2:15" x14ac:dyDescent="0.25">
      <c r="B970">
        <v>13</v>
      </c>
      <c r="C970" s="42" t="str">
        <f>VLOOKUP(見積条件マスタ[[#This Row],[article_type_id]],品名マスタ[],5,0)</f>
        <v>鋳抜きピン</v>
      </c>
      <c r="D970">
        <v>10018</v>
      </c>
      <c r="E970" s="42" t="str">
        <f>VLOOKUP(見積条件マスタ[[#This Row],[qt_condition_type_id]],見積条件タイプマスタ[],5,0)</f>
        <v>先端異形状 仕上げ面</v>
      </c>
      <c r="F970" s="42" t="str">
        <f>VLOOKUP(見積条件マスタ[[#This Row],[qt_condition_type_id]],見積条件タイプマスタ[],2,0)</f>
        <v>SIMPLE_TEXT</v>
      </c>
      <c r="G970">
        <v>1</v>
      </c>
      <c r="H970" s="42" t="str">
        <f>見積条件マスタ[[#This Row],[article_type_id]]&amp;"."&amp;見積条件マスタ[[#This Row],[qt_condition_type_id]]&amp;"."&amp;見積条件マスタ[[#This Row],[qt_condition_type_define_id]]</f>
        <v>13.10018.1</v>
      </c>
      <c r="I970" t="s">
        <v>229</v>
      </c>
      <c r="K970" t="s">
        <v>230</v>
      </c>
      <c r="L970">
        <v>1</v>
      </c>
      <c r="N970" s="30" t="s">
        <v>709</v>
      </c>
      <c r="O970" s="59"/>
    </row>
    <row r="971" spans="2:15" x14ac:dyDescent="0.25">
      <c r="B971">
        <v>13</v>
      </c>
      <c r="C971" s="42" t="str">
        <f>VLOOKUP(見積条件マスタ[[#This Row],[article_type_id]],品名マスタ[],5,0)</f>
        <v>鋳抜きピン</v>
      </c>
      <c r="D971">
        <v>10018</v>
      </c>
      <c r="E971" s="42" t="str">
        <f>VLOOKUP(見積条件マスタ[[#This Row],[qt_condition_type_id]],見積条件タイプマスタ[],5,0)</f>
        <v>先端異形状 仕上げ面</v>
      </c>
      <c r="F971" s="42" t="str">
        <f>VLOOKUP(見積条件マスタ[[#This Row],[qt_condition_type_id]],見積条件タイプマスタ[],2,0)</f>
        <v>SIMPLE_TEXT</v>
      </c>
      <c r="G971">
        <v>2</v>
      </c>
      <c r="H971" s="42" t="str">
        <f>見積条件マスタ[[#This Row],[article_type_id]]&amp;"."&amp;見積条件マスタ[[#This Row],[qt_condition_type_id]]&amp;"."&amp;見積条件マスタ[[#This Row],[qt_condition_type_define_id]]</f>
        <v>13.10018.2</v>
      </c>
      <c r="I971" t="s">
        <v>231</v>
      </c>
      <c r="K971" t="s">
        <v>232</v>
      </c>
      <c r="L971">
        <v>2</v>
      </c>
      <c r="N971" s="30" t="s">
        <v>693</v>
      </c>
      <c r="O971" s="59"/>
    </row>
    <row r="972" spans="2:15" x14ac:dyDescent="0.25">
      <c r="B972">
        <v>13</v>
      </c>
      <c r="C972" s="42" t="str">
        <f>VLOOKUP(見積条件マスタ[[#This Row],[article_type_id]],品名マスタ[],5,0)</f>
        <v>鋳抜きピン</v>
      </c>
      <c r="D972">
        <v>10018</v>
      </c>
      <c r="E972" s="42" t="str">
        <f>VLOOKUP(見積条件マスタ[[#This Row],[qt_condition_type_id]],見積条件タイプマスタ[],5,0)</f>
        <v>先端異形状 仕上げ面</v>
      </c>
      <c r="F972" s="42" t="str">
        <f>VLOOKUP(見積条件マスタ[[#This Row],[qt_condition_type_id]],見積条件タイプマスタ[],2,0)</f>
        <v>SIMPLE_TEXT</v>
      </c>
      <c r="G972">
        <v>3</v>
      </c>
      <c r="H972" s="42" t="str">
        <f>見積条件マスタ[[#This Row],[article_type_id]]&amp;"."&amp;見積条件マスタ[[#This Row],[qt_condition_type_id]]&amp;"."&amp;見積条件マスタ[[#This Row],[qt_condition_type_define_id]]</f>
        <v>13.10018.3</v>
      </c>
      <c r="I972" t="s">
        <v>233</v>
      </c>
      <c r="K972" t="s">
        <v>234</v>
      </c>
      <c r="L972">
        <v>3</v>
      </c>
      <c r="N972" s="30" t="s">
        <v>693</v>
      </c>
      <c r="O972" s="59"/>
    </row>
    <row r="973" spans="2:15" x14ac:dyDescent="0.25">
      <c r="B973">
        <v>13</v>
      </c>
      <c r="C973" s="42" t="str">
        <f>VLOOKUP(見積条件マスタ[[#This Row],[article_type_id]],品名マスタ[],5,0)</f>
        <v>鋳抜きピン</v>
      </c>
      <c r="D973">
        <v>10018</v>
      </c>
      <c r="E973" s="42" t="str">
        <f>VLOOKUP(見積条件マスタ[[#This Row],[qt_condition_type_id]],見積条件タイプマスタ[],5,0)</f>
        <v>先端異形状 仕上げ面</v>
      </c>
      <c r="F973" s="42" t="str">
        <f>VLOOKUP(見積条件マスタ[[#This Row],[qt_condition_type_id]],見積条件タイプマスタ[],2,0)</f>
        <v>SIMPLE_TEXT</v>
      </c>
      <c r="G973">
        <v>4</v>
      </c>
      <c r="H973" s="42" t="str">
        <f>見積条件マスタ[[#This Row],[article_type_id]]&amp;"."&amp;見積条件マスタ[[#This Row],[qt_condition_type_id]]&amp;"."&amp;見積条件マスタ[[#This Row],[qt_condition_type_define_id]]</f>
        <v>13.10018.4</v>
      </c>
      <c r="I973" t="s">
        <v>235</v>
      </c>
      <c r="K973" t="s">
        <v>236</v>
      </c>
      <c r="L973">
        <v>4</v>
      </c>
      <c r="N973" s="30" t="s">
        <v>693</v>
      </c>
      <c r="O973" s="59"/>
    </row>
    <row r="974" spans="2:15" x14ac:dyDescent="0.25">
      <c r="B974">
        <v>13</v>
      </c>
      <c r="C974" s="42" t="str">
        <f>VLOOKUP(見積条件マスタ[[#This Row],[article_type_id]],品名マスタ[],5,0)</f>
        <v>鋳抜きピン</v>
      </c>
      <c r="D974">
        <v>10020</v>
      </c>
      <c r="E974" s="42" t="str">
        <f>VLOOKUP(見積条件マスタ[[#This Row],[qt_condition_type_id]],見積条件タイプマスタ[],5,0)</f>
        <v>エジェクタピン穴径公差</v>
      </c>
      <c r="F974" s="42" t="str">
        <f>VLOOKUP(見積条件マスタ[[#This Row],[qt_condition_type_id]],見積条件タイプマスタ[],2,0)</f>
        <v>TOLERANCE</v>
      </c>
      <c r="G974">
        <v>1</v>
      </c>
      <c r="H974" s="42" t="str">
        <f>見積条件マスタ[[#This Row],[article_type_id]]&amp;"."&amp;見積条件マスタ[[#This Row],[qt_condition_type_id]]&amp;"."&amp;見積条件マスタ[[#This Row],[qt_condition_type_define_id]]</f>
        <v>13.10020.1</v>
      </c>
      <c r="I974" t="s">
        <v>237</v>
      </c>
      <c r="K974" t="s">
        <v>201</v>
      </c>
      <c r="L974">
        <v>1</v>
      </c>
      <c r="M974">
        <v>2</v>
      </c>
      <c r="N974" s="30" t="s">
        <v>636</v>
      </c>
      <c r="O974" s="59" t="s">
        <v>805</v>
      </c>
    </row>
    <row r="975" spans="2:15" x14ac:dyDescent="0.25">
      <c r="B975">
        <v>13</v>
      </c>
      <c r="C975" s="42" t="str">
        <f>VLOOKUP(見積条件マスタ[[#This Row],[article_type_id]],品名マスタ[],5,0)</f>
        <v>鋳抜きピン</v>
      </c>
      <c r="D975">
        <v>10020</v>
      </c>
      <c r="E975" s="42" t="str">
        <f>VLOOKUP(見積条件マスタ[[#This Row],[qt_condition_type_id]],見積条件タイプマスタ[],5,0)</f>
        <v>エジェクタピン穴径公差</v>
      </c>
      <c r="F975" s="42" t="str">
        <f>VLOOKUP(見積条件マスタ[[#This Row],[qt_condition_type_id]],見積条件タイプマスタ[],2,0)</f>
        <v>TOLERANCE</v>
      </c>
      <c r="G975">
        <v>2</v>
      </c>
      <c r="H975" s="42" t="str">
        <f>見積条件マスタ[[#This Row],[article_type_id]]&amp;"."&amp;見積条件マスタ[[#This Row],[qt_condition_type_id]]&amp;"."&amp;見積条件マスタ[[#This Row],[qt_condition_type_define_id]]</f>
        <v>13.10020.2</v>
      </c>
      <c r="I975" t="s">
        <v>238</v>
      </c>
      <c r="K975" t="s">
        <v>239</v>
      </c>
      <c r="L975">
        <v>2</v>
      </c>
      <c r="M975">
        <v>2</v>
      </c>
      <c r="N975" s="30" t="s">
        <v>636</v>
      </c>
      <c r="O975" s="59" t="s">
        <v>805</v>
      </c>
    </row>
    <row r="976" spans="2:15" x14ac:dyDescent="0.25">
      <c r="B976">
        <v>13</v>
      </c>
      <c r="C976" s="42" t="str">
        <f>VLOOKUP(見積条件マスタ[[#This Row],[article_type_id]],品名マスタ[],5,0)</f>
        <v>鋳抜きピン</v>
      </c>
      <c r="D976">
        <v>10020</v>
      </c>
      <c r="E976" s="42" t="str">
        <f>VLOOKUP(見積条件マスタ[[#This Row],[qt_condition_type_id]],見積条件タイプマスタ[],5,0)</f>
        <v>エジェクタピン穴径公差</v>
      </c>
      <c r="F976" s="42" t="str">
        <f>VLOOKUP(見積条件マスタ[[#This Row],[qt_condition_type_id]],見積条件タイプマスタ[],2,0)</f>
        <v>TOLERANCE</v>
      </c>
      <c r="G976">
        <v>3</v>
      </c>
      <c r="H976" s="42" t="str">
        <f>見積条件マスタ[[#This Row],[article_type_id]]&amp;"."&amp;見積条件マスタ[[#This Row],[qt_condition_type_id]]&amp;"."&amp;見積条件マスタ[[#This Row],[qt_condition_type_define_id]]</f>
        <v>13.10020.3</v>
      </c>
      <c r="I976" t="s">
        <v>240</v>
      </c>
      <c r="K976" s="5" t="s">
        <v>776</v>
      </c>
      <c r="L976">
        <v>3</v>
      </c>
      <c r="M976">
        <v>2</v>
      </c>
      <c r="N976" s="30" t="s">
        <v>397</v>
      </c>
      <c r="O976" s="59" t="s">
        <v>805</v>
      </c>
    </row>
    <row r="977" spans="2:15" x14ac:dyDescent="0.25">
      <c r="B977">
        <v>13</v>
      </c>
      <c r="C977" s="42" t="str">
        <f>VLOOKUP(見積条件マスタ[[#This Row],[article_type_id]],品名マスタ[],5,0)</f>
        <v>鋳抜きピン</v>
      </c>
      <c r="D977">
        <v>10020</v>
      </c>
      <c r="E977" s="42" t="str">
        <f>VLOOKUP(見積条件マスタ[[#This Row],[qt_condition_type_id]],見積条件タイプマスタ[],5,0)</f>
        <v>エジェクタピン穴径公差</v>
      </c>
      <c r="F977" s="42" t="str">
        <f>VLOOKUP(見積条件マスタ[[#This Row],[qt_condition_type_id]],見積条件タイプマスタ[],2,0)</f>
        <v>TOLERANCE</v>
      </c>
      <c r="G977">
        <v>4</v>
      </c>
      <c r="H977" s="42" t="str">
        <f>見積条件マスタ[[#This Row],[article_type_id]]&amp;"."&amp;見積条件マスタ[[#This Row],[qt_condition_type_id]]&amp;"."&amp;見積条件マスタ[[#This Row],[qt_condition_type_define_id]]</f>
        <v>13.10020.4</v>
      </c>
      <c r="I977" t="s">
        <v>241</v>
      </c>
      <c r="K977" s="5" t="s">
        <v>773</v>
      </c>
      <c r="L977">
        <v>4</v>
      </c>
      <c r="M977">
        <v>2</v>
      </c>
      <c r="N977" s="30" t="s">
        <v>397</v>
      </c>
      <c r="O977" s="59" t="s">
        <v>805</v>
      </c>
    </row>
    <row r="978" spans="2:15" x14ac:dyDescent="0.25">
      <c r="B978">
        <v>13</v>
      </c>
      <c r="C978" s="42" t="str">
        <f>VLOOKUP(見積条件マスタ[[#This Row],[article_type_id]],品名マスタ[],5,0)</f>
        <v>鋳抜きピン</v>
      </c>
      <c r="D978">
        <v>10020</v>
      </c>
      <c r="E978" s="42" t="str">
        <f>VLOOKUP(見積条件マスタ[[#This Row],[qt_condition_type_id]],見積条件タイプマスタ[],5,0)</f>
        <v>エジェクタピン穴径公差</v>
      </c>
      <c r="F978" s="42" t="str">
        <f>VLOOKUP(見積条件マスタ[[#This Row],[qt_condition_type_id]],見積条件タイプマスタ[],2,0)</f>
        <v>TOLERANCE</v>
      </c>
      <c r="G978">
        <v>5</v>
      </c>
      <c r="H978" s="42" t="str">
        <f>見積条件マスタ[[#This Row],[article_type_id]]&amp;"."&amp;見積条件マスタ[[#This Row],[qt_condition_type_id]]&amp;"."&amp;見積条件マスタ[[#This Row],[qt_condition_type_define_id]]</f>
        <v>13.10020.5</v>
      </c>
      <c r="I978" t="s">
        <v>242</v>
      </c>
      <c r="K978" s="5" t="s">
        <v>774</v>
      </c>
      <c r="L978">
        <v>5</v>
      </c>
      <c r="M978">
        <v>2</v>
      </c>
      <c r="N978" s="30" t="s">
        <v>397</v>
      </c>
      <c r="O978" s="59" t="s">
        <v>805</v>
      </c>
    </row>
    <row r="979" spans="2:15" x14ac:dyDescent="0.25">
      <c r="B979">
        <v>13</v>
      </c>
      <c r="C979" s="42" t="str">
        <f>VLOOKUP(見積条件マスタ[[#This Row],[article_type_id]],品名マスタ[],5,0)</f>
        <v>鋳抜きピン</v>
      </c>
      <c r="D979">
        <v>10020</v>
      </c>
      <c r="E979" s="42" t="str">
        <f>VLOOKUP(見積条件マスタ[[#This Row],[qt_condition_type_id]],見積条件タイプマスタ[],5,0)</f>
        <v>エジェクタピン穴径公差</v>
      </c>
      <c r="F979" s="42" t="str">
        <f>VLOOKUP(見積条件マスタ[[#This Row],[qt_condition_type_id]],見積条件タイプマスタ[],2,0)</f>
        <v>TOLERANCE</v>
      </c>
      <c r="G979">
        <v>6</v>
      </c>
      <c r="H979" s="42" t="str">
        <f>見積条件マスタ[[#This Row],[article_type_id]]&amp;"."&amp;見積条件マスタ[[#This Row],[qt_condition_type_id]]&amp;"."&amp;見積条件マスタ[[#This Row],[qt_condition_type_define_id]]</f>
        <v>13.10020.6</v>
      </c>
      <c r="I979" t="s">
        <v>243</v>
      </c>
      <c r="K979" s="5" t="s">
        <v>775</v>
      </c>
      <c r="L979">
        <v>6</v>
      </c>
      <c r="M979">
        <v>2</v>
      </c>
      <c r="N979" s="30" t="s">
        <v>397</v>
      </c>
      <c r="O979" s="59" t="s">
        <v>805</v>
      </c>
    </row>
    <row r="980" spans="2:15" x14ac:dyDescent="0.25">
      <c r="B980">
        <v>13</v>
      </c>
      <c r="C980" s="42" t="str">
        <f>VLOOKUP(見積条件マスタ[[#This Row],[article_type_id]],品名マスタ[],5,0)</f>
        <v>鋳抜きピン</v>
      </c>
      <c r="D980">
        <v>10023</v>
      </c>
      <c r="E980" s="42" t="str">
        <f>VLOOKUP(見積条件マスタ[[#This Row],[qt_condition_type_id]],見積条件タイプマスタ[],5,0)</f>
        <v>エジェクタピン穴径同軸度</v>
      </c>
      <c r="F980" s="42" t="str">
        <f>VLOOKUP(見積条件マスタ[[#This Row],[qt_condition_type_id]],見積条件タイプマスタ[],2,0)</f>
        <v>SIMPLE_TEXT</v>
      </c>
      <c r="G980" s="5">
        <v>1</v>
      </c>
      <c r="H980" s="16" t="str">
        <f>見積条件マスタ[[#This Row],[article_type_id]]&amp;"."&amp;見積条件マスタ[[#This Row],[qt_condition_type_id]]&amp;"."&amp;見積条件マスタ[[#This Row],[qt_condition_type_define_id]]</f>
        <v>13.10023.1</v>
      </c>
      <c r="I980" t="s">
        <v>245</v>
      </c>
      <c r="J980" s="5"/>
      <c r="K980" t="s">
        <v>246</v>
      </c>
      <c r="L980">
        <v>1</v>
      </c>
      <c r="M980" s="5"/>
      <c r="N980" s="12" t="s">
        <v>636</v>
      </c>
      <c r="O980" s="59" t="s">
        <v>805</v>
      </c>
    </row>
    <row r="981" spans="2:15" x14ac:dyDescent="0.25">
      <c r="B981">
        <v>13</v>
      </c>
      <c r="C981" s="42" t="str">
        <f>VLOOKUP(見積条件マスタ[[#This Row],[article_type_id]],品名マスタ[],5,0)</f>
        <v>鋳抜きピン</v>
      </c>
      <c r="D981">
        <v>10023</v>
      </c>
      <c r="E981" s="42" t="str">
        <f>VLOOKUP(見積条件マスタ[[#This Row],[qt_condition_type_id]],見積条件タイプマスタ[],5,0)</f>
        <v>エジェクタピン穴径同軸度</v>
      </c>
      <c r="F981" s="42" t="str">
        <f>VLOOKUP(見積条件マスタ[[#This Row],[qt_condition_type_id]],見積条件タイプマスタ[],2,0)</f>
        <v>SIMPLE_TEXT</v>
      </c>
      <c r="G981" s="5">
        <v>2</v>
      </c>
      <c r="H981" s="49" t="str">
        <f>見積条件マスタ[[#This Row],[article_type_id]]&amp;"."&amp;見積条件マスタ[[#This Row],[qt_condition_type_id]]&amp;"."&amp;見積条件マスタ[[#This Row],[qt_condition_type_define_id]]</f>
        <v>13.10023.2</v>
      </c>
      <c r="I981" t="s">
        <v>371</v>
      </c>
      <c r="J981" s="5"/>
      <c r="K981" t="s">
        <v>372</v>
      </c>
      <c r="L981">
        <v>2</v>
      </c>
      <c r="M981" s="5"/>
      <c r="N981" s="12" t="s">
        <v>636</v>
      </c>
      <c r="O981" s="59" t="s">
        <v>805</v>
      </c>
    </row>
    <row r="982" spans="2:15" x14ac:dyDescent="0.25">
      <c r="B982">
        <v>13</v>
      </c>
      <c r="C982" s="42" t="str">
        <f>VLOOKUP(見積条件マスタ[[#This Row],[article_type_id]],品名マスタ[],5,0)</f>
        <v>鋳抜きピン</v>
      </c>
      <c r="D982">
        <v>10023</v>
      </c>
      <c r="E982" s="42" t="str">
        <f>VLOOKUP(見積条件マスタ[[#This Row],[qt_condition_type_id]],見積条件タイプマスタ[],5,0)</f>
        <v>エジェクタピン穴径同軸度</v>
      </c>
      <c r="F982" s="42" t="str">
        <f>VLOOKUP(見積条件マスタ[[#This Row],[qt_condition_type_id]],見積条件タイプマスタ[],2,0)</f>
        <v>SIMPLE_TEXT</v>
      </c>
      <c r="G982" s="5">
        <v>3</v>
      </c>
      <c r="H982" s="16" t="str">
        <f>見積条件マスタ[[#This Row],[article_type_id]]&amp;"."&amp;見積条件マスタ[[#This Row],[qt_condition_type_id]]&amp;"."&amp;見積条件マスタ[[#This Row],[qt_condition_type_define_id]]</f>
        <v>13.10023.3</v>
      </c>
      <c r="I982" t="s">
        <v>247</v>
      </c>
      <c r="J982" s="5"/>
      <c r="K982" t="s">
        <v>248</v>
      </c>
      <c r="L982">
        <v>3</v>
      </c>
      <c r="M982" s="5"/>
      <c r="N982" s="12" t="s">
        <v>636</v>
      </c>
      <c r="O982" s="59" t="s">
        <v>805</v>
      </c>
    </row>
    <row r="983" spans="2:15" x14ac:dyDescent="0.25">
      <c r="B983">
        <v>13</v>
      </c>
      <c r="C983" s="42" t="str">
        <f>VLOOKUP(見積条件マスタ[[#This Row],[article_type_id]],品名マスタ[],5,0)</f>
        <v>鋳抜きピン</v>
      </c>
      <c r="D983">
        <v>10023</v>
      </c>
      <c r="E983" s="42" t="str">
        <f>VLOOKUP(見積条件マスタ[[#This Row],[qt_condition_type_id]],見積条件タイプマスタ[],5,0)</f>
        <v>エジェクタピン穴径同軸度</v>
      </c>
      <c r="F983" s="42" t="str">
        <f>VLOOKUP(見積条件マスタ[[#This Row],[qt_condition_type_id]],見積条件タイプマスタ[],2,0)</f>
        <v>SIMPLE_TEXT</v>
      </c>
      <c r="G983" s="5">
        <v>4</v>
      </c>
      <c r="H983" s="49" t="str">
        <f>見積条件マスタ[[#This Row],[article_type_id]]&amp;"."&amp;見積条件マスタ[[#This Row],[qt_condition_type_id]]&amp;"."&amp;見積条件マスタ[[#This Row],[qt_condition_type_define_id]]</f>
        <v>13.10023.4</v>
      </c>
      <c r="I983" t="s">
        <v>373</v>
      </c>
      <c r="J983" s="5"/>
      <c r="K983" t="s">
        <v>374</v>
      </c>
      <c r="L983">
        <v>4</v>
      </c>
      <c r="M983" s="5"/>
      <c r="N983" s="12" t="s">
        <v>636</v>
      </c>
      <c r="O983" s="59" t="s">
        <v>805</v>
      </c>
    </row>
    <row r="984" spans="2:15" x14ac:dyDescent="0.25">
      <c r="B984">
        <v>13</v>
      </c>
      <c r="C984" s="42" t="str">
        <f>VLOOKUP(見積条件マスタ[[#This Row],[article_type_id]],品名マスタ[],5,0)</f>
        <v>鋳抜きピン</v>
      </c>
      <c r="D984" s="11">
        <v>10025</v>
      </c>
      <c r="E984" s="16" t="str">
        <f>VLOOKUP(見積条件マスタ[[#This Row],[qt_condition_type_id]],見積条件タイプマスタ[],5,0)</f>
        <v>エジェクタピン穴有効長さ</v>
      </c>
      <c r="F984" s="16" t="str">
        <f>VLOOKUP(見積条件マスタ[[#This Row],[qt_condition_type_id]],見積条件タイプマスタ[],2,0)</f>
        <v>SIMPLE_TEXT</v>
      </c>
      <c r="G984" s="10">
        <v>1</v>
      </c>
      <c r="H984" s="43" t="str">
        <f>見積条件マスタ[[#This Row],[article_type_id]]&amp;"."&amp;見積条件マスタ[[#This Row],[qt_condition_type_id]]&amp;"."&amp;見積条件マスタ[[#This Row],[qt_condition_type_define_id]]</f>
        <v>13.10025.1</v>
      </c>
      <c r="I984" t="s">
        <v>249</v>
      </c>
      <c r="K984" t="s">
        <v>250</v>
      </c>
      <c r="L984">
        <v>2</v>
      </c>
      <c r="N984" s="12" t="s">
        <v>636</v>
      </c>
      <c r="O984" s="59" t="s">
        <v>805</v>
      </c>
    </row>
    <row r="985" spans="2:15" x14ac:dyDescent="0.25">
      <c r="B985">
        <v>13</v>
      </c>
      <c r="C985" s="42" t="str">
        <f>VLOOKUP(見積条件マスタ[[#This Row],[article_type_id]],品名マスタ[],5,0)</f>
        <v>鋳抜きピン</v>
      </c>
      <c r="D985" s="11">
        <v>10025</v>
      </c>
      <c r="E985" s="16" t="str">
        <f>VLOOKUP(見積条件マスタ[[#This Row],[qt_condition_type_id]],見積条件タイプマスタ[],5,0)</f>
        <v>エジェクタピン穴有効長さ</v>
      </c>
      <c r="F985" s="16" t="str">
        <f>VLOOKUP(見積条件マスタ[[#This Row],[qt_condition_type_id]],見積条件タイプマスタ[],2,0)</f>
        <v>SIMPLE_TEXT</v>
      </c>
      <c r="G985" s="10">
        <v>2</v>
      </c>
      <c r="H985" s="43" t="str">
        <f>見積条件マスタ[[#This Row],[article_type_id]]&amp;"."&amp;見積条件マスタ[[#This Row],[qt_condition_type_id]]&amp;"."&amp;見積条件マスタ[[#This Row],[qt_condition_type_define_id]]</f>
        <v>13.10025.2</v>
      </c>
      <c r="I985" t="s">
        <v>251</v>
      </c>
      <c r="K985" t="s">
        <v>252</v>
      </c>
      <c r="L985">
        <v>3</v>
      </c>
      <c r="N985" s="12" t="s">
        <v>636</v>
      </c>
      <c r="O985" s="59" t="s">
        <v>805</v>
      </c>
    </row>
    <row r="986" spans="2:15" x14ac:dyDescent="0.25">
      <c r="B986">
        <v>13</v>
      </c>
      <c r="C986" s="42" t="str">
        <f>VLOOKUP(見積条件マスタ[[#This Row],[article_type_id]],品名マスタ[],5,0)</f>
        <v>鋳抜きピン</v>
      </c>
      <c r="D986" s="11">
        <v>10025</v>
      </c>
      <c r="E986" s="16" t="str">
        <f>VLOOKUP(見積条件マスタ[[#This Row],[qt_condition_type_id]],見積条件タイプマスタ[],5,0)</f>
        <v>エジェクタピン穴有効長さ</v>
      </c>
      <c r="F986" s="16" t="str">
        <f>VLOOKUP(見積条件マスタ[[#This Row],[qt_condition_type_id]],見積条件タイプマスタ[],2,0)</f>
        <v>SIMPLE_TEXT</v>
      </c>
      <c r="G986" s="10">
        <v>3</v>
      </c>
      <c r="H986" s="43" t="str">
        <f>見積条件マスタ[[#This Row],[article_type_id]]&amp;"."&amp;見積条件マスタ[[#This Row],[qt_condition_type_id]]&amp;"."&amp;見積条件マスタ[[#This Row],[qt_condition_type_define_id]]</f>
        <v>13.10025.3</v>
      </c>
      <c r="I986" t="s">
        <v>253</v>
      </c>
      <c r="K986" t="s">
        <v>254</v>
      </c>
      <c r="L986">
        <v>4</v>
      </c>
      <c r="N986" s="12" t="s">
        <v>636</v>
      </c>
      <c r="O986" s="59" t="s">
        <v>805</v>
      </c>
    </row>
    <row r="987" spans="2:15" x14ac:dyDescent="0.25">
      <c r="B987">
        <v>13</v>
      </c>
      <c r="C987" s="42" t="str">
        <f>VLOOKUP(見積条件マスタ[[#This Row],[article_type_id]],品名マスタ[],5,0)</f>
        <v>鋳抜きピン</v>
      </c>
      <c r="D987" s="11">
        <v>10025</v>
      </c>
      <c r="E987" s="49" t="str">
        <f>VLOOKUP(見積条件マスタ[[#This Row],[qt_condition_type_id]],見積条件タイプマスタ[],5,0)</f>
        <v>エジェクタピン穴有効長さ</v>
      </c>
      <c r="F987" s="49" t="str">
        <f>VLOOKUP(見積条件マスタ[[#This Row],[qt_condition_type_id]],見積条件タイプマスタ[],2,0)</f>
        <v>SIMPLE_TEXT</v>
      </c>
      <c r="G987" s="10">
        <v>4</v>
      </c>
      <c r="H987" s="42" t="str">
        <f>見積条件マスタ[[#This Row],[article_type_id]]&amp;"."&amp;見積条件マスタ[[#This Row],[qt_condition_type_id]]&amp;"."&amp;見積条件マスタ[[#This Row],[qt_condition_type_define_id]]</f>
        <v>13.10025.4</v>
      </c>
      <c r="I987" t="s">
        <v>786</v>
      </c>
      <c r="K987" t="s">
        <v>784</v>
      </c>
      <c r="L987">
        <v>1</v>
      </c>
      <c r="N987" s="12" t="s">
        <v>636</v>
      </c>
      <c r="O987" s="59" t="s">
        <v>805</v>
      </c>
    </row>
    <row r="988" spans="2:15" x14ac:dyDescent="0.25">
      <c r="B988">
        <v>13</v>
      </c>
      <c r="C988" s="42" t="str">
        <f>VLOOKUP(見積条件マスタ[[#This Row],[article_type_id]],品名マスタ[],5,0)</f>
        <v>鋳抜きピン</v>
      </c>
      <c r="D988" s="11">
        <v>10025</v>
      </c>
      <c r="E988" s="49" t="str">
        <f>VLOOKUP(見積条件マスタ[[#This Row],[qt_condition_type_id]],見積条件タイプマスタ[],5,0)</f>
        <v>エジェクタピン穴有効長さ</v>
      </c>
      <c r="F988" s="49" t="str">
        <f>VLOOKUP(見積条件マスタ[[#This Row],[qt_condition_type_id]],見積条件タイプマスタ[],2,0)</f>
        <v>SIMPLE_TEXT</v>
      </c>
      <c r="G988" s="10">
        <v>5</v>
      </c>
      <c r="H988" s="42" t="str">
        <f>見積条件マスタ[[#This Row],[article_type_id]]&amp;"."&amp;見積条件マスタ[[#This Row],[qt_condition_type_id]]&amp;"."&amp;見積条件マスタ[[#This Row],[qt_condition_type_define_id]]</f>
        <v>13.10025.5</v>
      </c>
      <c r="I988" t="s">
        <v>787</v>
      </c>
      <c r="K988" t="s">
        <v>785</v>
      </c>
      <c r="L988">
        <v>5</v>
      </c>
      <c r="N988" s="12" t="s">
        <v>636</v>
      </c>
      <c r="O988" s="59" t="s">
        <v>805</v>
      </c>
    </row>
    <row r="989" spans="2:15" x14ac:dyDescent="0.25">
      <c r="B989">
        <v>13</v>
      </c>
      <c r="C989" s="42" t="str">
        <f>VLOOKUP(見積条件マスタ[[#This Row],[article_type_id]],品名マスタ[],5,0)</f>
        <v>鋳抜きピン</v>
      </c>
      <c r="D989">
        <v>10026</v>
      </c>
      <c r="E989" s="42" t="str">
        <f>VLOOKUP(見積条件マスタ[[#This Row],[qt_condition_type_id]],見積条件タイプマスタ[],5,0)</f>
        <v>エジェクタピン逃し穴径</v>
      </c>
      <c r="F989" s="42" t="str">
        <f>VLOOKUP(見積条件マスタ[[#This Row],[qt_condition_type_id]],見積条件タイプマスタ[],2,0)</f>
        <v>SIMPLE_TEXT</v>
      </c>
      <c r="G989">
        <v>1</v>
      </c>
      <c r="H989" s="42" t="str">
        <f>見積条件マスタ[[#This Row],[article_type_id]]&amp;"."&amp;見積条件マスタ[[#This Row],[qt_condition_type_id]]&amp;"."&amp;見積条件マスタ[[#This Row],[qt_condition_type_define_id]]</f>
        <v>13.10026.1</v>
      </c>
      <c r="I989" t="s">
        <v>453</v>
      </c>
      <c r="K989" t="s">
        <v>454</v>
      </c>
      <c r="L989">
        <v>1</v>
      </c>
      <c r="N989" s="12" t="s">
        <v>636</v>
      </c>
      <c r="O989" s="59" t="s">
        <v>805</v>
      </c>
    </row>
    <row r="990" spans="2:15" x14ac:dyDescent="0.25">
      <c r="B990">
        <v>13</v>
      </c>
      <c r="C990" s="42" t="str">
        <f>VLOOKUP(見積条件マスタ[[#This Row],[article_type_id]],品名マスタ[],5,0)</f>
        <v>鋳抜きピン</v>
      </c>
      <c r="D990">
        <v>10026</v>
      </c>
      <c r="E990" s="42" t="str">
        <f>VLOOKUP(見積条件マスタ[[#This Row],[qt_condition_type_id]],見積条件タイプマスタ[],5,0)</f>
        <v>エジェクタピン逃し穴径</v>
      </c>
      <c r="F990" s="42" t="str">
        <f>VLOOKUP(見積条件マスタ[[#This Row],[qt_condition_type_id]],見積条件タイプマスタ[],2,0)</f>
        <v>SIMPLE_TEXT</v>
      </c>
      <c r="G990">
        <v>2</v>
      </c>
      <c r="H990" s="42" t="str">
        <f>見積条件マスタ[[#This Row],[article_type_id]]&amp;"."&amp;見積条件マスタ[[#This Row],[qt_condition_type_id]]&amp;"."&amp;見積条件マスタ[[#This Row],[qt_condition_type_define_id]]</f>
        <v>13.10026.2</v>
      </c>
      <c r="I990" t="s">
        <v>455</v>
      </c>
      <c r="K990" t="s">
        <v>456</v>
      </c>
      <c r="L990">
        <v>2</v>
      </c>
      <c r="N990" s="12" t="s">
        <v>636</v>
      </c>
      <c r="O990" s="59" t="s">
        <v>805</v>
      </c>
    </row>
    <row r="991" spans="2:15" x14ac:dyDescent="0.25">
      <c r="B991">
        <v>13</v>
      </c>
      <c r="C991" s="42" t="str">
        <f>VLOOKUP(見積条件マスタ[[#This Row],[article_type_id]],品名マスタ[],5,0)</f>
        <v>鋳抜きピン</v>
      </c>
      <c r="D991">
        <v>10026</v>
      </c>
      <c r="E991" s="42" t="str">
        <f>VLOOKUP(見積条件マスタ[[#This Row],[qt_condition_type_id]],見積条件タイプマスタ[],5,0)</f>
        <v>エジェクタピン逃し穴径</v>
      </c>
      <c r="F991" s="42" t="str">
        <f>VLOOKUP(見積条件マスタ[[#This Row],[qt_condition_type_id]],見積条件タイプマスタ[],2,0)</f>
        <v>SIMPLE_TEXT</v>
      </c>
      <c r="G991">
        <v>3</v>
      </c>
      <c r="H991" s="42" t="str">
        <f>見積条件マスタ[[#This Row],[article_type_id]]&amp;"."&amp;見積条件マスタ[[#This Row],[qt_condition_type_id]]&amp;"."&amp;見積条件マスタ[[#This Row],[qt_condition_type_define_id]]</f>
        <v>13.10026.3</v>
      </c>
      <c r="I991" t="s">
        <v>457</v>
      </c>
      <c r="K991" t="s">
        <v>458</v>
      </c>
      <c r="L991">
        <v>3</v>
      </c>
      <c r="N991" s="12" t="s">
        <v>636</v>
      </c>
      <c r="O991" s="59" t="s">
        <v>805</v>
      </c>
    </row>
    <row r="992" spans="2:15" x14ac:dyDescent="0.25">
      <c r="B992">
        <v>13</v>
      </c>
      <c r="C992" s="42" t="str">
        <f>VLOOKUP(見積条件マスタ[[#This Row],[article_type_id]],品名マスタ[],5,0)</f>
        <v>鋳抜きピン</v>
      </c>
      <c r="D992">
        <v>10026</v>
      </c>
      <c r="E992" s="42" t="str">
        <f>VLOOKUP(見積条件マスタ[[#This Row],[qt_condition_type_id]],見積条件タイプマスタ[],5,0)</f>
        <v>エジェクタピン逃し穴径</v>
      </c>
      <c r="F992" s="42" t="str">
        <f>VLOOKUP(見積条件マスタ[[#This Row],[qt_condition_type_id]],見積条件タイプマスタ[],2,0)</f>
        <v>SIMPLE_TEXT</v>
      </c>
      <c r="G992">
        <v>4</v>
      </c>
      <c r="H992" s="42" t="str">
        <f>見積条件マスタ[[#This Row],[article_type_id]]&amp;"."&amp;見積条件マスタ[[#This Row],[qt_condition_type_id]]&amp;"."&amp;見積条件マスタ[[#This Row],[qt_condition_type_define_id]]</f>
        <v>13.10026.4</v>
      </c>
      <c r="I992" t="s">
        <v>797</v>
      </c>
      <c r="K992" t="s">
        <v>798</v>
      </c>
      <c r="L992">
        <v>4</v>
      </c>
      <c r="N992" s="12" t="s">
        <v>636</v>
      </c>
      <c r="O992" s="59" t="s">
        <v>805</v>
      </c>
    </row>
    <row r="993" spans="2:15" x14ac:dyDescent="0.25">
      <c r="B993">
        <v>13</v>
      </c>
      <c r="C993" s="42" t="str">
        <f>VLOOKUP(見積条件マスタ[[#This Row],[article_type_id]],品名マスタ[],5,0)</f>
        <v>鋳抜きピン</v>
      </c>
      <c r="D993">
        <v>10026</v>
      </c>
      <c r="E993" s="42" t="str">
        <f>VLOOKUP(見積条件マスタ[[#This Row],[qt_condition_type_id]],見積条件タイプマスタ[],5,0)</f>
        <v>エジェクタピン逃し穴径</v>
      </c>
      <c r="F993" s="42" t="str">
        <f>VLOOKUP(見積条件マスタ[[#This Row],[qt_condition_type_id]],見積条件タイプマスタ[],2,0)</f>
        <v>SIMPLE_TEXT</v>
      </c>
      <c r="G993">
        <v>5</v>
      </c>
      <c r="H993" s="42" t="str">
        <f>見積条件マスタ[[#This Row],[article_type_id]]&amp;"."&amp;見積条件マスタ[[#This Row],[qt_condition_type_id]]&amp;"."&amp;見積条件マスタ[[#This Row],[qt_condition_type_define_id]]</f>
        <v>13.10026.5</v>
      </c>
      <c r="I993" t="s">
        <v>799</v>
      </c>
      <c r="K993" t="s">
        <v>800</v>
      </c>
      <c r="L993">
        <v>5</v>
      </c>
      <c r="N993" s="12" t="s">
        <v>636</v>
      </c>
      <c r="O993" s="59" t="s">
        <v>805</v>
      </c>
    </row>
    <row r="994" spans="2:15" x14ac:dyDescent="0.25">
      <c r="B994">
        <v>13</v>
      </c>
      <c r="C994" s="42" t="str">
        <f>VLOOKUP(見積条件マスタ[[#This Row],[article_type_id]],品名マスタ[],5,0)</f>
        <v>鋳抜きピン</v>
      </c>
      <c r="D994">
        <v>10027</v>
      </c>
      <c r="E994" s="42" t="str">
        <f>VLOOKUP(見積条件マスタ[[#This Row],[qt_condition_type_id]],見積条件タイプマスタ[],5,0)</f>
        <v>エジェクタピン逃し穴形状</v>
      </c>
      <c r="F994" s="42" t="str">
        <f>VLOOKUP(見積条件マスタ[[#This Row],[qt_condition_type_id]],見積条件タイプマスタ[],2,0)</f>
        <v>SIMPLE_TEXT</v>
      </c>
      <c r="G994">
        <v>1</v>
      </c>
      <c r="H994" s="42" t="str">
        <f>見積条件マスタ[[#This Row],[article_type_id]]&amp;"."&amp;見積条件マスタ[[#This Row],[qt_condition_type_id]]&amp;"."&amp;見積条件マスタ[[#This Row],[qt_condition_type_define_id]]</f>
        <v>13.10027.1</v>
      </c>
      <c r="I994" s="30" t="s">
        <v>255</v>
      </c>
      <c r="K994" s="30" t="s">
        <v>256</v>
      </c>
      <c r="L994" s="30">
        <v>2</v>
      </c>
      <c r="N994" s="12" t="s">
        <v>636</v>
      </c>
      <c r="O994" s="35" t="s">
        <v>805</v>
      </c>
    </row>
    <row r="995" spans="2:15" x14ac:dyDescent="0.25">
      <c r="B995">
        <v>13</v>
      </c>
      <c r="C995" s="42" t="str">
        <f>VLOOKUP(見積条件マスタ[[#This Row],[article_type_id]],品名マスタ[],5,0)</f>
        <v>鋳抜きピン</v>
      </c>
      <c r="D995">
        <v>10027</v>
      </c>
      <c r="E995" s="42" t="str">
        <f>VLOOKUP(見積条件マスタ[[#This Row],[qt_condition_type_id]],見積条件タイプマスタ[],5,0)</f>
        <v>エジェクタピン逃し穴形状</v>
      </c>
      <c r="F995" s="42" t="str">
        <f>VLOOKUP(見積条件マスタ[[#This Row],[qt_condition_type_id]],見積条件タイプマスタ[],2,0)</f>
        <v>SIMPLE_TEXT</v>
      </c>
      <c r="G995">
        <v>2</v>
      </c>
      <c r="H995" s="42" t="str">
        <f>見積条件マスタ[[#This Row],[article_type_id]]&amp;"."&amp;見積条件マスタ[[#This Row],[qt_condition_type_id]]&amp;"."&amp;見積条件マスタ[[#This Row],[qt_condition_type_define_id]]</f>
        <v>13.10027.2</v>
      </c>
      <c r="I995" s="30" t="s">
        <v>803</v>
      </c>
      <c r="K995" s="30" t="s">
        <v>804</v>
      </c>
      <c r="L995" s="30">
        <v>1</v>
      </c>
      <c r="N995" s="30" t="s">
        <v>636</v>
      </c>
      <c r="O995" s="35" t="s">
        <v>805</v>
      </c>
    </row>
    <row r="996" spans="2:15" x14ac:dyDescent="0.25">
      <c r="B996">
        <v>13</v>
      </c>
      <c r="C996" s="42" t="str">
        <f>VLOOKUP(見積条件マスタ[[#This Row],[article_type_id]],品名マスタ[],5,0)</f>
        <v>鋳抜きピン</v>
      </c>
      <c r="D996">
        <v>10031</v>
      </c>
      <c r="E996" s="42" t="str">
        <f>VLOOKUP(見積条件マスタ[[#This Row],[qt_condition_type_id]],見積条件タイプマスタ[],5,0)</f>
        <v>エジェクタピン穴有効長さ公差</v>
      </c>
      <c r="F996" s="42" t="str">
        <f>VLOOKUP(見積条件マスタ[[#This Row],[qt_condition_type_id]],見積条件タイプマスタ[],2,0)</f>
        <v>TOLERANCE</v>
      </c>
      <c r="G996">
        <v>1</v>
      </c>
      <c r="H996" s="42" t="str">
        <f>見積条件マスタ[[#This Row],[article_type_id]]&amp;"."&amp;見積条件マスタ[[#This Row],[qt_condition_type_id]]&amp;"."&amp;見積条件マスタ[[#This Row],[qt_condition_type_define_id]]</f>
        <v>13.10031.1</v>
      </c>
      <c r="I996" t="s">
        <v>258</v>
      </c>
      <c r="K996" t="s">
        <v>259</v>
      </c>
      <c r="L996">
        <v>1</v>
      </c>
      <c r="M996">
        <v>1</v>
      </c>
      <c r="N996" s="30" t="s">
        <v>636</v>
      </c>
      <c r="O996" s="59" t="s">
        <v>805</v>
      </c>
    </row>
    <row r="997" spans="2:15" x14ac:dyDescent="0.25">
      <c r="B997">
        <v>13</v>
      </c>
      <c r="C997" s="42" t="str">
        <f>VLOOKUP(見積条件マスタ[[#This Row],[article_type_id]],品名マスタ[],5,0)</f>
        <v>鋳抜きピン</v>
      </c>
      <c r="D997">
        <v>10031</v>
      </c>
      <c r="E997" s="42" t="str">
        <f>VLOOKUP(見積条件マスタ[[#This Row],[qt_condition_type_id]],見積条件タイプマスタ[],5,0)</f>
        <v>エジェクタピン穴有効長さ公差</v>
      </c>
      <c r="F997" s="42" t="str">
        <f>VLOOKUP(見積条件マスタ[[#This Row],[qt_condition_type_id]],見積条件タイプマスタ[],2,0)</f>
        <v>TOLERANCE</v>
      </c>
      <c r="G997">
        <v>2</v>
      </c>
      <c r="H997" s="42" t="str">
        <f>見積条件マスタ[[#This Row],[article_type_id]]&amp;"."&amp;見積条件マスタ[[#This Row],[qt_condition_type_id]]&amp;"."&amp;見積条件マスタ[[#This Row],[qt_condition_type_define_id]]</f>
        <v>13.10031.2</v>
      </c>
      <c r="I997" t="s">
        <v>260</v>
      </c>
      <c r="K997" t="s">
        <v>261</v>
      </c>
      <c r="L997">
        <v>2</v>
      </c>
      <c r="M997">
        <v>1</v>
      </c>
      <c r="N997" s="30" t="s">
        <v>636</v>
      </c>
      <c r="O997" s="59" t="s">
        <v>805</v>
      </c>
    </row>
    <row r="998" spans="2:15" x14ac:dyDescent="0.25">
      <c r="B998">
        <v>13</v>
      </c>
      <c r="C998" s="42" t="str">
        <f>VLOOKUP(見積条件マスタ[[#This Row],[article_type_id]],品名マスタ[],5,0)</f>
        <v>鋳抜きピン</v>
      </c>
      <c r="D998">
        <v>10032</v>
      </c>
      <c r="E998" s="42" t="str">
        <f>VLOOKUP(見積条件マスタ[[#This Row],[qt_condition_type_id]],見積条件タイプマスタ[],5,0)</f>
        <v>ノックピン種類</v>
      </c>
      <c r="F998" s="42" t="str">
        <f>VLOOKUP(見積条件マスタ[[#This Row],[qt_condition_type_id]],見積条件タイプマスタ[],2,0)</f>
        <v>SIMPLE_TEXT</v>
      </c>
      <c r="G998">
        <v>1</v>
      </c>
      <c r="H998" s="42" t="str">
        <f>見積条件マスタ[[#This Row],[article_type_id]]&amp;"."&amp;見積条件マスタ[[#This Row],[qt_condition_type_id]]&amp;"."&amp;見積条件マスタ[[#This Row],[qt_condition_type_define_id]]</f>
        <v>13.10032.1</v>
      </c>
      <c r="I998" t="s">
        <v>262</v>
      </c>
      <c r="K998" t="s">
        <v>263</v>
      </c>
      <c r="L998">
        <v>1</v>
      </c>
      <c r="N998" s="30" t="s">
        <v>709</v>
      </c>
      <c r="O998" s="59" t="s">
        <v>806</v>
      </c>
    </row>
    <row r="999" spans="2:15" x14ac:dyDescent="0.25">
      <c r="B999">
        <v>13</v>
      </c>
      <c r="C999" s="42" t="str">
        <f>VLOOKUP(見積条件マスタ[[#This Row],[article_type_id]],品名マスタ[],5,0)</f>
        <v>鋳抜きピン</v>
      </c>
      <c r="D999">
        <v>10032</v>
      </c>
      <c r="E999" s="42" t="str">
        <f>VLOOKUP(見積条件マスタ[[#This Row],[qt_condition_type_id]],見積条件タイプマスタ[],5,0)</f>
        <v>ノックピン種類</v>
      </c>
      <c r="F999" s="42" t="str">
        <f>VLOOKUP(見積条件マスタ[[#This Row],[qt_condition_type_id]],見積条件タイプマスタ[],2,0)</f>
        <v>SIMPLE_TEXT</v>
      </c>
      <c r="G999">
        <v>2</v>
      </c>
      <c r="H999" s="42" t="str">
        <f>見積条件マスタ[[#This Row],[article_type_id]]&amp;"."&amp;見積条件マスタ[[#This Row],[qt_condition_type_id]]&amp;"."&amp;見積条件マスタ[[#This Row],[qt_condition_type_define_id]]</f>
        <v>13.10032.2</v>
      </c>
      <c r="I999" t="s">
        <v>264</v>
      </c>
      <c r="K999" t="s">
        <v>265</v>
      </c>
      <c r="L999">
        <v>2</v>
      </c>
      <c r="N999" s="30" t="s">
        <v>709</v>
      </c>
      <c r="O999" s="59" t="s">
        <v>806</v>
      </c>
    </row>
    <row r="1000" spans="2:15" x14ac:dyDescent="0.25">
      <c r="B1000">
        <v>13</v>
      </c>
      <c r="C1000" s="42" t="str">
        <f>VLOOKUP(見積条件マスタ[[#This Row],[article_type_id]],品名マスタ[],5,0)</f>
        <v>鋳抜きピン</v>
      </c>
      <c r="D1000">
        <v>10033</v>
      </c>
      <c r="E1000" s="42" t="str">
        <f>VLOOKUP(見積条件マスタ[[#This Row],[qt_condition_type_id]],見積条件タイプマスタ[],5,0)</f>
        <v>エジェクタピン段付穴有効長さ</v>
      </c>
      <c r="F1000" s="42" t="str">
        <f>VLOOKUP(見積条件マスタ[[#This Row],[qt_condition_type_id]],見積条件タイプマスタ[],2,0)</f>
        <v>SIMPLE_TEXT</v>
      </c>
      <c r="G1000">
        <v>1</v>
      </c>
      <c r="H1000" s="42" t="str">
        <f>見積条件マスタ[[#This Row],[article_type_id]]&amp;"."&amp;見積条件マスタ[[#This Row],[qt_condition_type_id]]&amp;"."&amp;見積条件マスタ[[#This Row],[qt_condition_type_define_id]]</f>
        <v>13.10033.1</v>
      </c>
      <c r="I1000" t="s">
        <v>249</v>
      </c>
      <c r="K1000" t="s">
        <v>250</v>
      </c>
      <c r="L1000">
        <v>1</v>
      </c>
      <c r="N1000" s="30" t="s">
        <v>693</v>
      </c>
      <c r="O1000" s="59" t="s">
        <v>805</v>
      </c>
    </row>
    <row r="1001" spans="2:15" x14ac:dyDescent="0.25">
      <c r="B1001">
        <v>13</v>
      </c>
      <c r="C1001" s="42" t="str">
        <f>VLOOKUP(見積条件マスタ[[#This Row],[article_type_id]],品名マスタ[],5,0)</f>
        <v>鋳抜きピン</v>
      </c>
      <c r="D1001">
        <v>10033</v>
      </c>
      <c r="E1001" s="42" t="str">
        <f>VLOOKUP(見積条件マスタ[[#This Row],[qt_condition_type_id]],見積条件タイプマスタ[],5,0)</f>
        <v>エジェクタピン段付穴有効長さ</v>
      </c>
      <c r="F1001" s="42" t="str">
        <f>VLOOKUP(見積条件マスタ[[#This Row],[qt_condition_type_id]],見積条件タイプマスタ[],2,0)</f>
        <v>SIMPLE_TEXT</v>
      </c>
      <c r="G1001">
        <v>2</v>
      </c>
      <c r="H1001" s="42" t="str">
        <f>見積条件マスタ[[#This Row],[article_type_id]]&amp;"."&amp;見積条件マスタ[[#This Row],[qt_condition_type_id]]&amp;"."&amp;見積条件マスタ[[#This Row],[qt_condition_type_define_id]]</f>
        <v>13.10033.2</v>
      </c>
      <c r="I1001" t="s">
        <v>251</v>
      </c>
      <c r="K1001" t="s">
        <v>252</v>
      </c>
      <c r="L1001">
        <v>2</v>
      </c>
      <c r="N1001" s="30" t="s">
        <v>693</v>
      </c>
      <c r="O1001" s="59" t="s">
        <v>805</v>
      </c>
    </row>
    <row r="1002" spans="2:15" x14ac:dyDescent="0.25">
      <c r="B1002">
        <v>13</v>
      </c>
      <c r="C1002" s="42" t="str">
        <f>VLOOKUP(見積条件マスタ[[#This Row],[article_type_id]],品名マスタ[],5,0)</f>
        <v>鋳抜きピン</v>
      </c>
      <c r="D1002">
        <v>10033</v>
      </c>
      <c r="E1002" s="42" t="str">
        <f>VLOOKUP(見積条件マスタ[[#This Row],[qt_condition_type_id]],見積条件タイプマスタ[],5,0)</f>
        <v>エジェクタピン段付穴有効長さ</v>
      </c>
      <c r="F1002" s="42" t="str">
        <f>VLOOKUP(見積条件マスタ[[#This Row],[qt_condition_type_id]],見積条件タイプマスタ[],2,0)</f>
        <v>SIMPLE_TEXT</v>
      </c>
      <c r="G1002">
        <v>3</v>
      </c>
      <c r="H1002" s="42" t="str">
        <f>見積条件マスタ[[#This Row],[article_type_id]]&amp;"."&amp;見積条件マスタ[[#This Row],[qt_condition_type_id]]&amp;"."&amp;見積条件マスタ[[#This Row],[qt_condition_type_define_id]]</f>
        <v>13.10033.3</v>
      </c>
      <c r="I1002" t="s">
        <v>253</v>
      </c>
      <c r="K1002" t="s">
        <v>254</v>
      </c>
      <c r="L1002">
        <v>3</v>
      </c>
      <c r="N1002" s="30" t="s">
        <v>693</v>
      </c>
      <c r="O1002" s="59" t="s">
        <v>805</v>
      </c>
    </row>
    <row r="1003" spans="2:15" x14ac:dyDescent="0.25">
      <c r="B1003">
        <v>13</v>
      </c>
      <c r="C1003" s="42" t="str">
        <f>VLOOKUP(見積条件マスタ[[#This Row],[article_type_id]],品名マスタ[],5,0)</f>
        <v>鋳抜きピン</v>
      </c>
      <c r="D1003">
        <v>10033</v>
      </c>
      <c r="E1003" s="42" t="str">
        <f>VLOOKUP(見積条件マスタ[[#This Row],[qt_condition_type_id]],見積条件タイプマスタ[],5,0)</f>
        <v>エジェクタピン段付穴有効長さ</v>
      </c>
      <c r="F1003" s="42" t="str">
        <f>VLOOKUP(見積条件マスタ[[#This Row],[qt_condition_type_id]],見積条件タイプマスタ[],2,0)</f>
        <v>SIMPLE_TEXT</v>
      </c>
      <c r="G1003">
        <v>4</v>
      </c>
      <c r="H1003" s="42" t="str">
        <f>見積条件マスタ[[#This Row],[article_type_id]]&amp;"."&amp;見積条件マスタ[[#This Row],[qt_condition_type_id]]&amp;"."&amp;見積条件マスタ[[#This Row],[qt_condition_type_define_id]]</f>
        <v>13.10033.4</v>
      </c>
      <c r="I1003" t="s">
        <v>377</v>
      </c>
      <c r="K1003" t="s">
        <v>378</v>
      </c>
      <c r="L1003">
        <v>4</v>
      </c>
      <c r="N1003" s="30" t="s">
        <v>692</v>
      </c>
      <c r="O1003" s="59" t="s">
        <v>805</v>
      </c>
    </row>
    <row r="1004" spans="2:15" x14ac:dyDescent="0.25">
      <c r="B1004">
        <v>13</v>
      </c>
      <c r="C1004" s="42" t="str">
        <f>VLOOKUP(見積条件マスタ[[#This Row],[article_type_id]],品名マスタ[],5,0)</f>
        <v>鋳抜きピン</v>
      </c>
      <c r="D1004">
        <v>10034</v>
      </c>
      <c r="E1004" s="42" t="str">
        <f>VLOOKUP(見積条件マスタ[[#This Row],[qt_condition_type_id]],見積条件タイプマスタ[],5,0)</f>
        <v>エジェクタピン段付穴有効長さ公差</v>
      </c>
      <c r="F1004" s="42" t="str">
        <f>VLOOKUP(見積条件マスタ[[#This Row],[qt_condition_type_id]],見積条件タイプマスタ[],2,0)</f>
        <v>SIMPLE_TEXT</v>
      </c>
      <c r="G1004">
        <v>1</v>
      </c>
      <c r="H1004" s="42" t="str">
        <f>見積条件マスタ[[#This Row],[article_type_id]]&amp;"."&amp;見積条件マスタ[[#This Row],[qt_condition_type_id]]&amp;"."&amp;見積条件マスタ[[#This Row],[qt_condition_type_define_id]]</f>
        <v>13.10034.1</v>
      </c>
      <c r="I1004" t="s">
        <v>258</v>
      </c>
      <c r="K1004" t="s">
        <v>259</v>
      </c>
      <c r="L1004">
        <v>1</v>
      </c>
      <c r="M1004">
        <v>1</v>
      </c>
      <c r="N1004" s="30" t="s">
        <v>636</v>
      </c>
      <c r="O1004" s="59" t="s">
        <v>805</v>
      </c>
    </row>
    <row r="1005" spans="2:15" x14ac:dyDescent="0.25">
      <c r="B1005">
        <v>13</v>
      </c>
      <c r="C1005" s="42" t="str">
        <f>VLOOKUP(見積条件マスタ[[#This Row],[article_type_id]],品名マスタ[],5,0)</f>
        <v>鋳抜きピン</v>
      </c>
      <c r="D1005">
        <v>10034</v>
      </c>
      <c r="E1005" s="42" t="str">
        <f>VLOOKUP(見積条件マスタ[[#This Row],[qt_condition_type_id]],見積条件タイプマスタ[],5,0)</f>
        <v>エジェクタピン段付穴有効長さ公差</v>
      </c>
      <c r="F1005" s="42" t="str">
        <f>VLOOKUP(見積条件マスタ[[#This Row],[qt_condition_type_id]],見積条件タイプマスタ[],2,0)</f>
        <v>SIMPLE_TEXT</v>
      </c>
      <c r="G1005">
        <v>2</v>
      </c>
      <c r="H1005" s="42" t="str">
        <f>見積条件マスタ[[#This Row],[article_type_id]]&amp;"."&amp;見積条件マスタ[[#This Row],[qt_condition_type_id]]&amp;"."&amp;見積条件マスタ[[#This Row],[qt_condition_type_define_id]]</f>
        <v>13.10034.2</v>
      </c>
      <c r="I1005" t="s">
        <v>260</v>
      </c>
      <c r="K1005" t="s">
        <v>261</v>
      </c>
      <c r="L1005">
        <v>2</v>
      </c>
      <c r="M1005">
        <v>1</v>
      </c>
      <c r="N1005" s="30" t="s">
        <v>636</v>
      </c>
      <c r="O1005" s="59" t="s">
        <v>805</v>
      </c>
    </row>
    <row r="1006" spans="2:15" x14ac:dyDescent="0.25">
      <c r="B1006">
        <v>13</v>
      </c>
      <c r="C1006" s="42" t="str">
        <f>VLOOKUP(見積条件マスタ[[#This Row],[article_type_id]],品名マスタ[],5,0)</f>
        <v>鋳抜きピン</v>
      </c>
      <c r="D1006">
        <v>10035</v>
      </c>
      <c r="E1006" s="42" t="str">
        <f>VLOOKUP(見積条件マスタ[[#This Row],[qt_condition_type_id]],見積条件タイプマスタ[],5,0)</f>
        <v>軸対称部仕上面</v>
      </c>
      <c r="F1006" s="42" t="str">
        <f>VLOOKUP(見積条件マスタ[[#This Row],[qt_condition_type_id]],見積条件タイプマスタ[],2,0)</f>
        <v>SIMPLE_TEXT</v>
      </c>
      <c r="G1006">
        <v>1</v>
      </c>
      <c r="H1006" s="42" t="str">
        <f>見積条件マスタ[[#This Row],[article_type_id]]&amp;"."&amp;見積条件マスタ[[#This Row],[qt_condition_type_id]]&amp;"."&amp;見積条件マスタ[[#This Row],[qt_condition_type_define_id]]</f>
        <v>13.10035.1</v>
      </c>
      <c r="I1006" t="s">
        <v>338</v>
      </c>
      <c r="K1006" t="s">
        <v>460</v>
      </c>
      <c r="L1006">
        <v>1</v>
      </c>
      <c r="N1006" s="30" t="s">
        <v>709</v>
      </c>
      <c r="O1006" s="59"/>
    </row>
    <row r="1007" spans="2:15" x14ac:dyDescent="0.25">
      <c r="B1007">
        <v>13</v>
      </c>
      <c r="C1007" s="42" t="str">
        <f>VLOOKUP(見積条件マスタ[[#This Row],[article_type_id]],品名マスタ[],5,0)</f>
        <v>鋳抜きピン</v>
      </c>
      <c r="D1007">
        <v>10036</v>
      </c>
      <c r="E1007" s="42" t="str">
        <f>VLOOKUP(見積条件マスタ[[#This Row],[qt_condition_type_id]],見積条件タイプマスタ[],5,0)</f>
        <v>ザグリ穴タップ加工</v>
      </c>
      <c r="F1007" s="42" t="str">
        <f>VLOOKUP(見積条件マスタ[[#This Row],[qt_condition_type_id]],見積条件タイプマスタ[],2,0)</f>
        <v>SIMPLE_TEXT</v>
      </c>
      <c r="G1007">
        <v>1</v>
      </c>
      <c r="H1007" s="42" t="str">
        <f>見積条件マスタ[[#This Row],[article_type_id]]&amp;"."&amp;見積条件マスタ[[#This Row],[qt_condition_type_id]]&amp;"."&amp;見積条件マスタ[[#This Row],[qt_condition_type_define_id]]</f>
        <v>13.10036.1</v>
      </c>
      <c r="I1007" t="s">
        <v>266</v>
      </c>
      <c r="K1007" t="s">
        <v>164</v>
      </c>
      <c r="L1007">
        <v>1</v>
      </c>
      <c r="N1007" s="30" t="s">
        <v>709</v>
      </c>
      <c r="O1007" s="59"/>
    </row>
    <row r="1008" spans="2:15" x14ac:dyDescent="0.25">
      <c r="B1008">
        <v>13</v>
      </c>
      <c r="C1008" s="42" t="str">
        <f>VLOOKUP(見積条件マスタ[[#This Row],[article_type_id]],品名マスタ[],5,0)</f>
        <v>鋳抜きピン</v>
      </c>
      <c r="D1008">
        <v>10036</v>
      </c>
      <c r="E1008" s="42" t="str">
        <f>VLOOKUP(見積条件マスタ[[#This Row],[qt_condition_type_id]],見積条件タイプマスタ[],5,0)</f>
        <v>ザグリ穴タップ加工</v>
      </c>
      <c r="F1008" s="42" t="str">
        <f>VLOOKUP(見積条件マスタ[[#This Row],[qt_condition_type_id]],見積条件タイプマスタ[],2,0)</f>
        <v>SIMPLE_TEXT</v>
      </c>
      <c r="G1008">
        <v>2</v>
      </c>
      <c r="H1008" s="42" t="str">
        <f>見積条件マスタ[[#This Row],[article_type_id]]&amp;"."&amp;見積条件マスタ[[#This Row],[qt_condition_type_id]]&amp;"."&amp;見積条件マスタ[[#This Row],[qt_condition_type_define_id]]</f>
        <v>13.10036.2</v>
      </c>
      <c r="I1008" t="s">
        <v>520</v>
      </c>
      <c r="K1008" t="s">
        <v>520</v>
      </c>
      <c r="L1008">
        <v>2</v>
      </c>
      <c r="N1008" s="30" t="s">
        <v>397</v>
      </c>
      <c r="O1008" s="60"/>
    </row>
    <row r="1009" spans="2:15" x14ac:dyDescent="0.25">
      <c r="B1009">
        <v>13</v>
      </c>
      <c r="C1009" s="42" t="str">
        <f>VLOOKUP(見積条件マスタ[[#This Row],[article_type_id]],品名マスタ[],5,0)</f>
        <v>鋳抜きピン</v>
      </c>
      <c r="D1009">
        <v>10036</v>
      </c>
      <c r="E1009" s="42" t="str">
        <f>VLOOKUP(見積条件マスタ[[#This Row],[qt_condition_type_id]],見積条件タイプマスタ[],5,0)</f>
        <v>ザグリ穴タップ加工</v>
      </c>
      <c r="F1009" s="42" t="str">
        <f>VLOOKUP(見積条件マスタ[[#This Row],[qt_condition_type_id]],見積条件タイプマスタ[],2,0)</f>
        <v>SIMPLE_TEXT</v>
      </c>
      <c r="G1009">
        <v>3</v>
      </c>
      <c r="H1009" s="42" t="str">
        <f>見積条件マスタ[[#This Row],[article_type_id]]&amp;"."&amp;見積条件マスタ[[#This Row],[qt_condition_type_id]]&amp;"."&amp;見積条件マスタ[[#This Row],[qt_condition_type_define_id]]</f>
        <v>13.10036.3</v>
      </c>
      <c r="I1009" t="s">
        <v>521</v>
      </c>
      <c r="K1009" t="s">
        <v>521</v>
      </c>
      <c r="L1009">
        <v>3</v>
      </c>
      <c r="N1009" s="30" t="s">
        <v>397</v>
      </c>
      <c r="O1009" s="60"/>
    </row>
    <row r="1010" spans="2:15" x14ac:dyDescent="0.25">
      <c r="B1010">
        <v>13</v>
      </c>
      <c r="C1010" s="42" t="str">
        <f>VLOOKUP(見積条件マスタ[[#This Row],[article_type_id]],品名マスタ[],5,0)</f>
        <v>鋳抜きピン</v>
      </c>
      <c r="D1010">
        <v>10036</v>
      </c>
      <c r="E1010" s="42" t="str">
        <f>VLOOKUP(見積条件マスタ[[#This Row],[qt_condition_type_id]],見積条件タイプマスタ[],5,0)</f>
        <v>ザグリ穴タップ加工</v>
      </c>
      <c r="F1010" s="42" t="str">
        <f>VLOOKUP(見積条件マスタ[[#This Row],[qt_condition_type_id]],見積条件タイプマスタ[],2,0)</f>
        <v>SIMPLE_TEXT</v>
      </c>
      <c r="G1010">
        <v>4</v>
      </c>
      <c r="H1010" s="42" t="str">
        <f>見積条件マスタ[[#This Row],[article_type_id]]&amp;"."&amp;見積条件マスタ[[#This Row],[qt_condition_type_id]]&amp;"."&amp;見積条件マスタ[[#This Row],[qt_condition_type_define_id]]</f>
        <v>13.10036.4</v>
      </c>
      <c r="I1010" t="s">
        <v>522</v>
      </c>
      <c r="K1010" t="s">
        <v>522</v>
      </c>
      <c r="L1010">
        <v>4</v>
      </c>
      <c r="N1010" s="30" t="s">
        <v>397</v>
      </c>
      <c r="O1010" s="60"/>
    </row>
    <row r="1011" spans="2:15" x14ac:dyDescent="0.25">
      <c r="B1011">
        <v>13</v>
      </c>
      <c r="C1011" s="42" t="str">
        <f>VLOOKUP(見積条件マスタ[[#This Row],[article_type_id]],品名マスタ[],5,0)</f>
        <v>鋳抜きピン</v>
      </c>
      <c r="D1011">
        <v>10036</v>
      </c>
      <c r="E1011" s="42" t="str">
        <f>VLOOKUP(見積条件マスタ[[#This Row],[qt_condition_type_id]],見積条件タイプマスタ[],5,0)</f>
        <v>ザグリ穴タップ加工</v>
      </c>
      <c r="F1011" s="42" t="str">
        <f>VLOOKUP(見積条件マスタ[[#This Row],[qt_condition_type_id]],見積条件タイプマスタ[],2,0)</f>
        <v>SIMPLE_TEXT</v>
      </c>
      <c r="G1011">
        <v>5</v>
      </c>
      <c r="H1011" s="42" t="str">
        <f>見積条件マスタ[[#This Row],[article_type_id]]&amp;"."&amp;見積条件マスタ[[#This Row],[qt_condition_type_id]]&amp;"."&amp;見積条件マスタ[[#This Row],[qt_condition_type_define_id]]</f>
        <v>13.10036.5</v>
      </c>
      <c r="I1011" t="s">
        <v>523</v>
      </c>
      <c r="K1011" t="s">
        <v>523</v>
      </c>
      <c r="L1011">
        <v>5</v>
      </c>
      <c r="N1011" s="30" t="s">
        <v>397</v>
      </c>
      <c r="O1011" s="60"/>
    </row>
    <row r="1012" spans="2:15" x14ac:dyDescent="0.25">
      <c r="B1012">
        <v>13</v>
      </c>
      <c r="C1012" s="42" t="str">
        <f>VLOOKUP(見積条件マスタ[[#This Row],[article_type_id]],品名マスタ[],5,0)</f>
        <v>鋳抜きピン</v>
      </c>
      <c r="D1012">
        <v>10036</v>
      </c>
      <c r="E1012" s="42" t="str">
        <f>VLOOKUP(見積条件マスタ[[#This Row],[qt_condition_type_id]],見積条件タイプマスタ[],5,0)</f>
        <v>ザグリ穴タップ加工</v>
      </c>
      <c r="F1012" s="42" t="str">
        <f>VLOOKUP(見積条件マスタ[[#This Row],[qt_condition_type_id]],見積条件タイプマスタ[],2,0)</f>
        <v>SIMPLE_TEXT</v>
      </c>
      <c r="G1012">
        <v>6</v>
      </c>
      <c r="H1012" s="42" t="str">
        <f>見積条件マスタ[[#This Row],[article_type_id]]&amp;"."&amp;見積条件マスタ[[#This Row],[qt_condition_type_id]]&amp;"."&amp;見積条件マスタ[[#This Row],[qt_condition_type_define_id]]</f>
        <v>13.10036.6</v>
      </c>
      <c r="I1012" t="s">
        <v>524</v>
      </c>
      <c r="K1012" t="s">
        <v>677</v>
      </c>
      <c r="L1012">
        <v>6</v>
      </c>
      <c r="N1012" s="30" t="s">
        <v>397</v>
      </c>
      <c r="O1012" s="59"/>
    </row>
    <row r="1013" spans="2:15" x14ac:dyDescent="0.25">
      <c r="B1013">
        <v>13</v>
      </c>
      <c r="C1013" s="42" t="str">
        <f>VLOOKUP(見積条件マスタ[[#This Row],[article_type_id]],品名マスタ[],5,0)</f>
        <v>鋳抜きピン</v>
      </c>
      <c r="D1013">
        <v>10036</v>
      </c>
      <c r="E1013" s="42" t="str">
        <f>VLOOKUP(見積条件マスタ[[#This Row],[qt_condition_type_id]],見積条件タイプマスタ[],5,0)</f>
        <v>ザグリ穴タップ加工</v>
      </c>
      <c r="F1013" s="42" t="str">
        <f>VLOOKUP(見積条件マスタ[[#This Row],[qt_condition_type_id]],見積条件タイプマスタ[],2,0)</f>
        <v>SIMPLE_TEXT</v>
      </c>
      <c r="G1013">
        <v>7</v>
      </c>
      <c r="H1013" s="42" t="str">
        <f>見積条件マスタ[[#This Row],[article_type_id]]&amp;"."&amp;見積条件マスタ[[#This Row],[qt_condition_type_id]]&amp;"."&amp;見積条件マスタ[[#This Row],[qt_condition_type_define_id]]</f>
        <v>13.10036.7</v>
      </c>
      <c r="I1013" t="s">
        <v>525</v>
      </c>
      <c r="K1013" t="s">
        <v>678</v>
      </c>
      <c r="L1013">
        <v>7</v>
      </c>
      <c r="N1013" s="30" t="s">
        <v>397</v>
      </c>
      <c r="O1013" s="59"/>
    </row>
    <row r="1014" spans="2:15" x14ac:dyDescent="0.25">
      <c r="B1014">
        <v>13</v>
      </c>
      <c r="C1014" s="42" t="str">
        <f>VLOOKUP(見積条件マスタ[[#This Row],[article_type_id]],品名マスタ[],5,0)</f>
        <v>鋳抜きピン</v>
      </c>
      <c r="D1014">
        <v>10036</v>
      </c>
      <c r="E1014" s="42" t="str">
        <f>VLOOKUP(見積条件マスタ[[#This Row],[qt_condition_type_id]],見積条件タイプマスタ[],5,0)</f>
        <v>ザグリ穴タップ加工</v>
      </c>
      <c r="F1014" s="42" t="str">
        <f>VLOOKUP(見積条件マスタ[[#This Row],[qt_condition_type_id]],見積条件タイプマスタ[],2,0)</f>
        <v>SIMPLE_TEXT</v>
      </c>
      <c r="G1014">
        <v>8</v>
      </c>
      <c r="H1014" s="42" t="str">
        <f>見積条件マスタ[[#This Row],[article_type_id]]&amp;"."&amp;見積条件マスタ[[#This Row],[qt_condition_type_id]]&amp;"."&amp;見積条件マスタ[[#This Row],[qt_condition_type_define_id]]</f>
        <v>13.10036.8</v>
      </c>
      <c r="I1014" t="s">
        <v>526</v>
      </c>
      <c r="K1014" t="s">
        <v>679</v>
      </c>
      <c r="L1014">
        <v>8</v>
      </c>
      <c r="N1014" s="30" t="s">
        <v>397</v>
      </c>
      <c r="O1014" s="59"/>
    </row>
    <row r="1015" spans="2:15" x14ac:dyDescent="0.25">
      <c r="B1015">
        <v>13</v>
      </c>
      <c r="C1015" s="42" t="str">
        <f>VLOOKUP(見積条件マスタ[[#This Row],[article_type_id]],品名マスタ[],5,0)</f>
        <v>鋳抜きピン</v>
      </c>
      <c r="D1015">
        <v>10036</v>
      </c>
      <c r="E1015" s="42" t="str">
        <f>VLOOKUP(見積条件マスタ[[#This Row],[qt_condition_type_id]],見積条件タイプマスタ[],5,0)</f>
        <v>ザグリ穴タップ加工</v>
      </c>
      <c r="F1015" s="42" t="str">
        <f>VLOOKUP(見積条件マスタ[[#This Row],[qt_condition_type_id]],見積条件タイプマスタ[],2,0)</f>
        <v>SIMPLE_TEXT</v>
      </c>
      <c r="G1015">
        <v>9</v>
      </c>
      <c r="H1015" s="42" t="str">
        <f>見積条件マスタ[[#This Row],[article_type_id]]&amp;"."&amp;見積条件マスタ[[#This Row],[qt_condition_type_id]]&amp;"."&amp;見積条件マスタ[[#This Row],[qt_condition_type_define_id]]</f>
        <v>13.10036.9</v>
      </c>
      <c r="I1015" t="s">
        <v>527</v>
      </c>
      <c r="K1015" t="s">
        <v>680</v>
      </c>
      <c r="L1015">
        <v>9</v>
      </c>
      <c r="N1015" s="30" t="s">
        <v>397</v>
      </c>
      <c r="O1015" s="59"/>
    </row>
    <row r="1016" spans="2:15" x14ac:dyDescent="0.25">
      <c r="B1016">
        <v>13</v>
      </c>
      <c r="C1016" s="42" t="str">
        <f>VLOOKUP(見積条件マスタ[[#This Row],[article_type_id]],品名マスタ[],5,0)</f>
        <v>鋳抜きピン</v>
      </c>
      <c r="D1016">
        <v>10036</v>
      </c>
      <c r="E1016" s="42" t="str">
        <f>VLOOKUP(見積条件マスタ[[#This Row],[qt_condition_type_id]],見積条件タイプマスタ[],5,0)</f>
        <v>ザグリ穴タップ加工</v>
      </c>
      <c r="F1016" s="42" t="str">
        <f>VLOOKUP(見積条件マスタ[[#This Row],[qt_condition_type_id]],見積条件タイプマスタ[],2,0)</f>
        <v>SIMPLE_TEXT</v>
      </c>
      <c r="G1016">
        <v>10</v>
      </c>
      <c r="H1016" s="42" t="str">
        <f>見積条件マスタ[[#This Row],[article_type_id]]&amp;"."&amp;見積条件マスタ[[#This Row],[qt_condition_type_id]]&amp;"."&amp;見積条件マスタ[[#This Row],[qt_condition_type_define_id]]</f>
        <v>13.10036.10</v>
      </c>
      <c r="I1016" t="s">
        <v>528</v>
      </c>
      <c r="K1016" t="s">
        <v>681</v>
      </c>
      <c r="L1016">
        <v>10</v>
      </c>
      <c r="N1016" s="30" t="s">
        <v>397</v>
      </c>
      <c r="O1016" s="59"/>
    </row>
    <row r="1017" spans="2:15" x14ac:dyDescent="0.25">
      <c r="B1017">
        <v>13</v>
      </c>
      <c r="C1017" s="42" t="str">
        <f>VLOOKUP(見積条件マスタ[[#This Row],[article_type_id]],品名マスタ[],5,0)</f>
        <v>鋳抜きピン</v>
      </c>
      <c r="D1017">
        <v>10036</v>
      </c>
      <c r="E1017" s="42" t="str">
        <f>VLOOKUP(見積条件マスタ[[#This Row],[qt_condition_type_id]],見積条件タイプマスタ[],5,0)</f>
        <v>ザグリ穴タップ加工</v>
      </c>
      <c r="F1017" s="42" t="str">
        <f>VLOOKUP(見積条件マスタ[[#This Row],[qt_condition_type_id]],見積条件タイプマスタ[],2,0)</f>
        <v>SIMPLE_TEXT</v>
      </c>
      <c r="G1017">
        <v>11</v>
      </c>
      <c r="H1017" s="42" t="str">
        <f>見積条件マスタ[[#This Row],[article_type_id]]&amp;"."&amp;見積条件マスタ[[#This Row],[qt_condition_type_id]]&amp;"."&amp;見積条件マスタ[[#This Row],[qt_condition_type_define_id]]</f>
        <v>13.10036.11</v>
      </c>
      <c r="I1017" t="s">
        <v>529</v>
      </c>
      <c r="K1017" t="s">
        <v>682</v>
      </c>
      <c r="L1017">
        <v>11</v>
      </c>
      <c r="N1017" s="30" t="s">
        <v>397</v>
      </c>
      <c r="O1017" s="59"/>
    </row>
    <row r="1018" spans="2:15" x14ac:dyDescent="0.25">
      <c r="B1018">
        <v>13</v>
      </c>
      <c r="C1018" s="42" t="str">
        <f>VLOOKUP(見積条件マスタ[[#This Row],[article_type_id]],品名マスタ[],5,0)</f>
        <v>鋳抜きピン</v>
      </c>
      <c r="D1018">
        <v>10036</v>
      </c>
      <c r="E1018" s="42" t="str">
        <f>VLOOKUP(見積条件マスタ[[#This Row],[qt_condition_type_id]],見積条件タイプマスタ[],5,0)</f>
        <v>ザグリ穴タップ加工</v>
      </c>
      <c r="F1018" s="42" t="str">
        <f>VLOOKUP(見積条件マスタ[[#This Row],[qt_condition_type_id]],見積条件タイプマスタ[],2,0)</f>
        <v>SIMPLE_TEXT</v>
      </c>
      <c r="G1018">
        <v>12</v>
      </c>
      <c r="H1018" s="42" t="str">
        <f>見積条件マスタ[[#This Row],[article_type_id]]&amp;"."&amp;見積条件マスタ[[#This Row],[qt_condition_type_id]]&amp;"."&amp;見積条件マスタ[[#This Row],[qt_condition_type_define_id]]</f>
        <v>13.10036.12</v>
      </c>
      <c r="I1018" t="s">
        <v>530</v>
      </c>
      <c r="K1018" t="s">
        <v>683</v>
      </c>
      <c r="L1018">
        <v>12</v>
      </c>
      <c r="N1018" s="30" t="s">
        <v>397</v>
      </c>
      <c r="O1018" s="59"/>
    </row>
    <row r="1019" spans="2:15" x14ac:dyDescent="0.25">
      <c r="B1019">
        <v>13</v>
      </c>
      <c r="C1019" s="42" t="str">
        <f>VLOOKUP(見積条件マスタ[[#This Row],[article_type_id]],品名マスタ[],5,0)</f>
        <v>鋳抜きピン</v>
      </c>
      <c r="D1019">
        <v>10036</v>
      </c>
      <c r="E1019" s="42" t="str">
        <f>VLOOKUP(見積条件マスタ[[#This Row],[qt_condition_type_id]],見積条件タイプマスタ[],5,0)</f>
        <v>ザグリ穴タップ加工</v>
      </c>
      <c r="F1019" s="42" t="str">
        <f>VLOOKUP(見積条件マスタ[[#This Row],[qt_condition_type_id]],見積条件タイプマスタ[],2,0)</f>
        <v>SIMPLE_TEXT</v>
      </c>
      <c r="G1019">
        <v>13</v>
      </c>
      <c r="H1019" s="42" t="str">
        <f>見積条件マスタ[[#This Row],[article_type_id]]&amp;"."&amp;見積条件マスタ[[#This Row],[qt_condition_type_id]]&amp;"."&amp;見積条件マスタ[[#This Row],[qt_condition_type_define_id]]</f>
        <v>13.10036.13</v>
      </c>
      <c r="I1019" t="s">
        <v>531</v>
      </c>
      <c r="K1019" t="s">
        <v>684</v>
      </c>
      <c r="L1019">
        <v>13</v>
      </c>
      <c r="N1019" s="30" t="s">
        <v>397</v>
      </c>
      <c r="O1019" s="59"/>
    </row>
    <row r="1020" spans="2:15" x14ac:dyDescent="0.25">
      <c r="B1020">
        <v>13</v>
      </c>
      <c r="C1020" s="42" t="str">
        <f>VLOOKUP(見積条件マスタ[[#This Row],[article_type_id]],品名マスタ[],5,0)</f>
        <v>鋳抜きピン</v>
      </c>
      <c r="D1020">
        <v>10036</v>
      </c>
      <c r="E1020" s="42" t="str">
        <f>VLOOKUP(見積条件マスタ[[#This Row],[qt_condition_type_id]],見積条件タイプマスタ[],5,0)</f>
        <v>ザグリ穴タップ加工</v>
      </c>
      <c r="F1020" s="42" t="str">
        <f>VLOOKUP(見積条件マスタ[[#This Row],[qt_condition_type_id]],見積条件タイプマスタ[],2,0)</f>
        <v>SIMPLE_TEXT</v>
      </c>
      <c r="G1020">
        <v>14</v>
      </c>
      <c r="H1020" s="42" t="str">
        <f>見積条件マスタ[[#This Row],[article_type_id]]&amp;"."&amp;見積条件マスタ[[#This Row],[qt_condition_type_id]]&amp;"."&amp;見積条件マスタ[[#This Row],[qt_condition_type_define_id]]</f>
        <v>13.10036.14</v>
      </c>
      <c r="I1020" t="s">
        <v>532</v>
      </c>
      <c r="K1020" t="s">
        <v>685</v>
      </c>
      <c r="L1020">
        <v>14</v>
      </c>
      <c r="N1020" s="30" t="s">
        <v>397</v>
      </c>
      <c r="O1020" s="59"/>
    </row>
    <row r="1021" spans="2:15" x14ac:dyDescent="0.25">
      <c r="B1021">
        <v>13</v>
      </c>
      <c r="C1021" s="42" t="str">
        <f>VLOOKUP(見積条件マスタ[[#This Row],[article_type_id]],品名マスタ[],5,0)</f>
        <v>鋳抜きピン</v>
      </c>
      <c r="D1021">
        <v>10036</v>
      </c>
      <c r="E1021" s="42" t="str">
        <f>VLOOKUP(見積条件マスタ[[#This Row],[qt_condition_type_id]],見積条件タイプマスタ[],5,0)</f>
        <v>ザグリ穴タップ加工</v>
      </c>
      <c r="F1021" s="42" t="str">
        <f>VLOOKUP(見積条件マスタ[[#This Row],[qt_condition_type_id]],見積条件タイプマスタ[],2,0)</f>
        <v>SIMPLE_TEXT</v>
      </c>
      <c r="G1021">
        <v>15</v>
      </c>
      <c r="H1021" s="42" t="str">
        <f>見積条件マスタ[[#This Row],[article_type_id]]&amp;"."&amp;見積条件マスタ[[#This Row],[qt_condition_type_id]]&amp;"."&amp;見積条件マスタ[[#This Row],[qt_condition_type_define_id]]</f>
        <v>13.10036.15</v>
      </c>
      <c r="I1021" t="s">
        <v>533</v>
      </c>
      <c r="K1021" t="s">
        <v>686</v>
      </c>
      <c r="L1021">
        <v>15</v>
      </c>
      <c r="N1021" s="30" t="s">
        <v>397</v>
      </c>
      <c r="O1021" s="59"/>
    </row>
    <row r="1022" spans="2:15" x14ac:dyDescent="0.25">
      <c r="B1022">
        <v>13</v>
      </c>
      <c r="C1022" s="42" t="str">
        <f>VLOOKUP(見積条件マスタ[[#This Row],[article_type_id]],品名マスタ[],5,0)</f>
        <v>鋳抜きピン</v>
      </c>
      <c r="D1022">
        <v>10036</v>
      </c>
      <c r="E1022" s="42" t="str">
        <f>VLOOKUP(見積条件マスタ[[#This Row],[qt_condition_type_id]],見積条件タイプマスタ[],5,0)</f>
        <v>ザグリ穴タップ加工</v>
      </c>
      <c r="F1022" s="42" t="str">
        <f>VLOOKUP(見積条件マスタ[[#This Row],[qt_condition_type_id]],見積条件タイプマスタ[],2,0)</f>
        <v>SIMPLE_TEXT</v>
      </c>
      <c r="G1022">
        <v>16</v>
      </c>
      <c r="H1022" s="42" t="str">
        <f>見積条件マスタ[[#This Row],[article_type_id]]&amp;"."&amp;見積条件マスタ[[#This Row],[qt_condition_type_id]]&amp;"."&amp;見積条件マスタ[[#This Row],[qt_condition_type_define_id]]</f>
        <v>13.10036.16</v>
      </c>
      <c r="I1022" t="s">
        <v>534</v>
      </c>
      <c r="K1022" t="s">
        <v>687</v>
      </c>
      <c r="L1022">
        <v>16</v>
      </c>
      <c r="N1022" s="30" t="s">
        <v>397</v>
      </c>
      <c r="O1022" s="59"/>
    </row>
    <row r="1023" spans="2:15" x14ac:dyDescent="0.25">
      <c r="B1023">
        <v>13</v>
      </c>
      <c r="C1023" s="42" t="str">
        <f>VLOOKUP(見積条件マスタ[[#This Row],[article_type_id]],品名マスタ[],5,0)</f>
        <v>鋳抜きピン</v>
      </c>
      <c r="D1023">
        <v>10036</v>
      </c>
      <c r="E1023" s="42" t="str">
        <f>VLOOKUP(見積条件マスタ[[#This Row],[qt_condition_type_id]],見積条件タイプマスタ[],5,0)</f>
        <v>ザグリ穴タップ加工</v>
      </c>
      <c r="F1023" s="42" t="str">
        <f>VLOOKUP(見積条件マスタ[[#This Row],[qt_condition_type_id]],見積条件タイプマスタ[],2,0)</f>
        <v>SIMPLE_TEXT</v>
      </c>
      <c r="G1023">
        <v>17</v>
      </c>
      <c r="H1023" s="42" t="str">
        <f>見積条件マスタ[[#This Row],[article_type_id]]&amp;"."&amp;見積条件マスタ[[#This Row],[qt_condition_type_id]]&amp;"."&amp;見積条件マスタ[[#This Row],[qt_condition_type_define_id]]</f>
        <v>13.10036.17</v>
      </c>
      <c r="I1023" t="s">
        <v>535</v>
      </c>
      <c r="K1023" t="s">
        <v>688</v>
      </c>
      <c r="L1023">
        <v>17</v>
      </c>
      <c r="N1023" s="30" t="s">
        <v>397</v>
      </c>
      <c r="O1023" s="59"/>
    </row>
    <row r="1024" spans="2:15" x14ac:dyDescent="0.25">
      <c r="B1024">
        <v>13</v>
      </c>
      <c r="C1024" s="42" t="str">
        <f>VLOOKUP(見積条件マスタ[[#This Row],[article_type_id]],品名マスタ[],5,0)</f>
        <v>鋳抜きピン</v>
      </c>
      <c r="D1024">
        <v>10036</v>
      </c>
      <c r="E1024" s="42" t="str">
        <f>VLOOKUP(見積条件マスタ[[#This Row],[qt_condition_type_id]],見積条件タイプマスタ[],5,0)</f>
        <v>ザグリ穴タップ加工</v>
      </c>
      <c r="F1024" s="42" t="str">
        <f>VLOOKUP(見積条件マスタ[[#This Row],[qt_condition_type_id]],見積条件タイプマスタ[],2,0)</f>
        <v>SIMPLE_TEXT</v>
      </c>
      <c r="G1024">
        <v>18</v>
      </c>
      <c r="H1024" s="42" t="str">
        <f>見積条件マスタ[[#This Row],[article_type_id]]&amp;"."&amp;見積条件マスタ[[#This Row],[qt_condition_type_id]]&amp;"."&amp;見積条件マスタ[[#This Row],[qt_condition_type_define_id]]</f>
        <v>13.10036.18</v>
      </c>
      <c r="I1024" t="s">
        <v>536</v>
      </c>
      <c r="K1024" t="s">
        <v>689</v>
      </c>
      <c r="L1024">
        <v>18</v>
      </c>
      <c r="N1024" s="30" t="s">
        <v>397</v>
      </c>
      <c r="O1024" s="59"/>
    </row>
    <row r="1025" spans="2:15" x14ac:dyDescent="0.25">
      <c r="B1025">
        <v>13</v>
      </c>
      <c r="C1025" s="42" t="str">
        <f>VLOOKUP(見積条件マスタ[[#This Row],[article_type_id]],品名マスタ[],5,0)</f>
        <v>鋳抜きピン</v>
      </c>
      <c r="D1025">
        <v>10036</v>
      </c>
      <c r="E1025" s="42" t="str">
        <f>VLOOKUP(見積条件マスタ[[#This Row],[qt_condition_type_id]],見積条件タイプマスタ[],5,0)</f>
        <v>ザグリ穴タップ加工</v>
      </c>
      <c r="F1025" s="42" t="str">
        <f>VLOOKUP(見積条件マスタ[[#This Row],[qt_condition_type_id]],見積条件タイプマスタ[],2,0)</f>
        <v>SIMPLE_TEXT</v>
      </c>
      <c r="G1025">
        <v>19</v>
      </c>
      <c r="H1025" s="42" t="str">
        <f>見積条件マスタ[[#This Row],[article_type_id]]&amp;"."&amp;見積条件マスタ[[#This Row],[qt_condition_type_id]]&amp;"."&amp;見積条件マスタ[[#This Row],[qt_condition_type_define_id]]</f>
        <v>13.10036.19</v>
      </c>
      <c r="I1025" t="s">
        <v>537</v>
      </c>
      <c r="K1025" t="s">
        <v>690</v>
      </c>
      <c r="L1025">
        <v>19</v>
      </c>
      <c r="N1025" s="30" t="s">
        <v>397</v>
      </c>
      <c r="O1025" s="59"/>
    </row>
    <row r="1026" spans="2:15" x14ac:dyDescent="0.25">
      <c r="B1026">
        <v>13</v>
      </c>
      <c r="C1026" s="42" t="str">
        <f>VLOOKUP(見積条件マスタ[[#This Row],[article_type_id]],品名マスタ[],5,0)</f>
        <v>鋳抜きピン</v>
      </c>
      <c r="D1026">
        <v>10036</v>
      </c>
      <c r="E1026" s="42" t="str">
        <f>VLOOKUP(見積条件マスタ[[#This Row],[qt_condition_type_id]],見積条件タイプマスタ[],5,0)</f>
        <v>ザグリ穴タップ加工</v>
      </c>
      <c r="F1026" s="42" t="str">
        <f>VLOOKUP(見積条件マスタ[[#This Row],[qt_condition_type_id]],見積条件タイプマスタ[],2,0)</f>
        <v>SIMPLE_TEXT</v>
      </c>
      <c r="G1026">
        <v>20</v>
      </c>
      <c r="H1026" s="42" t="str">
        <f>見積条件マスタ[[#This Row],[article_type_id]]&amp;"."&amp;見積条件マスタ[[#This Row],[qt_condition_type_id]]&amp;"."&amp;見積条件マスタ[[#This Row],[qt_condition_type_define_id]]</f>
        <v>13.10036.20</v>
      </c>
      <c r="I1026" t="s">
        <v>538</v>
      </c>
      <c r="K1026" t="s">
        <v>691</v>
      </c>
      <c r="L1026">
        <v>20</v>
      </c>
      <c r="N1026" s="30" t="s">
        <v>397</v>
      </c>
      <c r="O1026" s="59"/>
    </row>
    <row r="1027" spans="2:15" x14ac:dyDescent="0.25">
      <c r="B1027">
        <v>14</v>
      </c>
      <c r="C1027" s="42" t="str">
        <f>VLOOKUP(見積条件マスタ[[#This Row],[article_type_id]],品名マスタ[],5,0)</f>
        <v>スチールプレート</v>
      </c>
      <c r="D1027">
        <v>1</v>
      </c>
      <c r="E1027" s="42" t="str">
        <f>VLOOKUP(見積条件マスタ[[#This Row],[qt_condition_type_id]],見積条件タイプマスタ[],5,0)</f>
        <v>材質</v>
      </c>
      <c r="F1027" s="42" t="str">
        <f>VLOOKUP(見積条件マスタ[[#This Row],[qt_condition_type_id]],見積条件タイプマスタ[],2,0)</f>
        <v>SIMPLE_TEXT</v>
      </c>
      <c r="G1027">
        <v>1</v>
      </c>
      <c r="H1027" s="42" t="str">
        <f>見積条件マスタ[[#This Row],[article_type_id]]&amp;"."&amp;見積条件マスタ[[#This Row],[qt_condition_type_id]]&amp;"."&amp;見積条件マスタ[[#This Row],[qt_condition_type_define_id]]</f>
        <v>14.1.1</v>
      </c>
      <c r="I1027" t="s">
        <v>491</v>
      </c>
      <c r="J1027" t="s">
        <v>667</v>
      </c>
      <c r="K1027" t="s">
        <v>666</v>
      </c>
      <c r="L1027">
        <v>4</v>
      </c>
      <c r="N1027" s="30" t="s">
        <v>634</v>
      </c>
      <c r="O1027" s="59"/>
    </row>
    <row r="1028" spans="2:15" x14ac:dyDescent="0.25">
      <c r="B1028">
        <v>14</v>
      </c>
      <c r="C1028" s="42" t="str">
        <f>VLOOKUP(見積条件マスタ[[#This Row],[article_type_id]],品名マスタ[],5,0)</f>
        <v>スチールプレート</v>
      </c>
      <c r="D1028">
        <v>1</v>
      </c>
      <c r="E1028" s="42" t="str">
        <f>VLOOKUP(見積条件マスタ[[#This Row],[qt_condition_type_id]],見積条件タイプマスタ[],5,0)</f>
        <v>材質</v>
      </c>
      <c r="F1028" s="42" t="str">
        <f>VLOOKUP(見積条件マスタ[[#This Row],[qt_condition_type_id]],見積条件タイプマスタ[],2,0)</f>
        <v>SIMPLE_TEXT</v>
      </c>
      <c r="G1028">
        <v>2</v>
      </c>
      <c r="H1028" s="42" t="str">
        <f>見積条件マスタ[[#This Row],[article_type_id]]&amp;"."&amp;見積条件マスタ[[#This Row],[qt_condition_type_id]]&amp;"."&amp;見積条件マスタ[[#This Row],[qt_condition_type_define_id]]</f>
        <v>14.1.2</v>
      </c>
      <c r="I1028" t="s">
        <v>492</v>
      </c>
      <c r="J1028" t="s">
        <v>668</v>
      </c>
      <c r="K1028" t="s">
        <v>669</v>
      </c>
      <c r="L1028">
        <v>5</v>
      </c>
      <c r="N1028" s="30" t="s">
        <v>634</v>
      </c>
      <c r="O1028" s="59"/>
    </row>
    <row r="1029" spans="2:15" x14ac:dyDescent="0.25">
      <c r="B1029">
        <v>14</v>
      </c>
      <c r="C1029" s="42" t="str">
        <f>VLOOKUP(見積条件マスタ[[#This Row],[article_type_id]],品名マスタ[],5,0)</f>
        <v>スチールプレート</v>
      </c>
      <c r="D1029">
        <v>1</v>
      </c>
      <c r="E1029" s="42" t="str">
        <f>VLOOKUP(見積条件マスタ[[#This Row],[qt_condition_type_id]],見積条件タイプマスタ[],5,0)</f>
        <v>材質</v>
      </c>
      <c r="F1029" s="42" t="str">
        <f>VLOOKUP(見積条件マスタ[[#This Row],[qt_condition_type_id]],見積条件タイプマスタ[],2,0)</f>
        <v>SIMPLE_TEXT</v>
      </c>
      <c r="G1029">
        <v>3</v>
      </c>
      <c r="H1029" s="42" t="str">
        <f>見積条件マスタ[[#This Row],[article_type_id]]&amp;"."&amp;見積条件マスタ[[#This Row],[qt_condition_type_id]]&amp;"."&amp;見積条件マスタ[[#This Row],[qt_condition_type_define_id]]</f>
        <v>14.1.3</v>
      </c>
      <c r="I1029" t="s">
        <v>16</v>
      </c>
      <c r="J1029" t="s">
        <v>647</v>
      </c>
      <c r="K1029" s="5" t="s">
        <v>646</v>
      </c>
      <c r="L1029">
        <v>1</v>
      </c>
      <c r="N1029" s="30" t="s">
        <v>634</v>
      </c>
      <c r="O1029" s="59"/>
    </row>
    <row r="1030" spans="2:15" x14ac:dyDescent="0.25">
      <c r="B1030">
        <v>14</v>
      </c>
      <c r="C1030" s="42" t="str">
        <f>VLOOKUP(見積条件マスタ[[#This Row],[article_type_id]],品名マスタ[],5,0)</f>
        <v>スチールプレート</v>
      </c>
      <c r="D1030">
        <v>1</v>
      </c>
      <c r="E1030" s="42" t="str">
        <f>VLOOKUP(見積条件マスタ[[#This Row],[qt_condition_type_id]],見積条件タイプマスタ[],5,0)</f>
        <v>材質</v>
      </c>
      <c r="F1030" s="42" t="str">
        <f>VLOOKUP(見積条件マスタ[[#This Row],[qt_condition_type_id]],見積条件タイプマスタ[],2,0)</f>
        <v>SIMPLE_TEXT</v>
      </c>
      <c r="G1030">
        <v>4</v>
      </c>
      <c r="H1030" s="42" t="str">
        <f>見積条件マスタ[[#This Row],[article_type_id]]&amp;"."&amp;見積条件マスタ[[#This Row],[qt_condition_type_id]]&amp;"."&amp;見積条件マスタ[[#This Row],[qt_condition_type_define_id]]</f>
        <v>14.1.4</v>
      </c>
      <c r="I1030" t="s">
        <v>493</v>
      </c>
      <c r="K1030" t="s">
        <v>545</v>
      </c>
      <c r="L1030">
        <v>2</v>
      </c>
      <c r="N1030" s="30" t="s">
        <v>634</v>
      </c>
      <c r="O1030" s="59"/>
    </row>
    <row r="1031" spans="2:15" x14ac:dyDescent="0.25">
      <c r="B1031">
        <v>14</v>
      </c>
      <c r="C1031" s="42" t="str">
        <f>VLOOKUP(見積条件マスタ[[#This Row],[article_type_id]],品名マスタ[],5,0)</f>
        <v>スチールプレート</v>
      </c>
      <c r="D1031">
        <v>1</v>
      </c>
      <c r="E1031" s="42" t="str">
        <f>VLOOKUP(見積条件マスタ[[#This Row],[qt_condition_type_id]],見積条件タイプマスタ[],5,0)</f>
        <v>材質</v>
      </c>
      <c r="F1031" s="42" t="str">
        <f>VLOOKUP(見積条件マスタ[[#This Row],[qt_condition_type_id]],見積条件タイプマスタ[],2,0)</f>
        <v>SIMPLE_TEXT</v>
      </c>
      <c r="G1031">
        <v>5</v>
      </c>
      <c r="H1031" s="42" t="str">
        <f>見積条件マスタ[[#This Row],[article_type_id]]&amp;"."&amp;見積条件マスタ[[#This Row],[qt_condition_type_id]]&amp;"."&amp;見積条件マスタ[[#This Row],[qt_condition_type_define_id]]</f>
        <v>14.1.5</v>
      </c>
      <c r="I1031" t="s">
        <v>494</v>
      </c>
      <c r="K1031" t="s">
        <v>546</v>
      </c>
      <c r="L1031">
        <v>3</v>
      </c>
      <c r="N1031" s="30" t="s">
        <v>634</v>
      </c>
      <c r="O1031" s="59"/>
    </row>
    <row r="1032" spans="2:15" x14ac:dyDescent="0.25">
      <c r="B1032">
        <v>14</v>
      </c>
      <c r="C1032" s="42" t="str">
        <f>VLOOKUP(見積条件マスタ[[#This Row],[article_type_id]],品名マスタ[],5,0)</f>
        <v>スチールプレート</v>
      </c>
      <c r="D1032">
        <v>1</v>
      </c>
      <c r="E1032" s="42" t="str">
        <f>VLOOKUP(見積条件マスタ[[#This Row],[qt_condition_type_id]],見積条件タイプマスタ[],5,0)</f>
        <v>材質</v>
      </c>
      <c r="F1032" s="42" t="str">
        <f>VLOOKUP(見積条件マスタ[[#This Row],[qt_condition_type_id]],見積条件タイプマスタ[],2,0)</f>
        <v>SIMPLE_TEXT</v>
      </c>
      <c r="G1032">
        <v>6</v>
      </c>
      <c r="H1032" s="42" t="str">
        <f>見積条件マスタ[[#This Row],[article_type_id]]&amp;"."&amp;見積条件マスタ[[#This Row],[qt_condition_type_id]]&amp;"."&amp;見積条件マスタ[[#This Row],[qt_condition_type_define_id]]</f>
        <v>14.1.6</v>
      </c>
      <c r="I1032" t="s">
        <v>496</v>
      </c>
      <c r="K1032" t="s">
        <v>676</v>
      </c>
      <c r="L1032">
        <v>6</v>
      </c>
      <c r="N1032" s="30" t="s">
        <v>634</v>
      </c>
      <c r="O1032" s="59"/>
    </row>
    <row r="1033" spans="2:15" x14ac:dyDescent="0.25">
      <c r="B1033">
        <v>14</v>
      </c>
      <c r="C1033" s="42" t="str">
        <f>VLOOKUP(見積条件マスタ[[#This Row],[article_type_id]],品名マスタ[],5,0)</f>
        <v>スチールプレート</v>
      </c>
      <c r="D1033">
        <v>10037</v>
      </c>
      <c r="E1033" s="42" t="str">
        <f>VLOOKUP(見積条件マスタ[[#This Row],[qt_condition_type_id]],見積条件タイプマスタ[],5,0)</f>
        <v>板厚公差</v>
      </c>
      <c r="F1033" s="42" t="str">
        <f>VLOOKUP(見積条件マスタ[[#This Row],[qt_condition_type_id]],見積条件タイプマスタ[],2,0)</f>
        <v>TOLERANCE</v>
      </c>
      <c r="G1033">
        <v>1</v>
      </c>
      <c r="H1033" s="42" t="str">
        <f>見積条件マスタ[[#This Row],[article_type_id]]&amp;"."&amp;見積条件マスタ[[#This Row],[qt_condition_type_id]]&amp;"."&amp;見積条件マスタ[[#This Row],[qt_condition_type_define_id]]</f>
        <v>14.10037.1</v>
      </c>
      <c r="I1033" t="s">
        <v>210</v>
      </c>
      <c r="K1033" t="s">
        <v>210</v>
      </c>
      <c r="L1033">
        <v>3</v>
      </c>
      <c r="N1033" s="30" t="s">
        <v>634</v>
      </c>
      <c r="O1033" s="59"/>
    </row>
    <row r="1034" spans="2:15" x14ac:dyDescent="0.25">
      <c r="B1034">
        <v>14</v>
      </c>
      <c r="C1034" s="42" t="str">
        <f>VLOOKUP(見積条件マスタ[[#This Row],[article_type_id]],品名マスタ[],5,0)</f>
        <v>スチールプレート</v>
      </c>
      <c r="D1034">
        <v>10037</v>
      </c>
      <c r="E1034" s="42" t="str">
        <f>VLOOKUP(見積条件マスタ[[#This Row],[qt_condition_type_id]],見積条件タイプマスタ[],5,0)</f>
        <v>板厚公差</v>
      </c>
      <c r="F1034" s="42" t="str">
        <f>VLOOKUP(見積条件マスタ[[#This Row],[qt_condition_type_id]],見積条件タイプマスタ[],2,0)</f>
        <v>TOLERANCE</v>
      </c>
      <c r="G1034">
        <v>2</v>
      </c>
      <c r="H1034" s="42" t="str">
        <f>見積条件マスタ[[#This Row],[article_type_id]]&amp;"."&amp;見積条件マスタ[[#This Row],[qt_condition_type_id]]&amp;"."&amp;見積条件マスタ[[#This Row],[qt_condition_type_define_id]]</f>
        <v>14.10037.2</v>
      </c>
      <c r="I1034" t="s">
        <v>200</v>
      </c>
      <c r="K1034" t="s">
        <v>200</v>
      </c>
      <c r="L1034">
        <v>8</v>
      </c>
      <c r="N1034" s="30" t="s">
        <v>634</v>
      </c>
      <c r="O1034" s="59"/>
    </row>
    <row r="1035" spans="2:15" x14ac:dyDescent="0.25">
      <c r="B1035">
        <v>14</v>
      </c>
      <c r="C1035" s="42" t="str">
        <f>VLOOKUP(見積条件マスタ[[#This Row],[article_type_id]],品名マスタ[],5,0)</f>
        <v>スチールプレート</v>
      </c>
      <c r="D1035">
        <v>10037</v>
      </c>
      <c r="E1035" s="42" t="str">
        <f>VLOOKUP(見積条件マスタ[[#This Row],[qt_condition_type_id]],見積条件タイプマスタ[],5,0)</f>
        <v>板厚公差</v>
      </c>
      <c r="F1035" s="42" t="str">
        <f>VLOOKUP(見積条件マスタ[[#This Row],[qt_condition_type_id]],見積条件タイプマスタ[],2,0)</f>
        <v>TOLERANCE</v>
      </c>
      <c r="G1035">
        <v>3</v>
      </c>
      <c r="H1035" s="42" t="str">
        <f>見積条件マスタ[[#This Row],[article_type_id]]&amp;"."&amp;見積条件マスタ[[#This Row],[qt_condition_type_id]]&amp;"."&amp;見積条件マスタ[[#This Row],[qt_condition_type_define_id]]</f>
        <v>14.10037.3</v>
      </c>
      <c r="I1035" t="s">
        <v>361</v>
      </c>
      <c r="K1035" t="s">
        <v>361</v>
      </c>
      <c r="L1035">
        <v>2</v>
      </c>
      <c r="N1035" s="30" t="s">
        <v>634</v>
      </c>
      <c r="O1035" s="59"/>
    </row>
    <row r="1036" spans="2:15" x14ac:dyDescent="0.25">
      <c r="B1036">
        <v>14</v>
      </c>
      <c r="C1036" s="42" t="str">
        <f>VLOOKUP(見積条件マスタ[[#This Row],[article_type_id]],品名マスタ[],5,0)</f>
        <v>スチールプレート</v>
      </c>
      <c r="D1036">
        <v>10037</v>
      </c>
      <c r="E1036" s="42" t="str">
        <f>VLOOKUP(見積条件マスタ[[#This Row],[qt_condition_type_id]],見積条件タイプマスタ[],5,0)</f>
        <v>板厚公差</v>
      </c>
      <c r="F1036" s="42" t="str">
        <f>VLOOKUP(見積条件マスタ[[#This Row],[qt_condition_type_id]],見積条件タイプマスタ[],2,0)</f>
        <v>TOLERANCE</v>
      </c>
      <c r="G1036">
        <v>4</v>
      </c>
      <c r="H1036" s="42" t="str">
        <f>見積条件マスタ[[#This Row],[article_type_id]]&amp;"."&amp;見積条件マスタ[[#This Row],[qt_condition_type_id]]&amp;"."&amp;見積条件マスタ[[#This Row],[qt_condition_type_define_id]]</f>
        <v>14.10037.4</v>
      </c>
      <c r="I1036" t="s">
        <v>539</v>
      </c>
      <c r="K1036" t="s">
        <v>539</v>
      </c>
      <c r="L1036">
        <v>4</v>
      </c>
      <c r="N1036" s="30" t="s">
        <v>634</v>
      </c>
      <c r="O1036" s="59"/>
    </row>
    <row r="1037" spans="2:15" x14ac:dyDescent="0.25">
      <c r="B1037">
        <v>14</v>
      </c>
      <c r="C1037" s="42" t="str">
        <f>VLOOKUP(見積条件マスタ[[#This Row],[article_type_id]],品名マスタ[],5,0)</f>
        <v>スチールプレート</v>
      </c>
      <c r="D1037">
        <v>10037</v>
      </c>
      <c r="E1037" s="42" t="str">
        <f>VLOOKUP(見積条件マスタ[[#This Row],[qt_condition_type_id]],見積条件タイプマスタ[],5,0)</f>
        <v>板厚公差</v>
      </c>
      <c r="F1037" s="42" t="str">
        <f>VLOOKUP(見積条件マスタ[[#This Row],[qt_condition_type_id]],見積条件タイプマスタ[],2,0)</f>
        <v>TOLERANCE</v>
      </c>
      <c r="G1037">
        <v>5</v>
      </c>
      <c r="H1037" s="42" t="str">
        <f>見積条件マスタ[[#This Row],[article_type_id]]&amp;"."&amp;見積条件マスタ[[#This Row],[qt_condition_type_id]]&amp;"."&amp;見積条件マスタ[[#This Row],[qt_condition_type_define_id]]</f>
        <v>14.10037.5</v>
      </c>
      <c r="I1037" t="s">
        <v>498</v>
      </c>
      <c r="K1037" t="s">
        <v>498</v>
      </c>
      <c r="L1037">
        <v>7</v>
      </c>
      <c r="N1037" s="30" t="s">
        <v>634</v>
      </c>
      <c r="O1037" s="59"/>
    </row>
    <row r="1038" spans="2:15" x14ac:dyDescent="0.25">
      <c r="B1038">
        <v>14</v>
      </c>
      <c r="C1038" s="42" t="str">
        <f>VLOOKUP(見積条件マスタ[[#This Row],[article_type_id]],品名マスタ[],5,0)</f>
        <v>スチールプレート</v>
      </c>
      <c r="D1038">
        <v>10037</v>
      </c>
      <c r="E1038" s="42" t="str">
        <f>VLOOKUP(見積条件マスタ[[#This Row],[qt_condition_type_id]],見積条件タイプマスタ[],5,0)</f>
        <v>板厚公差</v>
      </c>
      <c r="F1038" s="42" t="str">
        <f>VLOOKUP(見積条件マスタ[[#This Row],[qt_condition_type_id]],見積条件タイプマスタ[],2,0)</f>
        <v>TOLERANCE</v>
      </c>
      <c r="G1038">
        <v>6</v>
      </c>
      <c r="H1038" s="42" t="str">
        <f>見積条件マスタ[[#This Row],[article_type_id]]&amp;"."&amp;見積条件マスタ[[#This Row],[qt_condition_type_id]]&amp;"."&amp;見積条件マスタ[[#This Row],[qt_condition_type_define_id]]</f>
        <v>14.10037.6</v>
      </c>
      <c r="I1038" t="s">
        <v>497</v>
      </c>
      <c r="K1038" t="s">
        <v>497</v>
      </c>
      <c r="L1038">
        <v>6</v>
      </c>
      <c r="N1038" s="30" t="s">
        <v>634</v>
      </c>
      <c r="O1038" s="59"/>
    </row>
    <row r="1039" spans="2:15" x14ac:dyDescent="0.25">
      <c r="B1039">
        <v>14</v>
      </c>
      <c r="C1039" s="42" t="str">
        <f>VLOOKUP(見積条件マスタ[[#This Row],[article_type_id]],品名マスタ[],5,0)</f>
        <v>スチールプレート</v>
      </c>
      <c r="D1039">
        <v>10037</v>
      </c>
      <c r="E1039" s="42" t="str">
        <f>VLOOKUP(見積条件マスタ[[#This Row],[qt_condition_type_id]],見積条件タイプマスタ[],5,0)</f>
        <v>板厚公差</v>
      </c>
      <c r="F1039" s="42" t="str">
        <f>VLOOKUP(見積条件マスタ[[#This Row],[qt_condition_type_id]],見積条件タイプマスタ[],2,0)</f>
        <v>TOLERANCE</v>
      </c>
      <c r="G1039">
        <v>7</v>
      </c>
      <c r="H1039" s="42" t="str">
        <f>見積条件マスタ[[#This Row],[article_type_id]]&amp;"."&amp;見積条件マスタ[[#This Row],[qt_condition_type_id]]&amp;"."&amp;見積条件マスタ[[#This Row],[qt_condition_type_define_id]]</f>
        <v>14.10037.7</v>
      </c>
      <c r="I1039" t="s">
        <v>199</v>
      </c>
      <c r="K1039" t="s">
        <v>199</v>
      </c>
      <c r="L1039">
        <v>5</v>
      </c>
      <c r="N1039" s="30" t="s">
        <v>634</v>
      </c>
      <c r="O1039" s="59"/>
    </row>
    <row r="1040" spans="2:15" x14ac:dyDescent="0.25">
      <c r="B1040">
        <v>14</v>
      </c>
      <c r="C1040" s="42" t="str">
        <f>VLOOKUP(見積条件マスタ[[#This Row],[article_type_id]],品名マスタ[],5,0)</f>
        <v>スチールプレート</v>
      </c>
      <c r="D1040">
        <v>10037</v>
      </c>
      <c r="E1040" s="42" t="str">
        <f>VLOOKUP(見積条件マスタ[[#This Row],[qt_condition_type_id]],見積条件タイプマスタ[],5,0)</f>
        <v>板厚公差</v>
      </c>
      <c r="F1040" s="42" t="str">
        <f>VLOOKUP(見積条件マスタ[[#This Row],[qt_condition_type_id]],見積条件タイプマスタ[],2,0)</f>
        <v>TOLERANCE</v>
      </c>
      <c r="G1040">
        <v>8</v>
      </c>
      <c r="H1040" s="42" t="str">
        <f>見積条件マスタ[[#This Row],[article_type_id]]&amp;"."&amp;見積条件マスタ[[#This Row],[qt_condition_type_id]]&amp;"."&amp;見積条件マスタ[[#This Row],[qt_condition_type_define_id]]</f>
        <v>14.10037.8</v>
      </c>
      <c r="I1040" t="s">
        <v>540</v>
      </c>
      <c r="K1040" t="s">
        <v>540</v>
      </c>
      <c r="L1040">
        <v>1</v>
      </c>
      <c r="N1040" s="30" t="s">
        <v>634</v>
      </c>
      <c r="O1040" s="59"/>
    </row>
    <row r="1041" spans="2:15" x14ac:dyDescent="0.25">
      <c r="B1041">
        <v>14</v>
      </c>
      <c r="C1041" s="42" t="str">
        <f>VLOOKUP(見積条件マスタ[[#This Row],[article_type_id]],品名マスタ[],5,0)</f>
        <v>スチールプレート</v>
      </c>
      <c r="D1041">
        <v>10038</v>
      </c>
      <c r="E1041" s="42" t="str">
        <f>VLOOKUP(見積条件マスタ[[#This Row],[qt_condition_type_id]],見積条件タイプマスタ[],5,0)</f>
        <v>長手公差</v>
      </c>
      <c r="F1041" s="42" t="str">
        <f>VLOOKUP(見積条件マスタ[[#This Row],[qt_condition_type_id]],見積条件タイプマスタ[],2,0)</f>
        <v>TOLERANCE</v>
      </c>
      <c r="G1041">
        <v>1</v>
      </c>
      <c r="H1041" s="42" t="str">
        <f>見積条件マスタ[[#This Row],[article_type_id]]&amp;"."&amp;見積条件マスタ[[#This Row],[qt_condition_type_id]]&amp;"."&amp;見積条件マスタ[[#This Row],[qt_condition_type_define_id]]</f>
        <v>14.10038.1</v>
      </c>
      <c r="I1041" t="s">
        <v>541</v>
      </c>
      <c r="K1041" t="s">
        <v>541</v>
      </c>
      <c r="L1041">
        <v>5</v>
      </c>
      <c r="N1041" s="30" t="s">
        <v>634</v>
      </c>
      <c r="O1041" s="59"/>
    </row>
    <row r="1042" spans="2:15" x14ac:dyDescent="0.25">
      <c r="B1042">
        <v>14</v>
      </c>
      <c r="C1042" s="42" t="str">
        <f>VLOOKUP(見積条件マスタ[[#This Row],[article_type_id]],品名マスタ[],5,0)</f>
        <v>スチールプレート</v>
      </c>
      <c r="D1042">
        <v>10038</v>
      </c>
      <c r="E1042" s="42" t="str">
        <f>VLOOKUP(見積条件マスタ[[#This Row],[qt_condition_type_id]],見積条件タイプマスタ[],5,0)</f>
        <v>長手公差</v>
      </c>
      <c r="F1042" s="42" t="str">
        <f>VLOOKUP(見積条件マスタ[[#This Row],[qt_condition_type_id]],見積条件タイプマスタ[],2,0)</f>
        <v>TOLERANCE</v>
      </c>
      <c r="G1042">
        <v>2</v>
      </c>
      <c r="H1042" s="42" t="str">
        <f>見積条件マスタ[[#This Row],[article_type_id]]&amp;"."&amp;見積条件マスタ[[#This Row],[qt_condition_type_id]]&amp;"."&amp;見積条件マスタ[[#This Row],[qt_condition_type_define_id]]</f>
        <v>14.10038.2</v>
      </c>
      <c r="I1042" t="s">
        <v>197</v>
      </c>
      <c r="K1042" t="s">
        <v>197</v>
      </c>
      <c r="L1042">
        <v>2</v>
      </c>
      <c r="N1042" s="30" t="s">
        <v>634</v>
      </c>
      <c r="O1042" s="59"/>
    </row>
    <row r="1043" spans="2:15" x14ac:dyDescent="0.25">
      <c r="B1043">
        <v>14</v>
      </c>
      <c r="C1043" s="42" t="str">
        <f>VLOOKUP(見積条件マスタ[[#This Row],[article_type_id]],品名マスタ[],5,0)</f>
        <v>スチールプレート</v>
      </c>
      <c r="D1043">
        <v>10038</v>
      </c>
      <c r="E1043" s="42" t="str">
        <f>VLOOKUP(見積条件マスタ[[#This Row],[qt_condition_type_id]],見積条件タイプマスタ[],5,0)</f>
        <v>長手公差</v>
      </c>
      <c r="F1043" s="42" t="str">
        <f>VLOOKUP(見積条件マスタ[[#This Row],[qt_condition_type_id]],見積条件タイプマスタ[],2,0)</f>
        <v>TOLERANCE</v>
      </c>
      <c r="G1043">
        <v>3</v>
      </c>
      <c r="H1043" s="42" t="str">
        <f>見積条件マスタ[[#This Row],[article_type_id]]&amp;"."&amp;見積条件マスタ[[#This Row],[qt_condition_type_id]]&amp;"."&amp;見積条件マスタ[[#This Row],[qt_condition_type_define_id]]</f>
        <v>14.10038.3</v>
      </c>
      <c r="I1043" t="s">
        <v>540</v>
      </c>
      <c r="K1043" t="s">
        <v>540</v>
      </c>
      <c r="L1043">
        <v>1</v>
      </c>
      <c r="N1043" s="30" t="s">
        <v>634</v>
      </c>
      <c r="O1043" s="59"/>
    </row>
    <row r="1044" spans="2:15" x14ac:dyDescent="0.25">
      <c r="B1044">
        <v>14</v>
      </c>
      <c r="C1044" s="42" t="str">
        <f>VLOOKUP(見積条件マスタ[[#This Row],[article_type_id]],品名マスタ[],5,0)</f>
        <v>スチールプレート</v>
      </c>
      <c r="D1044">
        <v>10038</v>
      </c>
      <c r="E1044" s="42" t="str">
        <f>VLOOKUP(見積条件マスタ[[#This Row],[qt_condition_type_id]],見積条件タイプマスタ[],5,0)</f>
        <v>長手公差</v>
      </c>
      <c r="F1044" s="42" t="str">
        <f>VLOOKUP(見積条件マスタ[[#This Row],[qt_condition_type_id]],見積条件タイプマスタ[],2,0)</f>
        <v>TOLERANCE</v>
      </c>
      <c r="G1044">
        <v>4</v>
      </c>
      <c r="H1044" s="42" t="str">
        <f>見積条件マスタ[[#This Row],[article_type_id]]&amp;"."&amp;見積条件マスタ[[#This Row],[qt_condition_type_id]]&amp;"."&amp;見積条件マスタ[[#This Row],[qt_condition_type_define_id]]</f>
        <v>14.10038.4</v>
      </c>
      <c r="I1044" t="s">
        <v>196</v>
      </c>
      <c r="K1044" t="s">
        <v>196</v>
      </c>
      <c r="L1044">
        <v>6</v>
      </c>
      <c r="N1044" s="30" t="s">
        <v>634</v>
      </c>
      <c r="O1044" s="59"/>
    </row>
    <row r="1045" spans="2:15" x14ac:dyDescent="0.25">
      <c r="B1045">
        <v>14</v>
      </c>
      <c r="C1045" s="42" t="str">
        <f>VLOOKUP(見積条件マスタ[[#This Row],[article_type_id]],品名マスタ[],5,0)</f>
        <v>スチールプレート</v>
      </c>
      <c r="D1045">
        <v>10038</v>
      </c>
      <c r="E1045" s="42" t="str">
        <f>VLOOKUP(見積条件マスタ[[#This Row],[qt_condition_type_id]],見積条件タイプマスタ[],5,0)</f>
        <v>長手公差</v>
      </c>
      <c r="F1045" s="42" t="str">
        <f>VLOOKUP(見積条件マスタ[[#This Row],[qt_condition_type_id]],見積条件タイプマスタ[],2,0)</f>
        <v>TOLERANCE</v>
      </c>
      <c r="G1045">
        <v>5</v>
      </c>
      <c r="H1045" s="42" t="str">
        <f>見積条件マスタ[[#This Row],[article_type_id]]&amp;"."&amp;見積条件マスタ[[#This Row],[qt_condition_type_id]]&amp;"."&amp;見積条件マスタ[[#This Row],[qt_condition_type_define_id]]</f>
        <v>14.10038.5</v>
      </c>
      <c r="I1045" t="s">
        <v>204</v>
      </c>
      <c r="K1045" t="s">
        <v>204</v>
      </c>
      <c r="L1045">
        <v>3</v>
      </c>
      <c r="N1045" s="30" t="s">
        <v>634</v>
      </c>
      <c r="O1045" s="59"/>
    </row>
    <row r="1046" spans="2:15" x14ac:dyDescent="0.25">
      <c r="B1046">
        <v>14</v>
      </c>
      <c r="C1046" s="42" t="str">
        <f>VLOOKUP(見積条件マスタ[[#This Row],[article_type_id]],品名マスタ[],5,0)</f>
        <v>スチールプレート</v>
      </c>
      <c r="D1046">
        <v>10038</v>
      </c>
      <c r="E1046" s="42" t="str">
        <f>VLOOKUP(見積条件マスタ[[#This Row],[qt_condition_type_id]],見積条件タイプマスタ[],5,0)</f>
        <v>長手公差</v>
      </c>
      <c r="F1046" s="42" t="str">
        <f>VLOOKUP(見積条件マスタ[[#This Row],[qt_condition_type_id]],見積条件タイプマスタ[],2,0)</f>
        <v>TOLERANCE</v>
      </c>
      <c r="G1046">
        <v>6</v>
      </c>
      <c r="H1046" s="42" t="str">
        <f>見積条件マスタ[[#This Row],[article_type_id]]&amp;"."&amp;見積条件マスタ[[#This Row],[qt_condition_type_id]]&amp;"."&amp;見積条件マスタ[[#This Row],[qt_condition_type_define_id]]</f>
        <v>14.10038.6</v>
      </c>
      <c r="I1046" t="s">
        <v>198</v>
      </c>
      <c r="K1046" t="s">
        <v>198</v>
      </c>
      <c r="L1046">
        <v>4</v>
      </c>
      <c r="N1046" s="30" t="s">
        <v>634</v>
      </c>
      <c r="O1046" s="59"/>
    </row>
    <row r="1047" spans="2:15" x14ac:dyDescent="0.25">
      <c r="B1047">
        <v>14</v>
      </c>
      <c r="C1047" s="42" t="str">
        <f>VLOOKUP(見積条件マスタ[[#This Row],[article_type_id]],品名マスタ[],5,0)</f>
        <v>スチールプレート</v>
      </c>
      <c r="D1047">
        <v>10039</v>
      </c>
      <c r="E1047" s="42" t="str">
        <f>VLOOKUP(見積条件マスタ[[#This Row],[qt_condition_type_id]],見積条件タイプマスタ[],5,0)</f>
        <v>短手公差</v>
      </c>
      <c r="F1047" s="42" t="str">
        <f>VLOOKUP(見積条件マスタ[[#This Row],[qt_condition_type_id]],見積条件タイプマスタ[],2,0)</f>
        <v>TOLERANCE</v>
      </c>
      <c r="G1047">
        <v>1</v>
      </c>
      <c r="H1047" s="42" t="str">
        <f>見積条件マスタ[[#This Row],[article_type_id]]&amp;"."&amp;見積条件マスタ[[#This Row],[qt_condition_type_id]]&amp;"."&amp;見積条件マスタ[[#This Row],[qt_condition_type_define_id]]</f>
        <v>14.10039.1</v>
      </c>
      <c r="I1047" t="s">
        <v>196</v>
      </c>
      <c r="K1047" t="s">
        <v>196</v>
      </c>
      <c r="L1047">
        <v>6</v>
      </c>
      <c r="N1047" s="30" t="s">
        <v>634</v>
      </c>
      <c r="O1047" s="59"/>
    </row>
    <row r="1048" spans="2:15" x14ac:dyDescent="0.25">
      <c r="B1048">
        <v>14</v>
      </c>
      <c r="C1048" s="42" t="str">
        <f>VLOOKUP(見積条件マスタ[[#This Row],[article_type_id]],品名マスタ[],5,0)</f>
        <v>スチールプレート</v>
      </c>
      <c r="D1048">
        <v>10039</v>
      </c>
      <c r="E1048" s="42" t="str">
        <f>VLOOKUP(見積条件マスタ[[#This Row],[qt_condition_type_id]],見積条件タイプマスタ[],5,0)</f>
        <v>短手公差</v>
      </c>
      <c r="F1048" s="42" t="str">
        <f>VLOOKUP(見積条件マスタ[[#This Row],[qt_condition_type_id]],見積条件タイプマスタ[],2,0)</f>
        <v>TOLERANCE</v>
      </c>
      <c r="G1048">
        <v>2</v>
      </c>
      <c r="H1048" s="42" t="str">
        <f>見積条件マスタ[[#This Row],[article_type_id]]&amp;"."&amp;見積条件マスタ[[#This Row],[qt_condition_type_id]]&amp;"."&amp;見積条件マスタ[[#This Row],[qt_condition_type_define_id]]</f>
        <v>14.10039.2</v>
      </c>
      <c r="I1048" t="s">
        <v>204</v>
      </c>
      <c r="K1048" t="s">
        <v>204</v>
      </c>
      <c r="L1048">
        <v>3</v>
      </c>
      <c r="N1048" s="30" t="s">
        <v>634</v>
      </c>
      <c r="O1048" s="59"/>
    </row>
    <row r="1049" spans="2:15" x14ac:dyDescent="0.25">
      <c r="B1049">
        <v>14</v>
      </c>
      <c r="C1049" s="42" t="str">
        <f>VLOOKUP(見積条件マスタ[[#This Row],[article_type_id]],品名マスタ[],5,0)</f>
        <v>スチールプレート</v>
      </c>
      <c r="D1049">
        <v>10039</v>
      </c>
      <c r="E1049" s="42" t="str">
        <f>VLOOKUP(見積条件マスタ[[#This Row],[qt_condition_type_id]],見積条件タイプマスタ[],5,0)</f>
        <v>短手公差</v>
      </c>
      <c r="F1049" s="42" t="str">
        <f>VLOOKUP(見積条件マスタ[[#This Row],[qt_condition_type_id]],見積条件タイプマスタ[],2,0)</f>
        <v>TOLERANCE</v>
      </c>
      <c r="G1049">
        <v>3</v>
      </c>
      <c r="H1049" s="42" t="str">
        <f>見積条件マスタ[[#This Row],[article_type_id]]&amp;"."&amp;見積条件マスタ[[#This Row],[qt_condition_type_id]]&amp;"."&amp;見積条件マスタ[[#This Row],[qt_condition_type_define_id]]</f>
        <v>14.10039.3</v>
      </c>
      <c r="I1049" t="s">
        <v>197</v>
      </c>
      <c r="K1049" t="s">
        <v>197</v>
      </c>
      <c r="L1049">
        <v>2</v>
      </c>
      <c r="N1049" s="30" t="s">
        <v>634</v>
      </c>
      <c r="O1049" s="59"/>
    </row>
    <row r="1050" spans="2:15" x14ac:dyDescent="0.25">
      <c r="B1050">
        <v>14</v>
      </c>
      <c r="C1050" s="42" t="str">
        <f>VLOOKUP(見積条件マスタ[[#This Row],[article_type_id]],品名マスタ[],5,0)</f>
        <v>スチールプレート</v>
      </c>
      <c r="D1050">
        <v>10039</v>
      </c>
      <c r="E1050" s="42" t="str">
        <f>VLOOKUP(見積条件マスタ[[#This Row],[qt_condition_type_id]],見積条件タイプマスタ[],5,0)</f>
        <v>短手公差</v>
      </c>
      <c r="F1050" s="42" t="str">
        <f>VLOOKUP(見積条件マスタ[[#This Row],[qt_condition_type_id]],見積条件タイプマスタ[],2,0)</f>
        <v>TOLERANCE</v>
      </c>
      <c r="G1050">
        <v>4</v>
      </c>
      <c r="H1050" s="42" t="str">
        <f>見積条件マスタ[[#This Row],[article_type_id]]&amp;"."&amp;見積条件マスタ[[#This Row],[qt_condition_type_id]]&amp;"."&amp;見積条件マスタ[[#This Row],[qt_condition_type_define_id]]</f>
        <v>14.10039.4</v>
      </c>
      <c r="I1050" t="s">
        <v>198</v>
      </c>
      <c r="K1050" t="s">
        <v>198</v>
      </c>
      <c r="L1050">
        <v>4</v>
      </c>
      <c r="N1050" s="30" t="s">
        <v>634</v>
      </c>
      <c r="O1050" s="59"/>
    </row>
    <row r="1051" spans="2:15" x14ac:dyDescent="0.25">
      <c r="B1051">
        <v>14</v>
      </c>
      <c r="C1051" s="42" t="str">
        <f>VLOOKUP(見積条件マスタ[[#This Row],[article_type_id]],品名マスタ[],5,0)</f>
        <v>スチールプレート</v>
      </c>
      <c r="D1051">
        <v>10039</v>
      </c>
      <c r="E1051" s="42" t="str">
        <f>VLOOKUP(見積条件マスタ[[#This Row],[qt_condition_type_id]],見積条件タイプマスタ[],5,0)</f>
        <v>短手公差</v>
      </c>
      <c r="F1051" s="42" t="str">
        <f>VLOOKUP(見積条件マスタ[[#This Row],[qt_condition_type_id]],見積条件タイプマスタ[],2,0)</f>
        <v>TOLERANCE</v>
      </c>
      <c r="G1051">
        <v>5</v>
      </c>
      <c r="H1051" s="42" t="str">
        <f>見積条件マスタ[[#This Row],[article_type_id]]&amp;"."&amp;見積条件マスタ[[#This Row],[qt_condition_type_id]]&amp;"."&amp;見積条件マスタ[[#This Row],[qt_condition_type_define_id]]</f>
        <v>14.10039.5</v>
      </c>
      <c r="I1051" t="s">
        <v>540</v>
      </c>
      <c r="K1051" t="s">
        <v>540</v>
      </c>
      <c r="L1051">
        <v>1</v>
      </c>
      <c r="N1051" s="30" t="s">
        <v>634</v>
      </c>
      <c r="O1051" s="59"/>
    </row>
    <row r="1052" spans="2:15" x14ac:dyDescent="0.25">
      <c r="B1052">
        <v>14</v>
      </c>
      <c r="C1052" s="42" t="str">
        <f>VLOOKUP(見積条件マスタ[[#This Row],[article_type_id]],品名マスタ[],5,0)</f>
        <v>スチールプレート</v>
      </c>
      <c r="D1052">
        <v>10039</v>
      </c>
      <c r="E1052" s="42" t="str">
        <f>VLOOKUP(見積条件マスタ[[#This Row],[qt_condition_type_id]],見積条件タイプマスタ[],5,0)</f>
        <v>短手公差</v>
      </c>
      <c r="F1052" s="42" t="str">
        <f>VLOOKUP(見積条件マスタ[[#This Row],[qt_condition_type_id]],見積条件タイプマスタ[],2,0)</f>
        <v>TOLERANCE</v>
      </c>
      <c r="G1052">
        <v>6</v>
      </c>
      <c r="H1052" s="42" t="str">
        <f>見積条件マスタ[[#This Row],[article_type_id]]&amp;"."&amp;見積条件マスタ[[#This Row],[qt_condition_type_id]]&amp;"."&amp;見積条件マスタ[[#This Row],[qt_condition_type_define_id]]</f>
        <v>14.10039.6</v>
      </c>
      <c r="I1052" t="s">
        <v>541</v>
      </c>
      <c r="K1052" t="s">
        <v>541</v>
      </c>
      <c r="L1052">
        <v>5</v>
      </c>
      <c r="N1052" s="30" t="s">
        <v>634</v>
      </c>
      <c r="O1052" s="59"/>
    </row>
    <row r="1053" spans="2:15" x14ac:dyDescent="0.25">
      <c r="B1053">
        <v>14</v>
      </c>
      <c r="C1053" s="42" t="str">
        <f>VLOOKUP(見積条件マスタ[[#This Row],[article_type_id]],品名マスタ[],5,0)</f>
        <v>スチールプレート</v>
      </c>
      <c r="D1053">
        <v>10040</v>
      </c>
      <c r="E1053" s="42" t="str">
        <f>VLOOKUP(見積条件マスタ[[#This Row],[qt_condition_type_id]],見積条件タイプマスタ[],5,0)</f>
        <v>仕上面</v>
      </c>
      <c r="F1053" s="42" t="str">
        <f>VLOOKUP(見積条件マスタ[[#This Row],[qt_condition_type_id]],見積条件タイプマスタ[],2,0)</f>
        <v>SIMPLE_TEXT</v>
      </c>
      <c r="G1053">
        <v>1</v>
      </c>
      <c r="H1053" s="42" t="str">
        <f>見積条件マスタ[[#This Row],[article_type_id]]&amp;"."&amp;見積条件マスタ[[#This Row],[qt_condition_type_id]]&amp;"."&amp;見積条件マスタ[[#This Row],[qt_condition_type_define_id]]</f>
        <v>14.10040.1</v>
      </c>
      <c r="I1053" t="s">
        <v>499</v>
      </c>
      <c r="K1053" t="s">
        <v>670</v>
      </c>
      <c r="L1053">
        <v>1</v>
      </c>
      <c r="N1053" s="30" t="s">
        <v>634</v>
      </c>
      <c r="O1053" s="59"/>
    </row>
    <row r="1054" spans="2:15" x14ac:dyDescent="0.25">
      <c r="B1054">
        <v>14</v>
      </c>
      <c r="C1054" s="42" t="str">
        <f>VLOOKUP(見積条件マスタ[[#This Row],[article_type_id]],品名マスタ[],5,0)</f>
        <v>スチールプレート</v>
      </c>
      <c r="D1054">
        <v>10040</v>
      </c>
      <c r="E1054" s="42" t="str">
        <f>VLOOKUP(見積条件マスタ[[#This Row],[qt_condition_type_id]],見積条件タイプマスタ[],5,0)</f>
        <v>仕上面</v>
      </c>
      <c r="F1054" s="42" t="str">
        <f>VLOOKUP(見積条件マスタ[[#This Row],[qt_condition_type_id]],見積条件タイプマスタ[],2,0)</f>
        <v>SIMPLE_TEXT</v>
      </c>
      <c r="G1054">
        <v>2</v>
      </c>
      <c r="H1054" s="42" t="str">
        <f>見積条件マスタ[[#This Row],[article_type_id]]&amp;"."&amp;見積条件マスタ[[#This Row],[qt_condition_type_id]]&amp;"."&amp;見積条件マスタ[[#This Row],[qt_condition_type_define_id]]</f>
        <v>14.10040.2</v>
      </c>
      <c r="I1054" t="s">
        <v>500</v>
      </c>
      <c r="K1054" t="s">
        <v>671</v>
      </c>
      <c r="L1054">
        <v>2</v>
      </c>
      <c r="N1054" s="30" t="s">
        <v>634</v>
      </c>
      <c r="O1054" s="59"/>
    </row>
    <row r="1055" spans="2:15" x14ac:dyDescent="0.25">
      <c r="B1055">
        <v>14</v>
      </c>
      <c r="C1055" s="42" t="str">
        <f>VLOOKUP(見積条件マスタ[[#This Row],[article_type_id]],品名マスタ[],5,0)</f>
        <v>スチールプレート</v>
      </c>
      <c r="D1055">
        <v>10040</v>
      </c>
      <c r="E1055" s="42" t="str">
        <f>VLOOKUP(見積条件マスタ[[#This Row],[qt_condition_type_id]],見積条件タイプマスタ[],5,0)</f>
        <v>仕上面</v>
      </c>
      <c r="F1055" s="42" t="str">
        <f>VLOOKUP(見積条件マスタ[[#This Row],[qt_condition_type_id]],見積条件タイプマスタ[],2,0)</f>
        <v>SIMPLE_TEXT</v>
      </c>
      <c r="G1055">
        <v>3</v>
      </c>
      <c r="H1055" s="42" t="str">
        <f>見積条件マスタ[[#This Row],[article_type_id]]&amp;"."&amp;見積条件マスタ[[#This Row],[qt_condition_type_id]]&amp;"."&amp;見積条件マスタ[[#This Row],[qt_condition_type_define_id]]</f>
        <v>14.10040.3</v>
      </c>
      <c r="I1055" t="s">
        <v>542</v>
      </c>
      <c r="K1055" t="s">
        <v>673</v>
      </c>
      <c r="L1055">
        <v>3</v>
      </c>
      <c r="N1055" s="30" t="s">
        <v>634</v>
      </c>
      <c r="O1055" s="59"/>
    </row>
    <row r="1056" spans="2:15" x14ac:dyDescent="0.25">
      <c r="B1056">
        <v>14</v>
      </c>
      <c r="C1056" s="42" t="str">
        <f>VLOOKUP(見積条件マスタ[[#This Row],[article_type_id]],品名マスタ[],5,0)</f>
        <v>スチールプレート</v>
      </c>
      <c r="D1056">
        <v>10040</v>
      </c>
      <c r="E1056" s="42" t="str">
        <f>VLOOKUP(見積条件マスタ[[#This Row],[qt_condition_type_id]],見積条件タイプマスタ[],5,0)</f>
        <v>仕上面</v>
      </c>
      <c r="F1056" s="42" t="str">
        <f>VLOOKUP(見積条件マスタ[[#This Row],[qt_condition_type_id]],見積条件タイプマスタ[],2,0)</f>
        <v>SIMPLE_TEXT</v>
      </c>
      <c r="G1056">
        <v>4</v>
      </c>
      <c r="H1056" s="42" t="str">
        <f>見積条件マスタ[[#This Row],[article_type_id]]&amp;"."&amp;見積条件マスタ[[#This Row],[qt_condition_type_id]]&amp;"."&amp;見積条件マスタ[[#This Row],[qt_condition_type_define_id]]</f>
        <v>14.10040.4</v>
      </c>
      <c r="I1056" t="s">
        <v>543</v>
      </c>
      <c r="K1056" t="s">
        <v>674</v>
      </c>
      <c r="L1056">
        <v>5</v>
      </c>
      <c r="N1056" s="30" t="s">
        <v>634</v>
      </c>
      <c r="O1056" s="59"/>
    </row>
    <row r="1057" spans="2:15" x14ac:dyDescent="0.25">
      <c r="B1057">
        <v>14</v>
      </c>
      <c r="C1057" s="42" t="str">
        <f>VLOOKUP(見積条件マスタ[[#This Row],[article_type_id]],品名マスタ[],5,0)</f>
        <v>スチールプレート</v>
      </c>
      <c r="D1057">
        <v>10040</v>
      </c>
      <c r="E1057" s="42" t="str">
        <f>VLOOKUP(見積条件マスタ[[#This Row],[qt_condition_type_id]],見積条件タイプマスタ[],5,0)</f>
        <v>仕上面</v>
      </c>
      <c r="F1057" s="42" t="str">
        <f>VLOOKUP(見積条件マスタ[[#This Row],[qt_condition_type_id]],見積条件タイプマスタ[],2,0)</f>
        <v>SIMPLE_TEXT</v>
      </c>
      <c r="G1057">
        <v>5</v>
      </c>
      <c r="H1057" s="42" t="str">
        <f>見積条件マスタ[[#This Row],[article_type_id]]&amp;"."&amp;見積条件マスタ[[#This Row],[qt_condition_type_id]]&amp;"."&amp;見積条件マスタ[[#This Row],[qt_condition_type_define_id]]</f>
        <v>14.10040.5</v>
      </c>
      <c r="I1057" t="s">
        <v>544</v>
      </c>
      <c r="K1057" t="s">
        <v>675</v>
      </c>
      <c r="L1057">
        <v>6</v>
      </c>
      <c r="N1057" s="30" t="s">
        <v>634</v>
      </c>
      <c r="O1057" s="59"/>
    </row>
    <row r="1058" spans="2:15" x14ac:dyDescent="0.25">
      <c r="B1058">
        <v>14</v>
      </c>
      <c r="C1058" s="42" t="str">
        <f>VLOOKUP(見積条件マスタ[[#This Row],[article_type_id]],品名マスタ[],5,0)</f>
        <v>スチールプレート</v>
      </c>
      <c r="D1058">
        <v>10040</v>
      </c>
      <c r="E1058" s="42" t="str">
        <f>VLOOKUP(見積条件マスタ[[#This Row],[qt_condition_type_id]],見積条件タイプマスタ[],5,0)</f>
        <v>仕上面</v>
      </c>
      <c r="F1058" s="42" t="str">
        <f>VLOOKUP(見積条件マスタ[[#This Row],[qt_condition_type_id]],見積条件タイプマスタ[],2,0)</f>
        <v>SIMPLE_TEXT</v>
      </c>
      <c r="G1058">
        <v>6</v>
      </c>
      <c r="H1058" s="42" t="str">
        <f>見積条件マスタ[[#This Row],[article_type_id]]&amp;"."&amp;見積条件マスタ[[#This Row],[qt_condition_type_id]]&amp;"."&amp;見積条件マスタ[[#This Row],[qt_condition_type_define_id]]</f>
        <v>14.10040.6</v>
      </c>
      <c r="I1058" t="s">
        <v>502</v>
      </c>
      <c r="K1058" t="s">
        <v>672</v>
      </c>
      <c r="L1058">
        <v>4</v>
      </c>
      <c r="N1058" s="30" t="s">
        <v>634</v>
      </c>
      <c r="O1058" s="59"/>
    </row>
  </sheetData>
  <phoneticPr fontId="1"/>
  <dataValidations count="4">
    <dataValidation type="list" allowBlank="1" showInputMessage="1" showErrorMessage="1" errorTitle="品名マスタに登録されていない値です" error="商品タイプIDは、品名マスタで定義されている値を入力ください。[品名マスタ]シートで確認できます。_x000a_[品名マスタ]シートの値が最新でない場合は、品名マスタ(mst_article_types).xlsxを確認・更新し、最新のマスタデータを[品名マスタ]シートのマスタテーブルに値貼付してください。" sqref="B6:B1058">
      <formula1>品名タイプID</formula1>
    </dataValidation>
    <dataValidation type="list" allowBlank="1" showInputMessage="1" showErrorMessage="1" errorTitle="見積条件タイプマスタに登録されていない値です" error="見積条件タイプIDは、見積条件タイプマスタで定義されている値を入力ください。[見積条件タイプマスタ]シートで確認できます。_x000a_[見積条件タイプマスタ]シートの値が最新でない場合は、見積条件タイプマスタ (mst_qt_condition_types).xlsxを確認・更新し、最新のマスタデータを[見積条件タイプマスタ]シートのマスタテーブルに値貼付してください。" sqref="D6:D1058">
      <formula1>見積条件タイプID</formula1>
    </dataValidation>
    <dataValidation type="whole" operator="greaterThanOrEqual" allowBlank="1" showInputMessage="1" showErrorMessage="1" errorTitle="半角数値を入力してください" error="見積条件選択肢IDには、1以上の半角数値を入力してください。" sqref="G6:G1058">
      <formula1>0</formula1>
    </dataValidation>
    <dataValidation type="whole" operator="greaterThanOrEqual" allowBlank="1" showInputMessage="1" showErrorMessage="1" sqref="L6:L1058">
      <formula1>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 tint="0.39997558519241921"/>
  </sheetPr>
  <dimension ref="B1:P609"/>
  <sheetViews>
    <sheetView showGridLines="0" tabSelected="1" zoomScale="85" zoomScaleNormal="85" workbookViewId="0">
      <pane ySplit="5" topLeftCell="A225" activePane="bottomLeft" state="frozen"/>
      <selection activeCell="B1" sqref="B1"/>
      <selection pane="bottomLeft" activeCell="B369" sqref="B369:P388"/>
    </sheetView>
  </sheetViews>
  <sheetFormatPr defaultRowHeight="15.75" x14ac:dyDescent="0.25"/>
  <cols>
    <col min="1" max="1" width="2.21875" customWidth="1"/>
    <col min="2" max="2" width="6.6640625" customWidth="1"/>
    <col min="3" max="3" width="13" customWidth="1"/>
    <col min="4" max="4" width="10" customWidth="1"/>
    <col min="5" max="5" width="32.5546875" customWidth="1"/>
    <col min="6" max="6" width="16.5546875" customWidth="1"/>
    <col min="7" max="7" width="16" customWidth="1"/>
    <col min="8" max="8" width="13.33203125" customWidth="1"/>
    <col min="9" max="9" width="23.21875" customWidth="1"/>
    <col min="10" max="10" width="11.5546875" customWidth="1"/>
    <col min="11" max="11" width="38" customWidth="1"/>
    <col min="12" max="12" width="9.33203125" customWidth="1"/>
    <col min="13" max="13" width="18.21875" customWidth="1"/>
    <col min="14" max="14" width="21.88671875" customWidth="1"/>
    <col min="15" max="15" width="72.33203125" bestFit="1" customWidth="1"/>
    <col min="16" max="16" width="20.6640625" customWidth="1"/>
  </cols>
  <sheetData>
    <row r="1" spans="2:16" ht="11.25" customHeight="1" x14ac:dyDescent="0.25"/>
    <row r="2" spans="2:16" ht="24" x14ac:dyDescent="0.25">
      <c r="B2" s="15" t="s">
        <v>398</v>
      </c>
    </row>
    <row r="3" spans="2:16" ht="11.25" customHeight="1" x14ac:dyDescent="0.25"/>
    <row r="4" spans="2:16" x14ac:dyDescent="0.25">
      <c r="B4" s="1" t="s">
        <v>42</v>
      </c>
      <c r="C4" s="2" t="s">
        <v>278</v>
      </c>
      <c r="D4" s="2" t="s">
        <v>41</v>
      </c>
      <c r="E4" s="2" t="s">
        <v>279</v>
      </c>
      <c r="F4" s="2"/>
      <c r="G4" s="2" t="s">
        <v>40</v>
      </c>
      <c r="H4" s="2"/>
      <c r="I4" s="2" t="s">
        <v>38</v>
      </c>
      <c r="J4" s="2" t="s">
        <v>39</v>
      </c>
      <c r="K4" s="2" t="s">
        <v>37</v>
      </c>
      <c r="L4" s="2" t="s">
        <v>481</v>
      </c>
      <c r="M4" s="2" t="s">
        <v>381</v>
      </c>
      <c r="N4" s="2" t="s">
        <v>384</v>
      </c>
      <c r="O4" s="2"/>
      <c r="P4" s="3" t="s">
        <v>281</v>
      </c>
    </row>
    <row r="5" spans="2:16" x14ac:dyDescent="0.25">
      <c r="B5" s="6" t="s">
        <v>1</v>
      </c>
      <c r="C5" s="6" t="s">
        <v>276</v>
      </c>
      <c r="D5" s="7" t="s">
        <v>2</v>
      </c>
      <c r="E5" s="7" t="s">
        <v>277</v>
      </c>
      <c r="F5" s="7" t="s">
        <v>379</v>
      </c>
      <c r="G5" s="7" t="s">
        <v>3</v>
      </c>
      <c r="H5" s="7" t="s">
        <v>395</v>
      </c>
      <c r="I5" s="7" t="s">
        <v>476</v>
      </c>
      <c r="J5" s="7" t="s">
        <v>477</v>
      </c>
      <c r="K5" s="7" t="s">
        <v>478</v>
      </c>
      <c r="L5" s="7" t="s">
        <v>480</v>
      </c>
      <c r="M5" s="7" t="s">
        <v>382</v>
      </c>
      <c r="N5" s="7" t="s">
        <v>383</v>
      </c>
      <c r="O5" s="7" t="s">
        <v>385</v>
      </c>
      <c r="P5" s="7" t="s">
        <v>635</v>
      </c>
    </row>
    <row r="6" spans="2:16" x14ac:dyDescent="0.25">
      <c r="B6" s="51">
        <v>-1</v>
      </c>
      <c r="C6" s="49" t="str">
        <f>VLOOKUP([1]!テーブル26[[#This Row],[article_type_id]],[1]!品名マスタ[#Data],5,0)</f>
        <v>その他</v>
      </c>
      <c r="D6" s="32">
        <v>1</v>
      </c>
      <c r="E6" s="49" t="str">
        <f>VLOOKUP([1]!テーブル26[[#This Row],[qt_condition_type_id]],[1]!見積条件タイプマスタ[#Data],5,0)</f>
        <v>材質</v>
      </c>
      <c r="F6" s="49" t="str">
        <f>VLOOKUP([1]!テーブル26[[#This Row],[qt_condition_type_id]],[1]!見積条件タイプマスタ[#Data],4,0)</f>
        <v>SOLID</v>
      </c>
      <c r="G6" s="32">
        <v>1</v>
      </c>
      <c r="H6" s="49" t="str">
        <f>[1]!テーブル26[[#This Row],[article_type_id]]&amp;"."&amp;[1]!テーブル26[[#This Row],[qt_condition_type_id]]&amp;"."&amp;[1]!テーブル26[[#This Row],[qt_condition_type_define_id]]</f>
        <v>-1.1.1</v>
      </c>
      <c r="I6" s="33" t="str">
        <f>VLOOKUP([1]!テーブル26[[#This Row],['#unique_id]],[1]!見積条件マスタ[['#unique_id]:[name]],2,0)</f>
        <v>SKH51</v>
      </c>
      <c r="J6" s="33" t="str">
        <f>VLOOKUP([1]!テーブル26[[#This Row],['#unique_id]],[1]!見積条件マスタ[['#unique_id]:[name]],3,0)</f>
        <v>58_60</v>
      </c>
      <c r="K6" s="33" t="str">
        <f>VLOOKUP([1]!テーブル26[[#This Row],['#unique_id]],[1]!見積条件マスタ[['#unique_id]:[name]],4,0)</f>
        <v>SKH51</v>
      </c>
      <c r="L6" s="32">
        <v>1</v>
      </c>
      <c r="M6" s="32" t="s">
        <v>626</v>
      </c>
      <c r="N6" s="32" t="s">
        <v>596</v>
      </c>
      <c r="O6" s="32"/>
      <c r="P6" s="32" t="s">
        <v>633</v>
      </c>
    </row>
    <row r="7" spans="2:16" x14ac:dyDescent="0.25">
      <c r="B7" s="51">
        <v>-1</v>
      </c>
      <c r="C7" s="49" t="str">
        <f>VLOOKUP([1]!テーブル26[[#This Row],[article_type_id]],[1]!品名マスタ[#Data],5,0)</f>
        <v>その他</v>
      </c>
      <c r="D7" s="32">
        <v>1</v>
      </c>
      <c r="E7" s="49" t="str">
        <f>VLOOKUP([1]!テーブル26[[#This Row],[qt_condition_type_id]],[1]!見積条件タイプマスタ[#Data],5,0)</f>
        <v>材質</v>
      </c>
      <c r="F7" s="49" t="str">
        <f>VLOOKUP([1]!テーブル26[[#This Row],[qt_condition_type_id]],[1]!見積条件タイプマスタ[#Data],4,0)</f>
        <v>SOLID</v>
      </c>
      <c r="G7" s="32">
        <v>1</v>
      </c>
      <c r="H7" s="49" t="str">
        <f>[1]!テーブル26[[#This Row],[article_type_id]]&amp;"."&amp;[1]!テーブル26[[#This Row],[qt_condition_type_id]]&amp;"."&amp;[1]!テーブル26[[#This Row],[qt_condition_type_define_id]]</f>
        <v>-1.1.1</v>
      </c>
      <c r="I7" s="33" t="str">
        <f>VLOOKUP([1]!テーブル26[[#This Row],['#unique_id]],[1]!見積条件マスタ[['#unique_id]:[name]],2,0)</f>
        <v>SKH51</v>
      </c>
      <c r="J7" s="33" t="str">
        <f>VLOOKUP([1]!テーブル26[[#This Row],['#unique_id]],[1]!見積条件マスタ[['#unique_id]:[name]],3,0)</f>
        <v>58_60</v>
      </c>
      <c r="K7" s="33" t="str">
        <f>VLOOKUP([1]!テーブル26[[#This Row],['#unique_id]],[1]!見積条件マスタ[['#unique_id]:[name]],4,0)</f>
        <v>SKH51</v>
      </c>
      <c r="L7" s="32">
        <v>2</v>
      </c>
      <c r="M7" s="32" t="s">
        <v>626</v>
      </c>
      <c r="N7" s="32" t="s">
        <v>597</v>
      </c>
      <c r="O7" s="32"/>
      <c r="P7" s="32" t="s">
        <v>636</v>
      </c>
    </row>
    <row r="8" spans="2:16" x14ac:dyDescent="0.25">
      <c r="B8" s="51">
        <v>-1</v>
      </c>
      <c r="C8" s="49" t="str">
        <f>VLOOKUP([1]!テーブル26[[#This Row],[article_type_id]],[1]!品名マスタ[#Data],5,0)</f>
        <v>その他</v>
      </c>
      <c r="D8" s="32">
        <v>1</v>
      </c>
      <c r="E8" s="49" t="str">
        <f>VLOOKUP([1]!テーブル26[[#This Row],[qt_condition_type_id]],[1]!見積条件タイプマスタ[#Data],5,0)</f>
        <v>材質</v>
      </c>
      <c r="F8" s="49" t="str">
        <f>VLOOKUP([1]!テーブル26[[#This Row],[qt_condition_type_id]],[1]!見積条件タイプマスタ[#Data],4,0)</f>
        <v>SOLID</v>
      </c>
      <c r="G8" s="32">
        <v>1</v>
      </c>
      <c r="H8" s="49" t="str">
        <f>[1]!テーブル26[[#This Row],[article_type_id]]&amp;"."&amp;[1]!テーブル26[[#This Row],[qt_condition_type_id]]&amp;"."&amp;[1]!テーブル26[[#This Row],[qt_condition_type_define_id]]</f>
        <v>-1.1.1</v>
      </c>
      <c r="I8" s="33" t="str">
        <f>VLOOKUP([1]!テーブル26[[#This Row],['#unique_id]],[1]!見積条件マスタ[['#unique_id]:[name]],2,0)</f>
        <v>SKH51</v>
      </c>
      <c r="J8" s="33" t="str">
        <f>VLOOKUP([1]!テーブル26[[#This Row],['#unique_id]],[1]!見積条件マスタ[['#unique_id]:[name]],3,0)</f>
        <v>58_60</v>
      </c>
      <c r="K8" s="33" t="str">
        <f>VLOOKUP([1]!テーブル26[[#This Row],['#unique_id]],[1]!見積条件マスタ[['#unique_id]:[name]],4,0)</f>
        <v>SKH51</v>
      </c>
      <c r="L8" s="32">
        <v>3</v>
      </c>
      <c r="M8" s="32" t="s">
        <v>626</v>
      </c>
      <c r="N8" s="32" t="s">
        <v>627</v>
      </c>
      <c r="O8" s="32"/>
      <c r="P8" s="32" t="s">
        <v>633</v>
      </c>
    </row>
    <row r="9" spans="2:16" x14ac:dyDescent="0.25">
      <c r="B9" s="51">
        <v>-1</v>
      </c>
      <c r="C9" s="49" t="str">
        <f>VLOOKUP([1]!テーブル26[[#This Row],[article_type_id]],[1]!品名マスタ[#Data],5,0)</f>
        <v>その他</v>
      </c>
      <c r="D9" s="32">
        <v>1</v>
      </c>
      <c r="E9" s="49" t="str">
        <f>VLOOKUP([1]!テーブル26[[#This Row],[qt_condition_type_id]],[1]!見積条件タイプマスタ[#Data],5,0)</f>
        <v>材質</v>
      </c>
      <c r="F9" s="49" t="str">
        <f>VLOOKUP([1]!テーブル26[[#This Row],[qt_condition_type_id]],[1]!見積条件タイプマスタ[#Data],4,0)</f>
        <v>SOLID</v>
      </c>
      <c r="G9" s="32">
        <v>1</v>
      </c>
      <c r="H9" s="49" t="str">
        <f>[1]!テーブル26[[#This Row],[article_type_id]]&amp;"."&amp;[1]!テーブル26[[#This Row],[qt_condition_type_id]]&amp;"."&amp;[1]!テーブル26[[#This Row],[qt_condition_type_define_id]]</f>
        <v>-1.1.1</v>
      </c>
      <c r="I9" s="33" t="str">
        <f>VLOOKUP([1]!テーブル26[[#This Row],['#unique_id]],[1]!見積条件マスタ[['#unique_id]:[name]],2,0)</f>
        <v>SKH51</v>
      </c>
      <c r="J9" s="33" t="str">
        <f>VLOOKUP([1]!テーブル26[[#This Row],['#unique_id]],[1]!見積条件マスタ[['#unique_id]:[name]],3,0)</f>
        <v>58_60</v>
      </c>
      <c r="K9" s="33" t="str">
        <f>VLOOKUP([1]!テーブル26[[#This Row],['#unique_id]],[1]!見積条件マスタ[['#unique_id]:[name]],4,0)</f>
        <v>SKH51</v>
      </c>
      <c r="L9" s="32">
        <v>4</v>
      </c>
      <c r="M9" s="32" t="s">
        <v>626</v>
      </c>
      <c r="N9" s="32" t="s">
        <v>626</v>
      </c>
      <c r="O9" s="32"/>
      <c r="P9" s="32" t="s">
        <v>632</v>
      </c>
    </row>
    <row r="10" spans="2:16" x14ac:dyDescent="0.25">
      <c r="B10" s="51">
        <v>-1</v>
      </c>
      <c r="C10" s="49" t="str">
        <f>VLOOKUP([1]!テーブル26[[#This Row],[article_type_id]],[1]!品名マスタ[#Data],5,0)</f>
        <v>その他</v>
      </c>
      <c r="D10" s="32">
        <v>1</v>
      </c>
      <c r="E10" s="49" t="str">
        <f>VLOOKUP([1]!テーブル26[[#This Row],[qt_condition_type_id]],[1]!見積条件タイプマスタ[#Data],5,0)</f>
        <v>材質</v>
      </c>
      <c r="F10" s="49" t="str">
        <f>VLOOKUP([1]!テーブル26[[#This Row],[qt_condition_type_id]],[1]!見積条件タイプマスタ[#Data],4,0)</f>
        <v>SOLID</v>
      </c>
      <c r="G10" s="32">
        <v>2</v>
      </c>
      <c r="H10" s="49" t="str">
        <f>[1]!テーブル26[[#This Row],[article_type_id]]&amp;"."&amp;[1]!テーブル26[[#This Row],[qt_condition_type_id]]&amp;"."&amp;[1]!テーブル26[[#This Row],[qt_condition_type_define_id]]</f>
        <v>-1.1.2</v>
      </c>
      <c r="I10" s="33" t="str">
        <f>VLOOKUP([1]!テーブル26[[#This Row],['#unique_id]],[1]!見積条件マスタ[['#unique_id]:[name]],2,0)</f>
        <v>SKD61</v>
      </c>
      <c r="J10" s="33" t="str">
        <f>VLOOKUP([1]!テーブル26[[#This Row],['#unique_id]],[1]!見積条件マスタ[['#unique_id]:[name]],3,0)</f>
        <v>48_52</v>
      </c>
      <c r="K10" s="33" t="str">
        <f>VLOOKUP([1]!テーブル26[[#This Row],['#unique_id]],[1]!見積条件マスタ[['#unique_id]:[name]],4,0)</f>
        <v>SKD61</v>
      </c>
      <c r="L10" s="32">
        <v>1</v>
      </c>
      <c r="M10" s="32" t="s">
        <v>626</v>
      </c>
      <c r="N10" s="32" t="s">
        <v>386</v>
      </c>
      <c r="O10" s="32"/>
      <c r="P10" s="32" t="s">
        <v>633</v>
      </c>
    </row>
    <row r="11" spans="2:16" x14ac:dyDescent="0.25">
      <c r="B11" s="51">
        <v>-1</v>
      </c>
      <c r="C11" s="49" t="str">
        <f>VLOOKUP([1]!テーブル26[[#This Row],[article_type_id]],[1]!品名マスタ[#Data],5,0)</f>
        <v>その他</v>
      </c>
      <c r="D11" s="32">
        <v>1</v>
      </c>
      <c r="E11" s="49" t="str">
        <f>VLOOKUP([1]!テーブル26[[#This Row],[qt_condition_type_id]],[1]!見積条件タイプマスタ[#Data],5,0)</f>
        <v>材質</v>
      </c>
      <c r="F11" s="49" t="str">
        <f>VLOOKUP([1]!テーブル26[[#This Row],[qt_condition_type_id]],[1]!見積条件タイプマスタ[#Data],4,0)</f>
        <v>SOLID</v>
      </c>
      <c r="G11" s="32">
        <v>2</v>
      </c>
      <c r="H11" s="49" t="str">
        <f>[1]!テーブル26[[#This Row],[article_type_id]]&amp;"."&amp;[1]!テーブル26[[#This Row],[qt_condition_type_id]]&amp;"."&amp;[1]!テーブル26[[#This Row],[qt_condition_type_define_id]]</f>
        <v>-1.1.2</v>
      </c>
      <c r="I11" s="33" t="str">
        <f>VLOOKUP([1]!テーブル26[[#This Row],['#unique_id]],[1]!見積条件マスタ[['#unique_id]:[name]],2,0)</f>
        <v>SKD61</v>
      </c>
      <c r="J11" s="33" t="str">
        <f>VLOOKUP([1]!テーブル26[[#This Row],['#unique_id]],[1]!見積条件マスタ[['#unique_id]:[name]],3,0)</f>
        <v>48_52</v>
      </c>
      <c r="K11" s="33" t="str">
        <f>VLOOKUP([1]!テーブル26[[#This Row],['#unique_id]],[1]!見積条件マスタ[['#unique_id]:[name]],4,0)</f>
        <v>SKD61</v>
      </c>
      <c r="L11" s="32">
        <v>2</v>
      </c>
      <c r="M11" s="32" t="s">
        <v>626</v>
      </c>
      <c r="N11" s="32" t="s">
        <v>387</v>
      </c>
      <c r="O11" s="32"/>
      <c r="P11" s="32" t="s">
        <v>633</v>
      </c>
    </row>
    <row r="12" spans="2:16" x14ac:dyDescent="0.25">
      <c r="B12" s="51">
        <v>-1</v>
      </c>
      <c r="C12" s="49" t="str">
        <f>VLOOKUP([1]!テーブル26[[#This Row],[article_type_id]],[1]!品名マスタ[#Data],5,0)</f>
        <v>その他</v>
      </c>
      <c r="D12" s="32">
        <v>1</v>
      </c>
      <c r="E12" s="49" t="str">
        <f>VLOOKUP([1]!テーブル26[[#This Row],[qt_condition_type_id]],[1]!見積条件タイプマスタ[#Data],5,0)</f>
        <v>材質</v>
      </c>
      <c r="F12" s="49" t="str">
        <f>VLOOKUP([1]!テーブル26[[#This Row],[qt_condition_type_id]],[1]!見積条件タイプマスタ[#Data],4,0)</f>
        <v>SOLID</v>
      </c>
      <c r="G12" s="32">
        <v>2</v>
      </c>
      <c r="H12" s="49" t="str">
        <f>[1]!テーブル26[[#This Row],[article_type_id]]&amp;"."&amp;[1]!テーブル26[[#This Row],[qt_condition_type_id]]&amp;"."&amp;[1]!テーブル26[[#This Row],[qt_condition_type_define_id]]</f>
        <v>-1.1.2</v>
      </c>
      <c r="I12" s="33" t="str">
        <f>VLOOKUP([1]!テーブル26[[#This Row],['#unique_id]],[1]!見積条件マスタ[['#unique_id]:[name]],2,0)</f>
        <v>SKD61</v>
      </c>
      <c r="J12" s="33" t="str">
        <f>VLOOKUP([1]!テーブル26[[#This Row],['#unique_id]],[1]!見積条件マスタ[['#unique_id]:[name]],3,0)</f>
        <v>48_52</v>
      </c>
      <c r="K12" s="33" t="str">
        <f>VLOOKUP([1]!テーブル26[[#This Row],['#unique_id]],[1]!見積条件マスタ[['#unique_id]:[name]],4,0)</f>
        <v>SKD61</v>
      </c>
      <c r="L12" s="32">
        <v>3</v>
      </c>
      <c r="M12" s="32" t="s">
        <v>626</v>
      </c>
      <c r="N12" s="32" t="s">
        <v>627</v>
      </c>
      <c r="O12" s="32"/>
      <c r="P12" s="32" t="s">
        <v>632</v>
      </c>
    </row>
    <row r="13" spans="2:16" x14ac:dyDescent="0.25">
      <c r="B13" s="51">
        <v>-1</v>
      </c>
      <c r="C13" s="49" t="str">
        <f>VLOOKUP([1]!テーブル26[[#This Row],[article_type_id]],[1]!品名マスタ[#Data],5,0)</f>
        <v>その他</v>
      </c>
      <c r="D13" s="32">
        <v>1</v>
      </c>
      <c r="E13" s="49" t="str">
        <f>VLOOKUP([1]!テーブル26[[#This Row],[qt_condition_type_id]],[1]!見積条件タイプマスタ[#Data],5,0)</f>
        <v>材質</v>
      </c>
      <c r="F13" s="49" t="str">
        <f>VLOOKUP([1]!テーブル26[[#This Row],[qt_condition_type_id]],[1]!見積条件タイプマスタ[#Data],4,0)</f>
        <v>SOLID</v>
      </c>
      <c r="G13" s="32">
        <v>2</v>
      </c>
      <c r="H13" s="49" t="str">
        <f>[1]!テーブル26[[#This Row],[article_type_id]]&amp;"."&amp;[1]!テーブル26[[#This Row],[qt_condition_type_id]]&amp;"."&amp;[1]!テーブル26[[#This Row],[qt_condition_type_define_id]]</f>
        <v>-1.1.2</v>
      </c>
      <c r="I13" s="33" t="str">
        <f>VLOOKUP([1]!テーブル26[[#This Row],['#unique_id]],[1]!見積条件マスタ[['#unique_id]:[name]],2,0)</f>
        <v>SKD61</v>
      </c>
      <c r="J13" s="33" t="str">
        <f>VLOOKUP([1]!テーブル26[[#This Row],['#unique_id]],[1]!見積条件マスタ[['#unique_id]:[name]],3,0)</f>
        <v>48_52</v>
      </c>
      <c r="K13" s="33" t="str">
        <f>VLOOKUP([1]!テーブル26[[#This Row],['#unique_id]],[1]!見積条件マスタ[['#unique_id]:[name]],4,0)</f>
        <v>SKD61</v>
      </c>
      <c r="L13" s="32">
        <v>4</v>
      </c>
      <c r="M13" s="32" t="s">
        <v>626</v>
      </c>
      <c r="N13" s="32" t="s">
        <v>626</v>
      </c>
      <c r="O13" s="32"/>
      <c r="P13" s="32" t="s">
        <v>632</v>
      </c>
    </row>
    <row r="14" spans="2:16" x14ac:dyDescent="0.25">
      <c r="B14" s="51">
        <v>-1</v>
      </c>
      <c r="C14" s="49" t="str">
        <f>VLOOKUP([1]!テーブル26[[#This Row],[article_type_id]],[1]!品名マスタ[#Data],5,0)</f>
        <v>その他</v>
      </c>
      <c r="D14" s="32">
        <v>1</v>
      </c>
      <c r="E14" s="49" t="str">
        <f>VLOOKUP([1]!テーブル26[[#This Row],[qt_condition_type_id]],[1]!見積条件タイプマスタ[#Data],5,0)</f>
        <v>材質</v>
      </c>
      <c r="F14" s="49" t="str">
        <f>VLOOKUP([1]!テーブル26[[#This Row],[qt_condition_type_id]],[1]!見積条件タイプマスタ[#Data],4,0)</f>
        <v>SOLID</v>
      </c>
      <c r="G14" s="32">
        <v>3</v>
      </c>
      <c r="H14" s="49" t="str">
        <f>[1]!テーブル26[[#This Row],[article_type_id]]&amp;"."&amp;[1]!テーブル26[[#This Row],[qt_condition_type_id]]&amp;"."&amp;[1]!テーブル26[[#This Row],[qt_condition_type_define_id]]</f>
        <v>-1.1.3</v>
      </c>
      <c r="I14" s="33" t="str">
        <f>VLOOKUP([1]!テーブル26[[#This Row],['#unique_id]],[1]!見積条件マスタ[['#unique_id]:[name]],2,0)</f>
        <v>NAK80</v>
      </c>
      <c r="J14" s="33" t="str">
        <f>VLOOKUP([1]!テーブル26[[#This Row],['#unique_id]],[1]!見積条件マスタ[['#unique_id]:[name]],3,0)</f>
        <v>37_43</v>
      </c>
      <c r="K14" s="33" t="str">
        <f>VLOOKUP([1]!テーブル26[[#This Row],['#unique_id]],[1]!見積条件マスタ[['#unique_id]:[name]],4,0)</f>
        <v>NAK80</v>
      </c>
      <c r="L14" s="32">
        <v>1</v>
      </c>
      <c r="M14" s="32" t="s">
        <v>626</v>
      </c>
      <c r="N14" s="32" t="s">
        <v>386</v>
      </c>
      <c r="O14" s="32"/>
      <c r="P14" s="32" t="s">
        <v>633</v>
      </c>
    </row>
    <row r="15" spans="2:16" x14ac:dyDescent="0.25">
      <c r="B15" s="51">
        <v>-1</v>
      </c>
      <c r="C15" s="49" t="str">
        <f>VLOOKUP([1]!テーブル26[[#This Row],[article_type_id]],[1]!品名マスタ[#Data],5,0)</f>
        <v>その他</v>
      </c>
      <c r="D15" s="32">
        <v>1</v>
      </c>
      <c r="E15" s="49" t="str">
        <f>VLOOKUP([1]!テーブル26[[#This Row],[qt_condition_type_id]],[1]!見積条件タイプマスタ[#Data],5,0)</f>
        <v>材質</v>
      </c>
      <c r="F15" s="49" t="str">
        <f>VLOOKUP([1]!テーブル26[[#This Row],[qt_condition_type_id]],[1]!見積条件タイプマスタ[#Data],4,0)</f>
        <v>SOLID</v>
      </c>
      <c r="G15" s="32">
        <v>3</v>
      </c>
      <c r="H15" s="49" t="str">
        <f>[1]!テーブル26[[#This Row],[article_type_id]]&amp;"."&amp;[1]!テーブル26[[#This Row],[qt_condition_type_id]]&amp;"."&amp;[1]!テーブル26[[#This Row],[qt_condition_type_define_id]]</f>
        <v>-1.1.3</v>
      </c>
      <c r="I15" s="33" t="str">
        <f>VLOOKUP([1]!テーブル26[[#This Row],['#unique_id]],[1]!見積条件マスタ[['#unique_id]:[name]],2,0)</f>
        <v>NAK80</v>
      </c>
      <c r="J15" s="33" t="str">
        <f>VLOOKUP([1]!テーブル26[[#This Row],['#unique_id]],[1]!見積条件マスタ[['#unique_id]:[name]],3,0)</f>
        <v>37_43</v>
      </c>
      <c r="K15" s="33" t="str">
        <f>VLOOKUP([1]!テーブル26[[#This Row],['#unique_id]],[1]!見積条件マスタ[['#unique_id]:[name]],4,0)</f>
        <v>NAK80</v>
      </c>
      <c r="L15" s="32">
        <v>2</v>
      </c>
      <c r="M15" s="32" t="s">
        <v>626</v>
      </c>
      <c r="N15" s="32" t="s">
        <v>387</v>
      </c>
      <c r="O15" s="32"/>
      <c r="P15" s="32" t="s">
        <v>634</v>
      </c>
    </row>
    <row r="16" spans="2:16" x14ac:dyDescent="0.25">
      <c r="B16" s="51">
        <v>-1</v>
      </c>
      <c r="C16" s="49" t="str">
        <f>VLOOKUP([1]!テーブル26[[#This Row],[article_type_id]],[1]!品名マスタ[#Data],5,0)</f>
        <v>その他</v>
      </c>
      <c r="D16" s="32">
        <v>1</v>
      </c>
      <c r="E16" s="49" t="str">
        <f>VLOOKUP([1]!テーブル26[[#This Row],[qt_condition_type_id]],[1]!見積条件タイプマスタ[#Data],5,0)</f>
        <v>材質</v>
      </c>
      <c r="F16" s="49" t="str">
        <f>VLOOKUP([1]!テーブル26[[#This Row],[qt_condition_type_id]],[1]!見積条件タイプマスタ[#Data],4,0)</f>
        <v>SOLID</v>
      </c>
      <c r="G16" s="32">
        <v>3</v>
      </c>
      <c r="H16" s="49" t="str">
        <f>[1]!テーブル26[[#This Row],[article_type_id]]&amp;"."&amp;[1]!テーブル26[[#This Row],[qt_condition_type_id]]&amp;"."&amp;[1]!テーブル26[[#This Row],[qt_condition_type_define_id]]</f>
        <v>-1.1.3</v>
      </c>
      <c r="I16" s="33" t="str">
        <f>VLOOKUP([1]!テーブル26[[#This Row],['#unique_id]],[1]!見積条件マスタ[['#unique_id]:[name]],2,0)</f>
        <v>NAK80</v>
      </c>
      <c r="J16" s="33" t="str">
        <f>VLOOKUP([1]!テーブル26[[#This Row],['#unique_id]],[1]!見積条件マスタ[['#unique_id]:[name]],3,0)</f>
        <v>37_43</v>
      </c>
      <c r="K16" s="33" t="str">
        <f>VLOOKUP([1]!テーブル26[[#This Row],['#unique_id]],[1]!見積条件マスタ[['#unique_id]:[name]],4,0)</f>
        <v>NAK80</v>
      </c>
      <c r="L16" s="32">
        <v>3</v>
      </c>
      <c r="M16" s="32" t="s">
        <v>626</v>
      </c>
      <c r="N16" s="32" t="s">
        <v>627</v>
      </c>
      <c r="O16" s="32"/>
      <c r="P16" s="32" t="s">
        <v>632</v>
      </c>
    </row>
    <row r="17" spans="2:16" x14ac:dyDescent="0.25">
      <c r="B17" s="51">
        <v>-1</v>
      </c>
      <c r="C17" s="49" t="str">
        <f>VLOOKUP([1]!テーブル26[[#This Row],[article_type_id]],[1]!品名マスタ[#Data],5,0)</f>
        <v>その他</v>
      </c>
      <c r="D17" s="32">
        <v>1</v>
      </c>
      <c r="E17" s="49" t="str">
        <f>VLOOKUP([1]!テーブル26[[#This Row],[qt_condition_type_id]],[1]!見積条件タイプマスタ[#Data],5,0)</f>
        <v>材質</v>
      </c>
      <c r="F17" s="49" t="str">
        <f>VLOOKUP([1]!テーブル26[[#This Row],[qt_condition_type_id]],[1]!見積条件タイプマスタ[#Data],4,0)</f>
        <v>SOLID</v>
      </c>
      <c r="G17" s="32">
        <v>3</v>
      </c>
      <c r="H17" s="49" t="str">
        <f>[1]!テーブル26[[#This Row],[article_type_id]]&amp;"."&amp;[1]!テーブル26[[#This Row],[qt_condition_type_id]]&amp;"."&amp;[1]!テーブル26[[#This Row],[qt_condition_type_define_id]]</f>
        <v>-1.1.3</v>
      </c>
      <c r="I17" s="33" t="str">
        <f>VLOOKUP([1]!テーブル26[[#This Row],['#unique_id]],[1]!見積条件マスタ[['#unique_id]:[name]],2,0)</f>
        <v>NAK80</v>
      </c>
      <c r="J17" s="33" t="str">
        <f>VLOOKUP([1]!テーブル26[[#This Row],['#unique_id]],[1]!見積条件マスタ[['#unique_id]:[name]],3,0)</f>
        <v>37_43</v>
      </c>
      <c r="K17" s="33" t="str">
        <f>VLOOKUP([1]!テーブル26[[#This Row],['#unique_id]],[1]!見積条件マスタ[['#unique_id]:[name]],4,0)</f>
        <v>NAK80</v>
      </c>
      <c r="L17" s="32">
        <v>4</v>
      </c>
      <c r="M17" s="32" t="s">
        <v>626</v>
      </c>
      <c r="N17" s="32" t="s">
        <v>626</v>
      </c>
      <c r="O17" s="32"/>
      <c r="P17" s="32" t="s">
        <v>632</v>
      </c>
    </row>
    <row r="18" spans="2:16" x14ac:dyDescent="0.25">
      <c r="B18" s="51">
        <v>-1</v>
      </c>
      <c r="C18" s="49" t="str">
        <f>VLOOKUP([1]!テーブル26[[#This Row],[article_type_id]],[1]!品名マスタ[#Data],5,0)</f>
        <v>その他</v>
      </c>
      <c r="D18" s="32">
        <v>1</v>
      </c>
      <c r="E18" s="49" t="str">
        <f>VLOOKUP([1]!テーブル26[[#This Row],[qt_condition_type_id]],[1]!見積条件タイプマスタ[#Data],5,0)</f>
        <v>材質</v>
      </c>
      <c r="F18" s="49" t="str">
        <f>VLOOKUP([1]!テーブル26[[#This Row],[qt_condition_type_id]],[1]!見積条件タイプマスタ[#Data],4,0)</f>
        <v>SOLID</v>
      </c>
      <c r="G18" s="32">
        <v>4</v>
      </c>
      <c r="H18" s="49" t="str">
        <f>[1]!テーブル26[[#This Row],[article_type_id]]&amp;"."&amp;[1]!テーブル26[[#This Row],[qt_condition_type_id]]&amp;"."&amp;[1]!テーブル26[[#This Row],[qt_condition_type_define_id]]</f>
        <v>-1.1.4</v>
      </c>
      <c r="I18" s="33" t="str">
        <f>VLOOKUP([1]!テーブル26[[#This Row],['#unique_id]],[1]!見積条件マスタ[['#unique_id]:[name]],2,0)</f>
        <v>DH2F</v>
      </c>
      <c r="J18" s="33" t="str">
        <f>VLOOKUP([1]!テーブル26[[#This Row],['#unique_id]],[1]!見積条件マスタ[['#unique_id]:[name]],3,0)</f>
        <v>38_42</v>
      </c>
      <c r="K18" s="33" t="str">
        <f>VLOOKUP([1]!テーブル26[[#This Row],['#unique_id]],[1]!見積条件マスタ[['#unique_id]:[name]],4,0)</f>
        <v>DH2F(SKD61系プリハードン鋼)</v>
      </c>
      <c r="L18" s="32">
        <v>1</v>
      </c>
      <c r="M18" s="32" t="s">
        <v>626</v>
      </c>
      <c r="N18" s="32" t="s">
        <v>386</v>
      </c>
      <c r="O18" s="32"/>
      <c r="P18" s="32" t="s">
        <v>633</v>
      </c>
    </row>
    <row r="19" spans="2:16" x14ac:dyDescent="0.25">
      <c r="B19" s="51">
        <v>-1</v>
      </c>
      <c r="C19" s="49" t="str">
        <f>VLOOKUP([1]!テーブル26[[#This Row],[article_type_id]],[1]!品名マスタ[#Data],5,0)</f>
        <v>その他</v>
      </c>
      <c r="D19" s="32">
        <v>1</v>
      </c>
      <c r="E19" s="49" t="str">
        <f>VLOOKUP([1]!テーブル26[[#This Row],[qt_condition_type_id]],[1]!見積条件タイプマスタ[#Data],5,0)</f>
        <v>材質</v>
      </c>
      <c r="F19" s="49" t="str">
        <f>VLOOKUP([1]!テーブル26[[#This Row],[qt_condition_type_id]],[1]!見積条件タイプマスタ[#Data],4,0)</f>
        <v>SOLID</v>
      </c>
      <c r="G19" s="32">
        <v>4</v>
      </c>
      <c r="H19" s="49" t="str">
        <f>[1]!テーブル26[[#This Row],[article_type_id]]&amp;"."&amp;[1]!テーブル26[[#This Row],[qt_condition_type_id]]&amp;"."&amp;[1]!テーブル26[[#This Row],[qt_condition_type_define_id]]</f>
        <v>-1.1.4</v>
      </c>
      <c r="I19" s="33" t="str">
        <f>VLOOKUP([1]!テーブル26[[#This Row],['#unique_id]],[1]!見積条件マスタ[['#unique_id]:[name]],2,0)</f>
        <v>DH2F</v>
      </c>
      <c r="J19" s="33" t="str">
        <f>VLOOKUP([1]!テーブル26[[#This Row],['#unique_id]],[1]!見積条件マスタ[['#unique_id]:[name]],3,0)</f>
        <v>38_42</v>
      </c>
      <c r="K19" s="33" t="str">
        <f>VLOOKUP([1]!テーブル26[[#This Row],['#unique_id]],[1]!見積条件マスタ[['#unique_id]:[name]],4,0)</f>
        <v>DH2F(SKD61系プリハードン鋼)</v>
      </c>
      <c r="L19" s="32">
        <v>2</v>
      </c>
      <c r="M19" s="32" t="s">
        <v>626</v>
      </c>
      <c r="N19" s="32" t="s">
        <v>387</v>
      </c>
      <c r="O19" s="32"/>
      <c r="P19" s="32" t="s">
        <v>634</v>
      </c>
    </row>
    <row r="20" spans="2:16" x14ac:dyDescent="0.25">
      <c r="B20" s="51">
        <v>-1</v>
      </c>
      <c r="C20" s="49" t="str">
        <f>VLOOKUP([1]!テーブル26[[#This Row],[article_type_id]],[1]!品名マスタ[#Data],5,0)</f>
        <v>その他</v>
      </c>
      <c r="D20" s="32">
        <v>1</v>
      </c>
      <c r="E20" s="49" t="str">
        <f>VLOOKUP([1]!テーブル26[[#This Row],[qt_condition_type_id]],[1]!見積条件タイプマスタ[#Data],5,0)</f>
        <v>材質</v>
      </c>
      <c r="F20" s="49" t="str">
        <f>VLOOKUP([1]!テーブル26[[#This Row],[qt_condition_type_id]],[1]!見積条件タイプマスタ[#Data],4,0)</f>
        <v>SOLID</v>
      </c>
      <c r="G20" s="32">
        <v>4</v>
      </c>
      <c r="H20" s="49" t="str">
        <f>[1]!テーブル26[[#This Row],[article_type_id]]&amp;"."&amp;[1]!テーブル26[[#This Row],[qt_condition_type_id]]&amp;"."&amp;[1]!テーブル26[[#This Row],[qt_condition_type_define_id]]</f>
        <v>-1.1.4</v>
      </c>
      <c r="I20" s="33" t="str">
        <f>VLOOKUP([1]!テーブル26[[#This Row],['#unique_id]],[1]!見積条件マスタ[['#unique_id]:[name]],2,0)</f>
        <v>DH2F</v>
      </c>
      <c r="J20" s="33" t="str">
        <f>VLOOKUP([1]!テーブル26[[#This Row],['#unique_id]],[1]!見積条件マスタ[['#unique_id]:[name]],3,0)</f>
        <v>38_42</v>
      </c>
      <c r="K20" s="33" t="str">
        <f>VLOOKUP([1]!テーブル26[[#This Row],['#unique_id]],[1]!見積条件マスタ[['#unique_id]:[name]],4,0)</f>
        <v>DH2F(SKD61系プリハードン鋼)</v>
      </c>
      <c r="L20" s="32">
        <v>3</v>
      </c>
      <c r="M20" s="32" t="s">
        <v>626</v>
      </c>
      <c r="N20" s="32" t="s">
        <v>627</v>
      </c>
      <c r="O20" s="32"/>
      <c r="P20" s="32" t="s">
        <v>632</v>
      </c>
    </row>
    <row r="21" spans="2:16" x14ac:dyDescent="0.25">
      <c r="B21" s="51">
        <v>-1</v>
      </c>
      <c r="C21" s="49" t="str">
        <f>VLOOKUP([1]!テーブル26[[#This Row],[article_type_id]],[1]!品名マスタ[#Data],5,0)</f>
        <v>その他</v>
      </c>
      <c r="D21" s="32">
        <v>1</v>
      </c>
      <c r="E21" s="49" t="str">
        <f>VLOOKUP([1]!テーブル26[[#This Row],[qt_condition_type_id]],[1]!見積条件タイプマスタ[#Data],5,0)</f>
        <v>材質</v>
      </c>
      <c r="F21" s="49" t="str">
        <f>VLOOKUP([1]!テーブル26[[#This Row],[qt_condition_type_id]],[1]!見積条件タイプマスタ[#Data],4,0)</f>
        <v>SOLID</v>
      </c>
      <c r="G21" s="32">
        <v>4</v>
      </c>
      <c r="H21" s="49" t="str">
        <f>[1]!テーブル26[[#This Row],[article_type_id]]&amp;"."&amp;[1]!テーブル26[[#This Row],[qt_condition_type_id]]&amp;"."&amp;[1]!テーブル26[[#This Row],[qt_condition_type_define_id]]</f>
        <v>-1.1.4</v>
      </c>
      <c r="I21" s="33" t="str">
        <f>VLOOKUP([1]!テーブル26[[#This Row],['#unique_id]],[1]!見積条件マスタ[['#unique_id]:[name]],2,0)</f>
        <v>DH2F</v>
      </c>
      <c r="J21" s="33" t="str">
        <f>VLOOKUP([1]!テーブル26[[#This Row],['#unique_id]],[1]!見積条件マスタ[['#unique_id]:[name]],3,0)</f>
        <v>38_42</v>
      </c>
      <c r="K21" s="33" t="str">
        <f>VLOOKUP([1]!テーブル26[[#This Row],['#unique_id]],[1]!見積条件マスタ[['#unique_id]:[name]],4,0)</f>
        <v>DH2F(SKD61系プリハードン鋼)</v>
      </c>
      <c r="L21" s="32">
        <v>4</v>
      </c>
      <c r="M21" s="32" t="s">
        <v>626</v>
      </c>
      <c r="N21" s="32" t="s">
        <v>626</v>
      </c>
      <c r="O21" s="32"/>
      <c r="P21" s="32" t="s">
        <v>632</v>
      </c>
    </row>
    <row r="22" spans="2:16" x14ac:dyDescent="0.25">
      <c r="B22" s="51">
        <v>-1</v>
      </c>
      <c r="C22" s="49" t="str">
        <f>VLOOKUP([1]!テーブル26[[#This Row],[article_type_id]],[1]!品名マスタ[#Data],5,0)</f>
        <v>その他</v>
      </c>
      <c r="D22" s="32">
        <v>1</v>
      </c>
      <c r="E22" s="49" t="str">
        <f>VLOOKUP([1]!テーブル26[[#This Row],[qt_condition_type_id]],[1]!見積条件タイプマスタ[#Data],5,0)</f>
        <v>材質</v>
      </c>
      <c r="F22" s="49" t="str">
        <f>VLOOKUP([1]!テーブル26[[#This Row],[qt_condition_type_id]],[1]!見積条件タイプマスタ[#Data],4,0)</f>
        <v>SOLID</v>
      </c>
      <c r="G22" s="32">
        <v>5</v>
      </c>
      <c r="H22" s="49" t="str">
        <f>[1]!テーブル26[[#This Row],[article_type_id]]&amp;"."&amp;[1]!テーブル26[[#This Row],[qt_condition_type_id]]&amp;"."&amp;[1]!テーブル26[[#This Row],[qt_condition_type_define_id]]</f>
        <v>-1.1.5</v>
      </c>
      <c r="I22" s="33" t="str">
        <f>VLOOKUP([1]!テーブル26[[#This Row],['#unique_id]],[1]!見積条件マスタ[['#unique_id]:[name]],2,0)</f>
        <v>STAVAX</v>
      </c>
      <c r="J22" s="33" t="str">
        <f>VLOOKUP([1]!テーブル26[[#This Row],['#unique_id]],[1]!見積条件マスタ[['#unique_id]:[name]],3,0)</f>
        <v>50_54</v>
      </c>
      <c r="K22" s="33" t="str">
        <f>VLOOKUP([1]!テーブル26[[#This Row],['#unique_id]],[1]!見積条件マスタ[['#unique_id]:[name]],4,0)</f>
        <v>STAVAX ESR 焼入鋼</v>
      </c>
      <c r="L22" s="32">
        <v>1</v>
      </c>
      <c r="M22" s="32" t="s">
        <v>626</v>
      </c>
      <c r="N22" s="32" t="s">
        <v>386</v>
      </c>
      <c r="O22" s="32"/>
      <c r="P22" s="32" t="s">
        <v>633</v>
      </c>
    </row>
    <row r="23" spans="2:16" x14ac:dyDescent="0.25">
      <c r="B23" s="51">
        <v>-1</v>
      </c>
      <c r="C23" s="49" t="str">
        <f>VLOOKUP([1]!テーブル26[[#This Row],[article_type_id]],[1]!品名マスタ[#Data],5,0)</f>
        <v>その他</v>
      </c>
      <c r="D23" s="32">
        <v>1</v>
      </c>
      <c r="E23" s="49" t="str">
        <f>VLOOKUP([1]!テーブル26[[#This Row],[qt_condition_type_id]],[1]!見積条件タイプマスタ[#Data],5,0)</f>
        <v>材質</v>
      </c>
      <c r="F23" s="49" t="str">
        <f>VLOOKUP([1]!テーブル26[[#This Row],[qt_condition_type_id]],[1]!見積条件タイプマスタ[#Data],4,0)</f>
        <v>SOLID</v>
      </c>
      <c r="G23" s="32">
        <v>5</v>
      </c>
      <c r="H23" s="49" t="str">
        <f>[1]!テーブル26[[#This Row],[article_type_id]]&amp;"."&amp;[1]!テーブル26[[#This Row],[qt_condition_type_id]]&amp;"."&amp;[1]!テーブル26[[#This Row],[qt_condition_type_define_id]]</f>
        <v>-1.1.5</v>
      </c>
      <c r="I23" s="33" t="str">
        <f>VLOOKUP([1]!テーブル26[[#This Row],['#unique_id]],[1]!見積条件マスタ[['#unique_id]:[name]],2,0)</f>
        <v>STAVAX</v>
      </c>
      <c r="J23" s="33" t="str">
        <f>VLOOKUP([1]!テーブル26[[#This Row],['#unique_id]],[1]!見積条件マスタ[['#unique_id]:[name]],3,0)</f>
        <v>50_54</v>
      </c>
      <c r="K23" s="33" t="str">
        <f>VLOOKUP([1]!テーブル26[[#This Row],['#unique_id]],[1]!見積条件マスタ[['#unique_id]:[name]],4,0)</f>
        <v>STAVAX ESR 焼入鋼</v>
      </c>
      <c r="L23" s="32">
        <v>2</v>
      </c>
      <c r="M23" s="32" t="s">
        <v>626</v>
      </c>
      <c r="N23" s="32" t="s">
        <v>387</v>
      </c>
      <c r="O23" s="32"/>
      <c r="P23" s="32" t="s">
        <v>632</v>
      </c>
    </row>
    <row r="24" spans="2:16" x14ac:dyDescent="0.25">
      <c r="B24" s="51">
        <v>-1</v>
      </c>
      <c r="C24" s="49" t="str">
        <f>VLOOKUP([1]!テーブル26[[#This Row],[article_type_id]],[1]!品名マスタ[#Data],5,0)</f>
        <v>その他</v>
      </c>
      <c r="D24" s="32">
        <v>1</v>
      </c>
      <c r="E24" s="49" t="str">
        <f>VLOOKUP([1]!テーブル26[[#This Row],[qt_condition_type_id]],[1]!見積条件タイプマスタ[#Data],5,0)</f>
        <v>材質</v>
      </c>
      <c r="F24" s="49" t="str">
        <f>VLOOKUP([1]!テーブル26[[#This Row],[qt_condition_type_id]],[1]!見積条件タイプマスタ[#Data],4,0)</f>
        <v>SOLID</v>
      </c>
      <c r="G24" s="32">
        <v>5</v>
      </c>
      <c r="H24" s="49" t="str">
        <f>[1]!テーブル26[[#This Row],[article_type_id]]&amp;"."&amp;[1]!テーブル26[[#This Row],[qt_condition_type_id]]&amp;"."&amp;[1]!テーブル26[[#This Row],[qt_condition_type_define_id]]</f>
        <v>-1.1.5</v>
      </c>
      <c r="I24" s="33" t="str">
        <f>VLOOKUP([1]!テーブル26[[#This Row],['#unique_id]],[1]!見積条件マスタ[['#unique_id]:[name]],2,0)</f>
        <v>STAVAX</v>
      </c>
      <c r="J24" s="33" t="str">
        <f>VLOOKUP([1]!テーブル26[[#This Row],['#unique_id]],[1]!見積条件マスタ[['#unique_id]:[name]],3,0)</f>
        <v>50_54</v>
      </c>
      <c r="K24" s="33" t="str">
        <f>VLOOKUP([1]!テーブル26[[#This Row],['#unique_id]],[1]!見積条件マスタ[['#unique_id]:[name]],4,0)</f>
        <v>STAVAX ESR 焼入鋼</v>
      </c>
      <c r="L24" s="32">
        <v>3</v>
      </c>
      <c r="M24" s="32" t="s">
        <v>626</v>
      </c>
      <c r="N24" s="32" t="s">
        <v>627</v>
      </c>
      <c r="O24" s="32"/>
      <c r="P24" s="32" t="s">
        <v>632</v>
      </c>
    </row>
    <row r="25" spans="2:16" x14ac:dyDescent="0.25">
      <c r="B25" s="51">
        <v>-1</v>
      </c>
      <c r="C25" s="49" t="str">
        <f>VLOOKUP([1]!テーブル26[[#This Row],[article_type_id]],[1]!品名マスタ[#Data],5,0)</f>
        <v>その他</v>
      </c>
      <c r="D25" s="32">
        <v>1</v>
      </c>
      <c r="E25" s="49" t="str">
        <f>VLOOKUP([1]!テーブル26[[#This Row],[qt_condition_type_id]],[1]!見積条件タイプマスタ[#Data],5,0)</f>
        <v>材質</v>
      </c>
      <c r="F25" s="49" t="str">
        <f>VLOOKUP([1]!テーブル26[[#This Row],[qt_condition_type_id]],[1]!見積条件タイプマスタ[#Data],4,0)</f>
        <v>SOLID</v>
      </c>
      <c r="G25" s="32">
        <v>5</v>
      </c>
      <c r="H25" s="49" t="str">
        <f>[1]!テーブル26[[#This Row],[article_type_id]]&amp;"."&amp;[1]!テーブル26[[#This Row],[qt_condition_type_id]]&amp;"."&amp;[1]!テーブル26[[#This Row],[qt_condition_type_define_id]]</f>
        <v>-1.1.5</v>
      </c>
      <c r="I25" s="33" t="str">
        <f>VLOOKUP([1]!テーブル26[[#This Row],['#unique_id]],[1]!見積条件マスタ[['#unique_id]:[name]],2,0)</f>
        <v>STAVAX</v>
      </c>
      <c r="J25" s="33" t="str">
        <f>VLOOKUP([1]!テーブル26[[#This Row],['#unique_id]],[1]!見積条件マスタ[['#unique_id]:[name]],3,0)</f>
        <v>50_54</v>
      </c>
      <c r="K25" s="33" t="str">
        <f>VLOOKUP([1]!テーブル26[[#This Row],['#unique_id]],[1]!見積条件マスタ[['#unique_id]:[name]],4,0)</f>
        <v>STAVAX ESR 焼入鋼</v>
      </c>
      <c r="L25" s="32">
        <v>4</v>
      </c>
      <c r="M25" s="32" t="s">
        <v>626</v>
      </c>
      <c r="N25" s="32" t="s">
        <v>626</v>
      </c>
      <c r="O25" s="32"/>
      <c r="P25" s="32" t="s">
        <v>632</v>
      </c>
    </row>
    <row r="26" spans="2:16" x14ac:dyDescent="0.25">
      <c r="B26" s="51">
        <v>-1</v>
      </c>
      <c r="C26" s="49" t="str">
        <f>VLOOKUP([1]!テーブル26[[#This Row],[article_type_id]],[1]!品名マスタ[#Data],5,0)</f>
        <v>その他</v>
      </c>
      <c r="D26" s="32">
        <v>1</v>
      </c>
      <c r="E26" s="49" t="str">
        <f>VLOOKUP([1]!テーブル26[[#This Row],[qt_condition_type_id]],[1]!見積条件タイプマスタ[#Data],5,0)</f>
        <v>材質</v>
      </c>
      <c r="F26" s="49" t="str">
        <f>VLOOKUP([1]!テーブル26[[#This Row],[qt_condition_type_id]],[1]!見積条件タイプマスタ[#Data],4,0)</f>
        <v>SOLID</v>
      </c>
      <c r="G26" s="32">
        <v>6</v>
      </c>
      <c r="H26" s="49" t="str">
        <f>[1]!テーブル26[[#This Row],[article_type_id]]&amp;"."&amp;[1]!テーブル26[[#This Row],[qt_condition_type_id]]&amp;"."&amp;[1]!テーブル26[[#This Row],[qt_condition_type_define_id]]</f>
        <v>-1.1.6</v>
      </c>
      <c r="I26" s="33" t="str">
        <f>VLOOKUP([1]!テーブル26[[#This Row],['#unique_id]],[1]!見積条件マスタ[['#unique_id]:[name]],2,0)</f>
        <v>C1720</v>
      </c>
      <c r="J26" s="33" t="str">
        <f>VLOOKUP([1]!テーブル26[[#This Row],['#unique_id]],[1]!見積条件マスタ[['#unique_id]:[name]],3,0)</f>
        <v>38_45</v>
      </c>
      <c r="K26" s="33" t="str">
        <f>VLOOKUP([1]!テーブル26[[#This Row],['#unique_id]],[1]!見積条件マスタ[['#unique_id]:[name]],4,0)</f>
        <v>ベリリウム銅(C1720)</v>
      </c>
      <c r="L26" s="32">
        <v>1</v>
      </c>
      <c r="M26" s="32" t="s">
        <v>626</v>
      </c>
      <c r="N26" s="32" t="s">
        <v>386</v>
      </c>
      <c r="O26" s="32"/>
      <c r="P26" s="32" t="s">
        <v>633</v>
      </c>
    </row>
    <row r="27" spans="2:16" x14ac:dyDescent="0.25">
      <c r="B27" s="51">
        <v>-1</v>
      </c>
      <c r="C27" s="49" t="str">
        <f>VLOOKUP([1]!テーブル26[[#This Row],[article_type_id]],[1]!品名マスタ[#Data],5,0)</f>
        <v>その他</v>
      </c>
      <c r="D27" s="32">
        <v>1</v>
      </c>
      <c r="E27" s="49" t="str">
        <f>VLOOKUP([1]!テーブル26[[#This Row],[qt_condition_type_id]],[1]!見積条件タイプマスタ[#Data],5,0)</f>
        <v>材質</v>
      </c>
      <c r="F27" s="49" t="str">
        <f>VLOOKUP([1]!テーブル26[[#This Row],[qt_condition_type_id]],[1]!見積条件タイプマスタ[#Data],4,0)</f>
        <v>SOLID</v>
      </c>
      <c r="G27" s="32">
        <v>6</v>
      </c>
      <c r="H27" s="49" t="str">
        <f>[1]!テーブル26[[#This Row],[article_type_id]]&amp;"."&amp;[1]!テーブル26[[#This Row],[qt_condition_type_id]]&amp;"."&amp;[1]!テーブル26[[#This Row],[qt_condition_type_define_id]]</f>
        <v>-1.1.6</v>
      </c>
      <c r="I27" s="33" t="str">
        <f>VLOOKUP([1]!テーブル26[[#This Row],['#unique_id]],[1]!見積条件マスタ[['#unique_id]:[name]],2,0)</f>
        <v>C1720</v>
      </c>
      <c r="J27" s="33" t="str">
        <f>VLOOKUP([1]!テーブル26[[#This Row],['#unique_id]],[1]!見積条件マスタ[['#unique_id]:[name]],3,0)</f>
        <v>38_45</v>
      </c>
      <c r="K27" s="33" t="str">
        <f>VLOOKUP([1]!テーブル26[[#This Row],['#unique_id]],[1]!見積条件マスタ[['#unique_id]:[name]],4,0)</f>
        <v>ベリリウム銅(C1720)</v>
      </c>
      <c r="L27" s="32">
        <v>2</v>
      </c>
      <c r="M27" s="32" t="s">
        <v>626</v>
      </c>
      <c r="N27" s="32" t="s">
        <v>387</v>
      </c>
      <c r="O27" s="32"/>
      <c r="P27" s="32" t="s">
        <v>632</v>
      </c>
    </row>
    <row r="28" spans="2:16" x14ac:dyDescent="0.25">
      <c r="B28" s="51">
        <v>-1</v>
      </c>
      <c r="C28" s="49" t="str">
        <f>VLOOKUP([1]!テーブル26[[#This Row],[article_type_id]],[1]!品名マスタ[#Data],5,0)</f>
        <v>その他</v>
      </c>
      <c r="D28" s="32">
        <v>1</v>
      </c>
      <c r="E28" s="49" t="str">
        <f>VLOOKUP([1]!テーブル26[[#This Row],[qt_condition_type_id]],[1]!見積条件タイプマスタ[#Data],5,0)</f>
        <v>材質</v>
      </c>
      <c r="F28" s="49" t="str">
        <f>VLOOKUP([1]!テーブル26[[#This Row],[qt_condition_type_id]],[1]!見積条件タイプマスタ[#Data],4,0)</f>
        <v>SOLID</v>
      </c>
      <c r="G28" s="32">
        <v>6</v>
      </c>
      <c r="H28" s="49" t="str">
        <f>[1]!テーブル26[[#This Row],[article_type_id]]&amp;"."&amp;[1]!テーブル26[[#This Row],[qt_condition_type_id]]&amp;"."&amp;[1]!テーブル26[[#This Row],[qt_condition_type_define_id]]</f>
        <v>-1.1.6</v>
      </c>
      <c r="I28" s="33" t="str">
        <f>VLOOKUP([1]!テーブル26[[#This Row],['#unique_id]],[1]!見積条件マスタ[['#unique_id]:[name]],2,0)</f>
        <v>C1720</v>
      </c>
      <c r="J28" s="33" t="str">
        <f>VLOOKUP([1]!テーブル26[[#This Row],['#unique_id]],[1]!見積条件マスタ[['#unique_id]:[name]],3,0)</f>
        <v>38_45</v>
      </c>
      <c r="K28" s="33" t="str">
        <f>VLOOKUP([1]!テーブル26[[#This Row],['#unique_id]],[1]!見積条件マスタ[['#unique_id]:[name]],4,0)</f>
        <v>ベリリウム銅(C1720)</v>
      </c>
      <c r="L28" s="32">
        <v>3</v>
      </c>
      <c r="M28" s="32" t="s">
        <v>626</v>
      </c>
      <c r="N28" s="32" t="s">
        <v>627</v>
      </c>
      <c r="O28" s="32"/>
      <c r="P28" s="32" t="s">
        <v>632</v>
      </c>
    </row>
    <row r="29" spans="2:16" x14ac:dyDescent="0.25">
      <c r="B29" s="51">
        <v>-1</v>
      </c>
      <c r="C29" s="49" t="str">
        <f>VLOOKUP([1]!テーブル26[[#This Row],[article_type_id]],[1]!品名マスタ[#Data],5,0)</f>
        <v>その他</v>
      </c>
      <c r="D29" s="32">
        <v>1</v>
      </c>
      <c r="E29" s="49" t="str">
        <f>VLOOKUP([1]!テーブル26[[#This Row],[qt_condition_type_id]],[1]!見積条件タイプマスタ[#Data],5,0)</f>
        <v>材質</v>
      </c>
      <c r="F29" s="49" t="str">
        <f>VLOOKUP([1]!テーブル26[[#This Row],[qt_condition_type_id]],[1]!見積条件タイプマスタ[#Data],4,0)</f>
        <v>SOLID</v>
      </c>
      <c r="G29" s="32">
        <v>6</v>
      </c>
      <c r="H29" s="49" t="str">
        <f>[1]!テーブル26[[#This Row],[article_type_id]]&amp;"."&amp;[1]!テーブル26[[#This Row],[qt_condition_type_id]]&amp;"."&amp;[1]!テーブル26[[#This Row],[qt_condition_type_define_id]]</f>
        <v>-1.1.6</v>
      </c>
      <c r="I29" s="33" t="str">
        <f>VLOOKUP([1]!テーブル26[[#This Row],['#unique_id]],[1]!見積条件マスタ[['#unique_id]:[name]],2,0)</f>
        <v>C1720</v>
      </c>
      <c r="J29" s="33" t="str">
        <f>VLOOKUP([1]!テーブル26[[#This Row],['#unique_id]],[1]!見積条件マスタ[['#unique_id]:[name]],3,0)</f>
        <v>38_45</v>
      </c>
      <c r="K29" s="33" t="str">
        <f>VLOOKUP([1]!テーブル26[[#This Row],['#unique_id]],[1]!見積条件マスタ[['#unique_id]:[name]],4,0)</f>
        <v>ベリリウム銅(C1720)</v>
      </c>
      <c r="L29" s="32">
        <v>4</v>
      </c>
      <c r="M29" s="32" t="s">
        <v>626</v>
      </c>
      <c r="N29" s="32" t="s">
        <v>626</v>
      </c>
      <c r="O29" s="32"/>
      <c r="P29" s="32" t="s">
        <v>632</v>
      </c>
    </row>
    <row r="30" spans="2:16" x14ac:dyDescent="0.25">
      <c r="B30" s="51">
        <v>-1</v>
      </c>
      <c r="C30" s="49" t="str">
        <f>VLOOKUP([1]!テーブル26[[#This Row],[article_type_id]],[1]!品名マスタ[#Data],5,0)</f>
        <v>その他</v>
      </c>
      <c r="D30" s="32">
        <v>1</v>
      </c>
      <c r="E30" s="49" t="str">
        <f>VLOOKUP([1]!テーブル26[[#This Row],[qt_condition_type_id]],[1]!見積条件タイプマスタ[#Data],5,0)</f>
        <v>材質</v>
      </c>
      <c r="F30" s="49" t="str">
        <f>VLOOKUP([1]!テーブル26[[#This Row],[qt_condition_type_id]],[1]!見積条件タイプマスタ[#Data],4,0)</f>
        <v>SOLID</v>
      </c>
      <c r="G30" s="32">
        <v>10</v>
      </c>
      <c r="H30" s="49" t="str">
        <f>[1]!テーブル26[[#This Row],[article_type_id]]&amp;"."&amp;[1]!テーブル26[[#This Row],[qt_condition_type_id]]&amp;"."&amp;[1]!テーブル26[[#This Row],[qt_condition_type_define_id]]</f>
        <v>-1.1.10</v>
      </c>
      <c r="I30" s="33" t="str">
        <f>VLOOKUP([1]!テーブル26[[#This Row],['#unique_id]],[1]!見積条件マスタ[['#unique_id]:[name]],2,0)</f>
        <v>DAC_DC_1</v>
      </c>
      <c r="J30" s="33" t="str">
        <f>VLOOKUP([1]!テーブル26[[#This Row],['#unique_id]],[1]!見積条件マスタ[['#unique_id]:[name]],3,0)</f>
        <v>41_45</v>
      </c>
      <c r="K30" s="33" t="str">
        <f>VLOOKUP([1]!テーブル26[[#This Row],['#unique_id]],[1]!見積条件マスタ[['#unique_id]:[name]],4,0)</f>
        <v>DAC (41～45HRC) 鋳抜きピン用</v>
      </c>
      <c r="L30" s="32">
        <v>1</v>
      </c>
      <c r="M30" s="32" t="s">
        <v>626</v>
      </c>
      <c r="N30" s="32" t="s">
        <v>386</v>
      </c>
      <c r="O30" s="32"/>
      <c r="P30" s="32" t="s">
        <v>633</v>
      </c>
    </row>
    <row r="31" spans="2:16" x14ac:dyDescent="0.25">
      <c r="B31" s="51">
        <v>-1</v>
      </c>
      <c r="C31" s="49" t="str">
        <f>VLOOKUP([1]!テーブル26[[#This Row],[article_type_id]],[1]!品名マスタ[#Data],5,0)</f>
        <v>その他</v>
      </c>
      <c r="D31" s="32">
        <v>1</v>
      </c>
      <c r="E31" s="49" t="str">
        <f>VLOOKUP([1]!テーブル26[[#This Row],[qt_condition_type_id]],[1]!見積条件タイプマスタ[#Data],5,0)</f>
        <v>材質</v>
      </c>
      <c r="F31" s="49" t="str">
        <f>VLOOKUP([1]!テーブル26[[#This Row],[qt_condition_type_id]],[1]!見積条件タイプマスタ[#Data],4,0)</f>
        <v>SOLID</v>
      </c>
      <c r="G31" s="32">
        <v>10</v>
      </c>
      <c r="H31" s="49" t="str">
        <f>[1]!テーブル26[[#This Row],[article_type_id]]&amp;"."&amp;[1]!テーブル26[[#This Row],[qt_condition_type_id]]&amp;"."&amp;[1]!テーブル26[[#This Row],[qt_condition_type_define_id]]</f>
        <v>-1.1.10</v>
      </c>
      <c r="I31" s="33" t="str">
        <f>VLOOKUP([1]!テーブル26[[#This Row],['#unique_id]],[1]!見積条件マスタ[['#unique_id]:[name]],2,0)</f>
        <v>DAC_DC_1</v>
      </c>
      <c r="J31" s="33" t="str">
        <f>VLOOKUP([1]!テーブル26[[#This Row],['#unique_id]],[1]!見積条件マスタ[['#unique_id]:[name]],3,0)</f>
        <v>41_45</v>
      </c>
      <c r="K31" s="33" t="str">
        <f>VLOOKUP([1]!テーブル26[[#This Row],['#unique_id]],[1]!見積条件マスタ[['#unique_id]:[name]],4,0)</f>
        <v>DAC (41～45HRC) 鋳抜きピン用</v>
      </c>
      <c r="L31" s="32">
        <v>2</v>
      </c>
      <c r="M31" s="32" t="s">
        <v>626</v>
      </c>
      <c r="N31" s="32" t="s">
        <v>387</v>
      </c>
      <c r="O31" s="32"/>
      <c r="P31" s="32" t="s">
        <v>632</v>
      </c>
    </row>
    <row r="32" spans="2:16" x14ac:dyDescent="0.25">
      <c r="B32" s="51">
        <v>-1</v>
      </c>
      <c r="C32" s="49" t="str">
        <f>VLOOKUP([1]!テーブル26[[#This Row],[article_type_id]],[1]!品名マスタ[#Data],5,0)</f>
        <v>その他</v>
      </c>
      <c r="D32" s="32">
        <v>1</v>
      </c>
      <c r="E32" s="49" t="str">
        <f>VLOOKUP([1]!テーブル26[[#This Row],[qt_condition_type_id]],[1]!見積条件タイプマスタ[#Data],5,0)</f>
        <v>材質</v>
      </c>
      <c r="F32" s="49" t="str">
        <f>VLOOKUP([1]!テーブル26[[#This Row],[qt_condition_type_id]],[1]!見積条件タイプマスタ[#Data],4,0)</f>
        <v>SOLID</v>
      </c>
      <c r="G32" s="32">
        <v>10</v>
      </c>
      <c r="H32" s="49" t="str">
        <f>[1]!テーブル26[[#This Row],[article_type_id]]&amp;"."&amp;[1]!テーブル26[[#This Row],[qt_condition_type_id]]&amp;"."&amp;[1]!テーブル26[[#This Row],[qt_condition_type_define_id]]</f>
        <v>-1.1.10</v>
      </c>
      <c r="I32" s="33" t="str">
        <f>VLOOKUP([1]!テーブル26[[#This Row],['#unique_id]],[1]!見積条件マスタ[['#unique_id]:[name]],2,0)</f>
        <v>DAC_DC_1</v>
      </c>
      <c r="J32" s="33" t="str">
        <f>VLOOKUP([1]!テーブル26[[#This Row],['#unique_id]],[1]!見積条件マスタ[['#unique_id]:[name]],3,0)</f>
        <v>41_45</v>
      </c>
      <c r="K32" s="33" t="str">
        <f>VLOOKUP([1]!テーブル26[[#This Row],['#unique_id]],[1]!見積条件マスタ[['#unique_id]:[name]],4,0)</f>
        <v>DAC (41～45HRC) 鋳抜きピン用</v>
      </c>
      <c r="L32" s="32">
        <v>3</v>
      </c>
      <c r="M32" s="32" t="s">
        <v>626</v>
      </c>
      <c r="N32" s="32" t="s">
        <v>627</v>
      </c>
      <c r="O32" s="32"/>
      <c r="P32" s="32" t="s">
        <v>632</v>
      </c>
    </row>
    <row r="33" spans="2:16" x14ac:dyDescent="0.25">
      <c r="B33" s="51">
        <v>-1</v>
      </c>
      <c r="C33" s="49" t="str">
        <f>VLOOKUP([1]!テーブル26[[#This Row],[article_type_id]],[1]!品名マスタ[#Data],5,0)</f>
        <v>その他</v>
      </c>
      <c r="D33" s="32">
        <v>1</v>
      </c>
      <c r="E33" s="49" t="str">
        <f>VLOOKUP([1]!テーブル26[[#This Row],[qt_condition_type_id]],[1]!見積条件タイプマスタ[#Data],5,0)</f>
        <v>材質</v>
      </c>
      <c r="F33" s="49" t="str">
        <f>VLOOKUP([1]!テーブル26[[#This Row],[qt_condition_type_id]],[1]!見積条件タイプマスタ[#Data],4,0)</f>
        <v>SOLID</v>
      </c>
      <c r="G33" s="32">
        <v>10</v>
      </c>
      <c r="H33" s="49" t="str">
        <f>[1]!テーブル26[[#This Row],[article_type_id]]&amp;"."&amp;[1]!テーブル26[[#This Row],[qt_condition_type_id]]&amp;"."&amp;[1]!テーブル26[[#This Row],[qt_condition_type_define_id]]</f>
        <v>-1.1.10</v>
      </c>
      <c r="I33" s="33" t="str">
        <f>VLOOKUP([1]!テーブル26[[#This Row],['#unique_id]],[1]!見積条件マスタ[['#unique_id]:[name]],2,0)</f>
        <v>DAC_DC_1</v>
      </c>
      <c r="J33" s="33" t="str">
        <f>VLOOKUP([1]!テーブル26[[#This Row],['#unique_id]],[1]!見積条件マスタ[['#unique_id]:[name]],3,0)</f>
        <v>41_45</v>
      </c>
      <c r="K33" s="33" t="str">
        <f>VLOOKUP([1]!テーブル26[[#This Row],['#unique_id]],[1]!見積条件マスタ[['#unique_id]:[name]],4,0)</f>
        <v>DAC (41～45HRC) 鋳抜きピン用</v>
      </c>
      <c r="L33" s="32">
        <v>4</v>
      </c>
      <c r="M33" s="32" t="s">
        <v>626</v>
      </c>
      <c r="N33" s="32" t="s">
        <v>167</v>
      </c>
      <c r="O33" s="32"/>
      <c r="P33" s="32" t="s">
        <v>633</v>
      </c>
    </row>
    <row r="34" spans="2:16" x14ac:dyDescent="0.25">
      <c r="B34" s="51">
        <v>-1</v>
      </c>
      <c r="C34" s="49" t="str">
        <f>VLOOKUP([1]!テーブル26[[#This Row],[article_type_id]],[1]!品名マスタ[#Data],5,0)</f>
        <v>その他</v>
      </c>
      <c r="D34" s="32">
        <v>1</v>
      </c>
      <c r="E34" s="49" t="str">
        <f>VLOOKUP([1]!テーブル26[[#This Row],[qt_condition_type_id]],[1]!見積条件タイプマスタ[#Data],5,0)</f>
        <v>材質</v>
      </c>
      <c r="F34" s="49" t="str">
        <f>VLOOKUP([1]!テーブル26[[#This Row],[qt_condition_type_id]],[1]!見積条件タイプマスタ[#Data],4,0)</f>
        <v>SOLID</v>
      </c>
      <c r="G34" s="32">
        <v>10</v>
      </c>
      <c r="H34" s="49" t="str">
        <f>[1]!テーブル26[[#This Row],[article_type_id]]&amp;"."&amp;[1]!テーブル26[[#This Row],[qt_condition_type_id]]&amp;"."&amp;[1]!テーブル26[[#This Row],[qt_condition_type_define_id]]</f>
        <v>-1.1.10</v>
      </c>
      <c r="I34" s="33" t="str">
        <f>VLOOKUP([1]!テーブル26[[#This Row],['#unique_id]],[1]!見積条件マスタ[['#unique_id]:[name]],2,0)</f>
        <v>DAC_DC_1</v>
      </c>
      <c r="J34" s="33" t="str">
        <f>VLOOKUP([1]!テーブル26[[#This Row],['#unique_id]],[1]!見積条件マスタ[['#unique_id]:[name]],3,0)</f>
        <v>41_45</v>
      </c>
      <c r="K34" s="33" t="str">
        <f>VLOOKUP([1]!テーブル26[[#This Row],['#unique_id]],[1]!見積条件マスタ[['#unique_id]:[name]],4,0)</f>
        <v>DAC (41～45HRC) 鋳抜きピン用</v>
      </c>
      <c r="L34" s="32">
        <v>5</v>
      </c>
      <c r="M34" s="32" t="s">
        <v>626</v>
      </c>
      <c r="N34" s="32" t="s">
        <v>168</v>
      </c>
      <c r="O34" s="32"/>
      <c r="P34" s="32" t="s">
        <v>633</v>
      </c>
    </row>
    <row r="35" spans="2:16" x14ac:dyDescent="0.25">
      <c r="B35" s="51">
        <v>-1</v>
      </c>
      <c r="C35" s="49" t="str">
        <f>VLOOKUP([1]!テーブル26[[#This Row],[article_type_id]],[1]!品名マスタ[#Data],5,0)</f>
        <v>その他</v>
      </c>
      <c r="D35" s="32">
        <v>1</v>
      </c>
      <c r="E35" s="49" t="str">
        <f>VLOOKUP([1]!テーブル26[[#This Row],[qt_condition_type_id]],[1]!見積条件タイプマスタ[#Data],5,0)</f>
        <v>材質</v>
      </c>
      <c r="F35" s="49" t="str">
        <f>VLOOKUP([1]!テーブル26[[#This Row],[qt_condition_type_id]],[1]!見積条件タイプマスタ[#Data],4,0)</f>
        <v>SOLID</v>
      </c>
      <c r="G35" s="32">
        <v>10</v>
      </c>
      <c r="H35" s="49" t="str">
        <f>[1]!テーブル26[[#This Row],[article_type_id]]&amp;"."&amp;[1]!テーブル26[[#This Row],[qt_condition_type_id]]&amp;"."&amp;[1]!テーブル26[[#This Row],[qt_condition_type_define_id]]</f>
        <v>-1.1.10</v>
      </c>
      <c r="I35" s="33" t="str">
        <f>VLOOKUP([1]!テーブル26[[#This Row],['#unique_id]],[1]!見積条件マスタ[['#unique_id]:[name]],2,0)</f>
        <v>DAC_DC_1</v>
      </c>
      <c r="J35" s="33" t="str">
        <f>VLOOKUP([1]!テーブル26[[#This Row],['#unique_id]],[1]!見積条件マスタ[['#unique_id]:[name]],3,0)</f>
        <v>41_45</v>
      </c>
      <c r="K35" s="33" t="str">
        <f>VLOOKUP([1]!テーブル26[[#This Row],['#unique_id]],[1]!見積条件マスタ[['#unique_id]:[name]],4,0)</f>
        <v>DAC (41～45HRC) 鋳抜きピン用</v>
      </c>
      <c r="L35" s="32">
        <v>6</v>
      </c>
      <c r="M35" s="32" t="s">
        <v>626</v>
      </c>
      <c r="N35" s="32" t="s">
        <v>169</v>
      </c>
      <c r="O35" s="32"/>
      <c r="P35" s="32" t="s">
        <v>633</v>
      </c>
    </row>
    <row r="36" spans="2:16" x14ac:dyDescent="0.25">
      <c r="B36" s="51">
        <v>-1</v>
      </c>
      <c r="C36" s="49" t="str">
        <f>VLOOKUP([1]!テーブル26[[#This Row],[article_type_id]],[1]!品名マスタ[#Data],5,0)</f>
        <v>その他</v>
      </c>
      <c r="D36" s="32">
        <v>1</v>
      </c>
      <c r="E36" s="49" t="str">
        <f>VLOOKUP([1]!テーブル26[[#This Row],[qt_condition_type_id]],[1]!見積条件タイプマスタ[#Data],5,0)</f>
        <v>材質</v>
      </c>
      <c r="F36" s="49" t="str">
        <f>VLOOKUP([1]!テーブル26[[#This Row],[qt_condition_type_id]],[1]!見積条件タイプマスタ[#Data],4,0)</f>
        <v>SOLID</v>
      </c>
      <c r="G36" s="32">
        <v>10</v>
      </c>
      <c r="H36" s="49" t="str">
        <f>[1]!テーブル26[[#This Row],[article_type_id]]&amp;"."&amp;[1]!テーブル26[[#This Row],[qt_condition_type_id]]&amp;"."&amp;[1]!テーブル26[[#This Row],[qt_condition_type_define_id]]</f>
        <v>-1.1.10</v>
      </c>
      <c r="I36" s="33" t="str">
        <f>VLOOKUP([1]!テーブル26[[#This Row],['#unique_id]],[1]!見積条件マスタ[['#unique_id]:[name]],2,0)</f>
        <v>DAC_DC_1</v>
      </c>
      <c r="J36" s="33" t="str">
        <f>VLOOKUP([1]!テーブル26[[#This Row],['#unique_id]],[1]!見積条件マスタ[['#unique_id]:[name]],3,0)</f>
        <v>41_45</v>
      </c>
      <c r="K36" s="33" t="str">
        <f>VLOOKUP([1]!テーブル26[[#This Row],['#unique_id]],[1]!見積条件マスタ[['#unique_id]:[name]],4,0)</f>
        <v>DAC (41～45HRC) 鋳抜きピン用</v>
      </c>
      <c r="L36" s="32">
        <v>7</v>
      </c>
      <c r="M36" s="32" t="s">
        <v>626</v>
      </c>
      <c r="N36" s="32" t="s">
        <v>170</v>
      </c>
      <c r="O36" s="32"/>
      <c r="P36" s="32" t="s">
        <v>633</v>
      </c>
    </row>
    <row r="37" spans="2:16" x14ac:dyDescent="0.25">
      <c r="B37" s="51">
        <v>-1</v>
      </c>
      <c r="C37" s="49" t="str">
        <f>VLOOKUP([1]!テーブル26[[#This Row],[article_type_id]],[1]!品名マスタ[#Data],5,0)</f>
        <v>その他</v>
      </c>
      <c r="D37" s="32">
        <v>1</v>
      </c>
      <c r="E37" s="49" t="str">
        <f>VLOOKUP([1]!テーブル26[[#This Row],[qt_condition_type_id]],[1]!見積条件タイプマスタ[#Data],5,0)</f>
        <v>材質</v>
      </c>
      <c r="F37" s="49" t="str">
        <f>VLOOKUP([1]!テーブル26[[#This Row],[qt_condition_type_id]],[1]!見積条件タイプマスタ[#Data],4,0)</f>
        <v>SOLID</v>
      </c>
      <c r="G37" s="32">
        <v>10</v>
      </c>
      <c r="H37" s="49" t="str">
        <f>[1]!テーブル26[[#This Row],[article_type_id]]&amp;"."&amp;[1]!テーブル26[[#This Row],[qt_condition_type_id]]&amp;"."&amp;[1]!テーブル26[[#This Row],[qt_condition_type_define_id]]</f>
        <v>-1.1.10</v>
      </c>
      <c r="I37" s="33" t="str">
        <f>VLOOKUP([1]!テーブル26[[#This Row],['#unique_id]],[1]!見積条件マスタ[['#unique_id]:[name]],2,0)</f>
        <v>DAC_DC_1</v>
      </c>
      <c r="J37" s="33" t="str">
        <f>VLOOKUP([1]!テーブル26[[#This Row],['#unique_id]],[1]!見積条件マスタ[['#unique_id]:[name]],3,0)</f>
        <v>41_45</v>
      </c>
      <c r="K37" s="33" t="str">
        <f>VLOOKUP([1]!テーブル26[[#This Row],['#unique_id]],[1]!見積条件マスタ[['#unique_id]:[name]],4,0)</f>
        <v>DAC (41～45HRC) 鋳抜きピン用</v>
      </c>
      <c r="L37" s="32">
        <v>8</v>
      </c>
      <c r="M37" s="32" t="s">
        <v>626</v>
      </c>
      <c r="N37" s="32" t="s">
        <v>171</v>
      </c>
      <c r="O37" s="32"/>
      <c r="P37" s="32" t="s">
        <v>633</v>
      </c>
    </row>
    <row r="38" spans="2:16" x14ac:dyDescent="0.25">
      <c r="B38" s="51">
        <v>-1</v>
      </c>
      <c r="C38" s="49" t="str">
        <f>VLOOKUP([1]!テーブル26[[#This Row],[article_type_id]],[1]!品名マスタ[#Data],5,0)</f>
        <v>その他</v>
      </c>
      <c r="D38" s="32">
        <v>1</v>
      </c>
      <c r="E38" s="49" t="str">
        <f>VLOOKUP([1]!テーブル26[[#This Row],[qt_condition_type_id]],[1]!見積条件タイプマスタ[#Data],5,0)</f>
        <v>材質</v>
      </c>
      <c r="F38" s="49" t="str">
        <f>VLOOKUP([1]!テーブル26[[#This Row],[qt_condition_type_id]],[1]!見積条件タイプマスタ[#Data],4,0)</f>
        <v>SOLID</v>
      </c>
      <c r="G38" s="32">
        <v>10</v>
      </c>
      <c r="H38" s="49" t="str">
        <f>[1]!テーブル26[[#This Row],[article_type_id]]&amp;"."&amp;[1]!テーブル26[[#This Row],[qt_condition_type_id]]&amp;"."&amp;[1]!テーブル26[[#This Row],[qt_condition_type_define_id]]</f>
        <v>-1.1.10</v>
      </c>
      <c r="I38" s="33" t="str">
        <f>VLOOKUP([1]!テーブル26[[#This Row],['#unique_id]],[1]!見積条件マスタ[['#unique_id]:[name]],2,0)</f>
        <v>DAC_DC_1</v>
      </c>
      <c r="J38" s="33" t="str">
        <f>VLOOKUP([1]!テーブル26[[#This Row],['#unique_id]],[1]!見積条件マスタ[['#unique_id]:[name]],3,0)</f>
        <v>41_45</v>
      </c>
      <c r="K38" s="33" t="str">
        <f>VLOOKUP([1]!テーブル26[[#This Row],['#unique_id]],[1]!見積条件マスタ[['#unique_id]:[name]],4,0)</f>
        <v>DAC (41～45HRC) 鋳抜きピン用</v>
      </c>
      <c r="L38" s="32">
        <v>9</v>
      </c>
      <c r="M38" s="32" t="s">
        <v>626</v>
      </c>
      <c r="N38" s="32" t="s">
        <v>172</v>
      </c>
      <c r="O38" s="32"/>
      <c r="P38" s="32" t="s">
        <v>633</v>
      </c>
    </row>
    <row r="39" spans="2:16" x14ac:dyDescent="0.25">
      <c r="B39" s="51">
        <v>-1</v>
      </c>
      <c r="C39" s="49" t="str">
        <f>VLOOKUP([1]!テーブル26[[#This Row],[article_type_id]],[1]!品名マスタ[#Data],5,0)</f>
        <v>その他</v>
      </c>
      <c r="D39" s="32">
        <v>1</v>
      </c>
      <c r="E39" s="49" t="str">
        <f>VLOOKUP([1]!テーブル26[[#This Row],[qt_condition_type_id]],[1]!見積条件タイプマスタ[#Data],5,0)</f>
        <v>材質</v>
      </c>
      <c r="F39" s="49" t="str">
        <f>VLOOKUP([1]!テーブル26[[#This Row],[qt_condition_type_id]],[1]!見積条件タイプマスタ[#Data],4,0)</f>
        <v>SOLID</v>
      </c>
      <c r="G39" s="32">
        <v>10</v>
      </c>
      <c r="H39" s="49" t="str">
        <f>[1]!テーブル26[[#This Row],[article_type_id]]&amp;"."&amp;[1]!テーブル26[[#This Row],[qt_condition_type_id]]&amp;"."&amp;[1]!テーブル26[[#This Row],[qt_condition_type_define_id]]</f>
        <v>-1.1.10</v>
      </c>
      <c r="I39" s="33" t="str">
        <f>VLOOKUP([1]!テーブル26[[#This Row],['#unique_id]],[1]!見積条件マスタ[['#unique_id]:[name]],2,0)</f>
        <v>DAC_DC_1</v>
      </c>
      <c r="J39" s="33" t="str">
        <f>VLOOKUP([1]!テーブル26[[#This Row],['#unique_id]],[1]!見積条件マスタ[['#unique_id]:[name]],3,0)</f>
        <v>41_45</v>
      </c>
      <c r="K39" s="33" t="str">
        <f>VLOOKUP([1]!テーブル26[[#This Row],['#unique_id]],[1]!見積条件マスタ[['#unique_id]:[name]],4,0)</f>
        <v>DAC (41～45HRC) 鋳抜きピン用</v>
      </c>
      <c r="L39" s="32">
        <v>10</v>
      </c>
      <c r="M39" s="32" t="s">
        <v>626</v>
      </c>
      <c r="N39" s="32" t="s">
        <v>173</v>
      </c>
      <c r="O39" s="32"/>
      <c r="P39" s="32" t="s">
        <v>633</v>
      </c>
    </row>
    <row r="40" spans="2:16" x14ac:dyDescent="0.25">
      <c r="B40" s="51">
        <v>-1</v>
      </c>
      <c r="C40" s="49" t="str">
        <f>VLOOKUP([1]!テーブル26[[#This Row],[article_type_id]],[1]!品名マスタ[#Data],5,0)</f>
        <v>その他</v>
      </c>
      <c r="D40" s="32">
        <v>1</v>
      </c>
      <c r="E40" s="49" t="str">
        <f>VLOOKUP([1]!テーブル26[[#This Row],[qt_condition_type_id]],[1]!見積条件タイプマスタ[#Data],5,0)</f>
        <v>材質</v>
      </c>
      <c r="F40" s="49" t="str">
        <f>VLOOKUP([1]!テーブル26[[#This Row],[qt_condition_type_id]],[1]!見積条件タイプマスタ[#Data],4,0)</f>
        <v>SOLID</v>
      </c>
      <c r="G40" s="32">
        <v>10</v>
      </c>
      <c r="H40" s="49" t="str">
        <f>[1]!テーブル26[[#This Row],[article_type_id]]&amp;"."&amp;[1]!テーブル26[[#This Row],[qt_condition_type_id]]&amp;"."&amp;[1]!テーブル26[[#This Row],[qt_condition_type_define_id]]</f>
        <v>-1.1.10</v>
      </c>
      <c r="I40" s="33" t="str">
        <f>VLOOKUP([1]!テーブル26[[#This Row],['#unique_id]],[1]!見積条件マスタ[['#unique_id]:[name]],2,0)</f>
        <v>DAC_DC_1</v>
      </c>
      <c r="J40" s="33" t="str">
        <f>VLOOKUP([1]!テーブル26[[#This Row],['#unique_id]],[1]!見積条件マスタ[['#unique_id]:[name]],3,0)</f>
        <v>41_45</v>
      </c>
      <c r="K40" s="33" t="str">
        <f>VLOOKUP([1]!テーブル26[[#This Row],['#unique_id]],[1]!見積条件マスタ[['#unique_id]:[name]],4,0)</f>
        <v>DAC (41～45HRC) 鋳抜きピン用</v>
      </c>
      <c r="L40" s="32">
        <v>11</v>
      </c>
      <c r="M40" s="32" t="s">
        <v>626</v>
      </c>
      <c r="N40" s="32" t="s">
        <v>174</v>
      </c>
      <c r="O40" s="32"/>
      <c r="P40" s="32" t="s">
        <v>633</v>
      </c>
    </row>
    <row r="41" spans="2:16" x14ac:dyDescent="0.25">
      <c r="B41" s="51">
        <v>-1</v>
      </c>
      <c r="C41" s="49" t="str">
        <f>VLOOKUP([1]!テーブル26[[#This Row],[article_type_id]],[1]!品名マスタ[#Data],5,0)</f>
        <v>その他</v>
      </c>
      <c r="D41" s="32">
        <v>1</v>
      </c>
      <c r="E41" s="49" t="str">
        <f>VLOOKUP([1]!テーブル26[[#This Row],[qt_condition_type_id]],[1]!見積条件タイプマスタ[#Data],5,0)</f>
        <v>材質</v>
      </c>
      <c r="F41" s="49" t="str">
        <f>VLOOKUP([1]!テーブル26[[#This Row],[qt_condition_type_id]],[1]!見積条件タイプマスタ[#Data],4,0)</f>
        <v>SOLID</v>
      </c>
      <c r="G41" s="32">
        <v>10</v>
      </c>
      <c r="H41" s="49" t="str">
        <f>[1]!テーブル26[[#This Row],[article_type_id]]&amp;"."&amp;[1]!テーブル26[[#This Row],[qt_condition_type_id]]&amp;"."&amp;[1]!テーブル26[[#This Row],[qt_condition_type_define_id]]</f>
        <v>-1.1.10</v>
      </c>
      <c r="I41" s="33" t="str">
        <f>VLOOKUP([1]!テーブル26[[#This Row],['#unique_id]],[1]!見積条件マスタ[['#unique_id]:[name]],2,0)</f>
        <v>DAC_DC_1</v>
      </c>
      <c r="J41" s="33" t="str">
        <f>VLOOKUP([1]!テーブル26[[#This Row],['#unique_id]],[1]!見積条件マスタ[['#unique_id]:[name]],3,0)</f>
        <v>41_45</v>
      </c>
      <c r="K41" s="33" t="str">
        <f>VLOOKUP([1]!テーブル26[[#This Row],['#unique_id]],[1]!見積条件マスタ[['#unique_id]:[name]],4,0)</f>
        <v>DAC (41～45HRC) 鋳抜きピン用</v>
      </c>
      <c r="L41" s="32">
        <v>12</v>
      </c>
      <c r="M41" s="32" t="s">
        <v>626</v>
      </c>
      <c r="N41" s="32" t="s">
        <v>175</v>
      </c>
      <c r="O41" s="32"/>
      <c r="P41" s="32" t="s">
        <v>633</v>
      </c>
    </row>
    <row r="42" spans="2:16" x14ac:dyDescent="0.25">
      <c r="B42" s="51">
        <v>-1</v>
      </c>
      <c r="C42" s="49" t="str">
        <f>VLOOKUP([1]!テーブル26[[#This Row],[article_type_id]],[1]!品名マスタ[#Data],5,0)</f>
        <v>その他</v>
      </c>
      <c r="D42" s="32">
        <v>1</v>
      </c>
      <c r="E42" s="49" t="str">
        <f>VLOOKUP([1]!テーブル26[[#This Row],[qt_condition_type_id]],[1]!見積条件タイプマスタ[#Data],5,0)</f>
        <v>材質</v>
      </c>
      <c r="F42" s="49" t="str">
        <f>VLOOKUP([1]!テーブル26[[#This Row],[qt_condition_type_id]],[1]!見積条件タイプマスタ[#Data],4,0)</f>
        <v>SOLID</v>
      </c>
      <c r="G42" s="32">
        <v>10</v>
      </c>
      <c r="H42" s="49" t="str">
        <f>[1]!テーブル26[[#This Row],[article_type_id]]&amp;"."&amp;[1]!テーブル26[[#This Row],[qt_condition_type_id]]&amp;"."&amp;[1]!テーブル26[[#This Row],[qt_condition_type_define_id]]</f>
        <v>-1.1.10</v>
      </c>
      <c r="I42" s="33" t="str">
        <f>VLOOKUP([1]!テーブル26[[#This Row],['#unique_id]],[1]!見積条件マスタ[['#unique_id]:[name]],2,0)</f>
        <v>DAC_DC_1</v>
      </c>
      <c r="J42" s="33" t="str">
        <f>VLOOKUP([1]!テーブル26[[#This Row],['#unique_id]],[1]!見積条件マスタ[['#unique_id]:[name]],3,0)</f>
        <v>41_45</v>
      </c>
      <c r="K42" s="33" t="str">
        <f>VLOOKUP([1]!テーブル26[[#This Row],['#unique_id]],[1]!見積条件マスタ[['#unique_id]:[name]],4,0)</f>
        <v>DAC (41～45HRC) 鋳抜きピン用</v>
      </c>
      <c r="L42" s="32">
        <v>13</v>
      </c>
      <c r="M42" s="32" t="s">
        <v>626</v>
      </c>
      <c r="N42" s="32" t="s">
        <v>176</v>
      </c>
      <c r="O42" s="32"/>
      <c r="P42" s="32" t="s">
        <v>633</v>
      </c>
    </row>
    <row r="43" spans="2:16" x14ac:dyDescent="0.25">
      <c r="B43" s="51">
        <v>-1</v>
      </c>
      <c r="C43" s="49" t="str">
        <f>VLOOKUP([1]!テーブル26[[#This Row],[article_type_id]],[1]!品名マスタ[#Data],5,0)</f>
        <v>その他</v>
      </c>
      <c r="D43" s="32">
        <v>1</v>
      </c>
      <c r="E43" s="49" t="str">
        <f>VLOOKUP([1]!テーブル26[[#This Row],[qt_condition_type_id]],[1]!見積条件タイプマスタ[#Data],5,0)</f>
        <v>材質</v>
      </c>
      <c r="F43" s="49" t="str">
        <f>VLOOKUP([1]!テーブル26[[#This Row],[qt_condition_type_id]],[1]!見積条件タイプマスタ[#Data],4,0)</f>
        <v>SOLID</v>
      </c>
      <c r="G43" s="32">
        <v>11</v>
      </c>
      <c r="H43" s="49" t="str">
        <f>[1]!テーブル26[[#This Row],[article_type_id]]&amp;"."&amp;[1]!テーブル26[[#This Row],[qt_condition_type_id]]&amp;"."&amp;[1]!テーブル26[[#This Row],[qt_condition_type_define_id]]</f>
        <v>-1.1.11</v>
      </c>
      <c r="I43" s="33" t="str">
        <f>VLOOKUP([1]!テーブル26[[#This Row],['#unique_id]],[1]!見積条件マスタ[['#unique_id]:[name]],2,0)</f>
        <v>DAC_DC_2</v>
      </c>
      <c r="J43" s="33" t="str">
        <f>VLOOKUP([1]!テーブル26[[#This Row],['#unique_id]],[1]!見積条件マスタ[['#unique_id]:[name]],3,0)</f>
        <v>44_46</v>
      </c>
      <c r="K43" s="33" t="str">
        <f>VLOOKUP([1]!テーブル26[[#This Row],['#unique_id]],[1]!見積条件マスタ[['#unique_id]:[name]],4,0)</f>
        <v>DAC (44～46HRC) 鋳抜きピン用</v>
      </c>
      <c r="L43" s="32">
        <v>1</v>
      </c>
      <c r="M43" s="32" t="s">
        <v>473</v>
      </c>
      <c r="N43" s="32" t="s">
        <v>163</v>
      </c>
      <c r="O43" s="32"/>
      <c r="P43" s="32" t="s">
        <v>633</v>
      </c>
    </row>
    <row r="44" spans="2:16" x14ac:dyDescent="0.25">
      <c r="B44" s="51">
        <v>-1</v>
      </c>
      <c r="C44" s="49" t="str">
        <f>VLOOKUP([1]!テーブル26[[#This Row],[article_type_id]],[1]!品名マスタ[#Data],5,0)</f>
        <v>その他</v>
      </c>
      <c r="D44" s="32">
        <v>1</v>
      </c>
      <c r="E44" s="49" t="str">
        <f>VLOOKUP([1]!テーブル26[[#This Row],[qt_condition_type_id]],[1]!見積条件タイプマスタ[#Data],5,0)</f>
        <v>材質</v>
      </c>
      <c r="F44" s="49" t="str">
        <f>VLOOKUP([1]!テーブル26[[#This Row],[qt_condition_type_id]],[1]!見積条件タイプマスタ[#Data],4,0)</f>
        <v>SOLID</v>
      </c>
      <c r="G44" s="32">
        <v>11</v>
      </c>
      <c r="H44" s="49" t="str">
        <f>[1]!テーブル26[[#This Row],[article_type_id]]&amp;"."&amp;[1]!テーブル26[[#This Row],[qt_condition_type_id]]&amp;"."&amp;[1]!テーブル26[[#This Row],[qt_condition_type_define_id]]</f>
        <v>-1.1.11</v>
      </c>
      <c r="I44" s="33" t="str">
        <f>VLOOKUP([1]!テーブル26[[#This Row],['#unique_id]],[1]!見積条件マスタ[['#unique_id]:[name]],2,0)</f>
        <v>DAC_DC_2</v>
      </c>
      <c r="J44" s="33" t="str">
        <f>VLOOKUP([1]!テーブル26[[#This Row],['#unique_id]],[1]!見積条件マスタ[['#unique_id]:[name]],3,0)</f>
        <v>44_46</v>
      </c>
      <c r="K44" s="33" t="str">
        <f>VLOOKUP([1]!テーブル26[[#This Row],['#unique_id]],[1]!見積条件マスタ[['#unique_id]:[name]],4,0)</f>
        <v>DAC (44～46HRC) 鋳抜きピン用</v>
      </c>
      <c r="L44" s="32">
        <v>2</v>
      </c>
      <c r="M44" s="32" t="s">
        <v>473</v>
      </c>
      <c r="N44" s="32" t="s">
        <v>35</v>
      </c>
      <c r="O44" s="32"/>
      <c r="P44" s="32" t="s">
        <v>632</v>
      </c>
    </row>
    <row r="45" spans="2:16" x14ac:dyDescent="0.25">
      <c r="B45" s="51">
        <v>-1</v>
      </c>
      <c r="C45" s="49" t="str">
        <f>VLOOKUP([1]!テーブル26[[#This Row],[article_type_id]],[1]!品名マスタ[#Data],5,0)</f>
        <v>その他</v>
      </c>
      <c r="D45" s="32">
        <v>1</v>
      </c>
      <c r="E45" s="49" t="str">
        <f>VLOOKUP([1]!テーブル26[[#This Row],[qt_condition_type_id]],[1]!見積条件タイプマスタ[#Data],5,0)</f>
        <v>材質</v>
      </c>
      <c r="F45" s="49" t="str">
        <f>VLOOKUP([1]!テーブル26[[#This Row],[qt_condition_type_id]],[1]!見積条件タイプマスタ[#Data],4,0)</f>
        <v>SOLID</v>
      </c>
      <c r="G45" s="32">
        <v>11</v>
      </c>
      <c r="H45" s="49" t="str">
        <f>[1]!テーブル26[[#This Row],[article_type_id]]&amp;"."&amp;[1]!テーブル26[[#This Row],[qt_condition_type_id]]&amp;"."&amp;[1]!テーブル26[[#This Row],[qt_condition_type_define_id]]</f>
        <v>-1.1.11</v>
      </c>
      <c r="I45" s="33" t="str">
        <f>VLOOKUP([1]!テーブル26[[#This Row],['#unique_id]],[1]!見積条件マスタ[['#unique_id]:[name]],2,0)</f>
        <v>DAC_DC_2</v>
      </c>
      <c r="J45" s="33" t="str">
        <f>VLOOKUP([1]!テーブル26[[#This Row],['#unique_id]],[1]!見積条件マスタ[['#unique_id]:[name]],3,0)</f>
        <v>44_46</v>
      </c>
      <c r="K45" s="33" t="str">
        <f>VLOOKUP([1]!テーブル26[[#This Row],['#unique_id]],[1]!見積条件マスタ[['#unique_id]:[name]],4,0)</f>
        <v>DAC (44～46HRC) 鋳抜きピン用</v>
      </c>
      <c r="L45" s="32">
        <v>3</v>
      </c>
      <c r="M45" s="32" t="s">
        <v>473</v>
      </c>
      <c r="N45" s="32" t="s">
        <v>34</v>
      </c>
      <c r="O45" s="32"/>
      <c r="P45" s="32" t="s">
        <v>632</v>
      </c>
    </row>
    <row r="46" spans="2:16" x14ac:dyDescent="0.25">
      <c r="B46" s="51">
        <v>-1</v>
      </c>
      <c r="C46" s="49" t="str">
        <f>VLOOKUP([1]!テーブル26[[#This Row],[article_type_id]],[1]!品名マスタ[#Data],5,0)</f>
        <v>その他</v>
      </c>
      <c r="D46" s="32">
        <v>1</v>
      </c>
      <c r="E46" s="49" t="str">
        <f>VLOOKUP([1]!テーブル26[[#This Row],[qt_condition_type_id]],[1]!見積条件タイプマスタ[#Data],5,0)</f>
        <v>材質</v>
      </c>
      <c r="F46" s="49" t="str">
        <f>VLOOKUP([1]!テーブル26[[#This Row],[qt_condition_type_id]],[1]!見積条件タイプマスタ[#Data],4,0)</f>
        <v>SOLID</v>
      </c>
      <c r="G46" s="32">
        <v>11</v>
      </c>
      <c r="H46" s="49" t="str">
        <f>[1]!テーブル26[[#This Row],[article_type_id]]&amp;"."&amp;[1]!テーブル26[[#This Row],[qt_condition_type_id]]&amp;"."&amp;[1]!テーブル26[[#This Row],[qt_condition_type_define_id]]</f>
        <v>-1.1.11</v>
      </c>
      <c r="I46" s="33" t="str">
        <f>VLOOKUP([1]!テーブル26[[#This Row],['#unique_id]],[1]!見積条件マスタ[['#unique_id]:[name]],2,0)</f>
        <v>DAC_DC_2</v>
      </c>
      <c r="J46" s="33" t="str">
        <f>VLOOKUP([1]!テーブル26[[#This Row],['#unique_id]],[1]!見積条件マスタ[['#unique_id]:[name]],3,0)</f>
        <v>44_46</v>
      </c>
      <c r="K46" s="33" t="str">
        <f>VLOOKUP([1]!テーブル26[[#This Row],['#unique_id]],[1]!見積条件マスタ[['#unique_id]:[name]],4,0)</f>
        <v>DAC (44～46HRC) 鋳抜きピン用</v>
      </c>
      <c r="L46" s="32">
        <v>4</v>
      </c>
      <c r="M46" s="32" t="s">
        <v>473</v>
      </c>
      <c r="N46" s="32" t="s">
        <v>167</v>
      </c>
      <c r="O46" s="32"/>
      <c r="P46" s="32" t="s">
        <v>633</v>
      </c>
    </row>
    <row r="47" spans="2:16" x14ac:dyDescent="0.25">
      <c r="B47" s="51">
        <v>-1</v>
      </c>
      <c r="C47" s="49" t="str">
        <f>VLOOKUP([1]!テーブル26[[#This Row],[article_type_id]],[1]!品名マスタ[#Data],5,0)</f>
        <v>その他</v>
      </c>
      <c r="D47" s="32">
        <v>1</v>
      </c>
      <c r="E47" s="49" t="str">
        <f>VLOOKUP([1]!テーブル26[[#This Row],[qt_condition_type_id]],[1]!見積条件タイプマスタ[#Data],5,0)</f>
        <v>材質</v>
      </c>
      <c r="F47" s="49" t="str">
        <f>VLOOKUP([1]!テーブル26[[#This Row],[qt_condition_type_id]],[1]!見積条件タイプマスタ[#Data],4,0)</f>
        <v>SOLID</v>
      </c>
      <c r="G47" s="32">
        <v>11</v>
      </c>
      <c r="H47" s="49" t="str">
        <f>[1]!テーブル26[[#This Row],[article_type_id]]&amp;"."&amp;[1]!テーブル26[[#This Row],[qt_condition_type_id]]&amp;"."&amp;[1]!テーブル26[[#This Row],[qt_condition_type_define_id]]</f>
        <v>-1.1.11</v>
      </c>
      <c r="I47" s="33" t="str">
        <f>VLOOKUP([1]!テーブル26[[#This Row],['#unique_id]],[1]!見積条件マスタ[['#unique_id]:[name]],2,0)</f>
        <v>DAC_DC_2</v>
      </c>
      <c r="J47" s="33" t="str">
        <f>VLOOKUP([1]!テーブル26[[#This Row],['#unique_id]],[1]!見積条件マスタ[['#unique_id]:[name]],3,0)</f>
        <v>44_46</v>
      </c>
      <c r="K47" s="33" t="str">
        <f>VLOOKUP([1]!テーブル26[[#This Row],['#unique_id]],[1]!見積条件マスタ[['#unique_id]:[name]],4,0)</f>
        <v>DAC (44～46HRC) 鋳抜きピン用</v>
      </c>
      <c r="L47" s="32">
        <v>5</v>
      </c>
      <c r="M47" s="32" t="s">
        <v>473</v>
      </c>
      <c r="N47" s="32" t="s">
        <v>168</v>
      </c>
      <c r="O47" s="32"/>
      <c r="P47" s="32" t="s">
        <v>633</v>
      </c>
    </row>
    <row r="48" spans="2:16" x14ac:dyDescent="0.25">
      <c r="B48" s="51">
        <v>-1</v>
      </c>
      <c r="C48" s="49" t="str">
        <f>VLOOKUP([1]!テーブル26[[#This Row],[article_type_id]],[1]!品名マスタ[#Data],5,0)</f>
        <v>その他</v>
      </c>
      <c r="D48" s="32">
        <v>1</v>
      </c>
      <c r="E48" s="49" t="str">
        <f>VLOOKUP([1]!テーブル26[[#This Row],[qt_condition_type_id]],[1]!見積条件タイプマスタ[#Data],5,0)</f>
        <v>材質</v>
      </c>
      <c r="F48" s="49" t="str">
        <f>VLOOKUP([1]!テーブル26[[#This Row],[qt_condition_type_id]],[1]!見積条件タイプマスタ[#Data],4,0)</f>
        <v>SOLID</v>
      </c>
      <c r="G48" s="32">
        <v>11</v>
      </c>
      <c r="H48" s="49" t="str">
        <f>[1]!テーブル26[[#This Row],[article_type_id]]&amp;"."&amp;[1]!テーブル26[[#This Row],[qt_condition_type_id]]&amp;"."&amp;[1]!テーブル26[[#This Row],[qt_condition_type_define_id]]</f>
        <v>-1.1.11</v>
      </c>
      <c r="I48" s="33" t="str">
        <f>VLOOKUP([1]!テーブル26[[#This Row],['#unique_id]],[1]!見積条件マスタ[['#unique_id]:[name]],2,0)</f>
        <v>DAC_DC_2</v>
      </c>
      <c r="J48" s="33" t="str">
        <f>VLOOKUP([1]!テーブル26[[#This Row],['#unique_id]],[1]!見積条件マスタ[['#unique_id]:[name]],3,0)</f>
        <v>44_46</v>
      </c>
      <c r="K48" s="33" t="str">
        <f>VLOOKUP([1]!テーブル26[[#This Row],['#unique_id]],[1]!見積条件マスタ[['#unique_id]:[name]],4,0)</f>
        <v>DAC (44～46HRC) 鋳抜きピン用</v>
      </c>
      <c r="L48" s="32">
        <v>6</v>
      </c>
      <c r="M48" s="32" t="s">
        <v>473</v>
      </c>
      <c r="N48" s="32" t="s">
        <v>169</v>
      </c>
      <c r="O48" s="32"/>
      <c r="P48" s="32" t="s">
        <v>633</v>
      </c>
    </row>
    <row r="49" spans="2:16" x14ac:dyDescent="0.25">
      <c r="B49" s="51">
        <v>-1</v>
      </c>
      <c r="C49" s="49" t="str">
        <f>VLOOKUP([1]!テーブル26[[#This Row],[article_type_id]],[1]!品名マスタ[#Data],5,0)</f>
        <v>その他</v>
      </c>
      <c r="D49" s="32">
        <v>1</v>
      </c>
      <c r="E49" s="49" t="str">
        <f>VLOOKUP([1]!テーブル26[[#This Row],[qt_condition_type_id]],[1]!見積条件タイプマスタ[#Data],5,0)</f>
        <v>材質</v>
      </c>
      <c r="F49" s="49" t="str">
        <f>VLOOKUP([1]!テーブル26[[#This Row],[qt_condition_type_id]],[1]!見積条件タイプマスタ[#Data],4,0)</f>
        <v>SOLID</v>
      </c>
      <c r="G49" s="32">
        <v>11</v>
      </c>
      <c r="H49" s="49" t="str">
        <f>[1]!テーブル26[[#This Row],[article_type_id]]&amp;"."&amp;[1]!テーブル26[[#This Row],[qt_condition_type_id]]&amp;"."&amp;[1]!テーブル26[[#This Row],[qt_condition_type_define_id]]</f>
        <v>-1.1.11</v>
      </c>
      <c r="I49" s="33" t="str">
        <f>VLOOKUP([1]!テーブル26[[#This Row],['#unique_id]],[1]!見積条件マスタ[['#unique_id]:[name]],2,0)</f>
        <v>DAC_DC_2</v>
      </c>
      <c r="J49" s="33" t="str">
        <f>VLOOKUP([1]!テーブル26[[#This Row],['#unique_id]],[1]!見積条件マスタ[['#unique_id]:[name]],3,0)</f>
        <v>44_46</v>
      </c>
      <c r="K49" s="33" t="str">
        <f>VLOOKUP([1]!テーブル26[[#This Row],['#unique_id]],[1]!見積条件マスタ[['#unique_id]:[name]],4,0)</f>
        <v>DAC (44～46HRC) 鋳抜きピン用</v>
      </c>
      <c r="L49" s="32">
        <v>7</v>
      </c>
      <c r="M49" s="32" t="s">
        <v>473</v>
      </c>
      <c r="N49" s="32" t="s">
        <v>170</v>
      </c>
      <c r="O49" s="32"/>
      <c r="P49" s="32" t="s">
        <v>633</v>
      </c>
    </row>
    <row r="50" spans="2:16" x14ac:dyDescent="0.25">
      <c r="B50" s="51">
        <v>-1</v>
      </c>
      <c r="C50" s="49" t="str">
        <f>VLOOKUP([1]!テーブル26[[#This Row],[article_type_id]],[1]!品名マスタ[#Data],5,0)</f>
        <v>その他</v>
      </c>
      <c r="D50" s="32">
        <v>1</v>
      </c>
      <c r="E50" s="49" t="str">
        <f>VLOOKUP([1]!テーブル26[[#This Row],[qt_condition_type_id]],[1]!見積条件タイプマスタ[#Data],5,0)</f>
        <v>材質</v>
      </c>
      <c r="F50" s="49" t="str">
        <f>VLOOKUP([1]!テーブル26[[#This Row],[qt_condition_type_id]],[1]!見積条件タイプマスタ[#Data],4,0)</f>
        <v>SOLID</v>
      </c>
      <c r="G50" s="32">
        <v>11</v>
      </c>
      <c r="H50" s="49" t="str">
        <f>[1]!テーブル26[[#This Row],[article_type_id]]&amp;"."&amp;[1]!テーブル26[[#This Row],[qt_condition_type_id]]&amp;"."&amp;[1]!テーブル26[[#This Row],[qt_condition_type_define_id]]</f>
        <v>-1.1.11</v>
      </c>
      <c r="I50" s="33" t="str">
        <f>VLOOKUP([1]!テーブル26[[#This Row],['#unique_id]],[1]!見積条件マスタ[['#unique_id]:[name]],2,0)</f>
        <v>DAC_DC_2</v>
      </c>
      <c r="J50" s="33" t="str">
        <f>VLOOKUP([1]!テーブル26[[#This Row],['#unique_id]],[1]!見積条件マスタ[['#unique_id]:[name]],3,0)</f>
        <v>44_46</v>
      </c>
      <c r="K50" s="33" t="str">
        <f>VLOOKUP([1]!テーブル26[[#This Row],['#unique_id]],[1]!見積条件マスタ[['#unique_id]:[name]],4,0)</f>
        <v>DAC (44～46HRC) 鋳抜きピン用</v>
      </c>
      <c r="L50" s="32">
        <v>8</v>
      </c>
      <c r="M50" s="32" t="s">
        <v>473</v>
      </c>
      <c r="N50" s="32" t="s">
        <v>171</v>
      </c>
      <c r="O50" s="32"/>
      <c r="P50" s="32" t="s">
        <v>633</v>
      </c>
    </row>
    <row r="51" spans="2:16" x14ac:dyDescent="0.25">
      <c r="B51" s="51">
        <v>-1</v>
      </c>
      <c r="C51" s="49" t="str">
        <f>VLOOKUP([1]!テーブル26[[#This Row],[article_type_id]],[1]!品名マスタ[#Data],5,0)</f>
        <v>その他</v>
      </c>
      <c r="D51" s="32">
        <v>1</v>
      </c>
      <c r="E51" s="49" t="str">
        <f>VLOOKUP([1]!テーブル26[[#This Row],[qt_condition_type_id]],[1]!見積条件タイプマスタ[#Data],5,0)</f>
        <v>材質</v>
      </c>
      <c r="F51" s="49" t="str">
        <f>VLOOKUP([1]!テーブル26[[#This Row],[qt_condition_type_id]],[1]!見積条件タイプマスタ[#Data],4,0)</f>
        <v>SOLID</v>
      </c>
      <c r="G51" s="32">
        <v>11</v>
      </c>
      <c r="H51" s="49" t="str">
        <f>[1]!テーブル26[[#This Row],[article_type_id]]&amp;"."&amp;[1]!テーブル26[[#This Row],[qt_condition_type_id]]&amp;"."&amp;[1]!テーブル26[[#This Row],[qt_condition_type_define_id]]</f>
        <v>-1.1.11</v>
      </c>
      <c r="I51" s="33" t="str">
        <f>VLOOKUP([1]!テーブル26[[#This Row],['#unique_id]],[1]!見積条件マスタ[['#unique_id]:[name]],2,0)</f>
        <v>DAC_DC_2</v>
      </c>
      <c r="J51" s="33" t="str">
        <f>VLOOKUP([1]!テーブル26[[#This Row],['#unique_id]],[1]!見積条件マスタ[['#unique_id]:[name]],3,0)</f>
        <v>44_46</v>
      </c>
      <c r="K51" s="33" t="str">
        <f>VLOOKUP([1]!テーブル26[[#This Row],['#unique_id]],[1]!見積条件マスタ[['#unique_id]:[name]],4,0)</f>
        <v>DAC (44～46HRC) 鋳抜きピン用</v>
      </c>
      <c r="L51" s="32">
        <v>9</v>
      </c>
      <c r="M51" s="32" t="s">
        <v>473</v>
      </c>
      <c r="N51" s="32" t="s">
        <v>172</v>
      </c>
      <c r="O51" s="32"/>
      <c r="P51" s="32" t="s">
        <v>633</v>
      </c>
    </row>
    <row r="52" spans="2:16" x14ac:dyDescent="0.25">
      <c r="B52" s="51">
        <v>-1</v>
      </c>
      <c r="C52" s="49" t="str">
        <f>VLOOKUP([1]!テーブル26[[#This Row],[article_type_id]],[1]!品名マスタ[#Data],5,0)</f>
        <v>その他</v>
      </c>
      <c r="D52" s="32">
        <v>1</v>
      </c>
      <c r="E52" s="49" t="str">
        <f>VLOOKUP([1]!テーブル26[[#This Row],[qt_condition_type_id]],[1]!見積条件タイプマスタ[#Data],5,0)</f>
        <v>材質</v>
      </c>
      <c r="F52" s="49" t="str">
        <f>VLOOKUP([1]!テーブル26[[#This Row],[qt_condition_type_id]],[1]!見積条件タイプマスタ[#Data],4,0)</f>
        <v>SOLID</v>
      </c>
      <c r="G52" s="32">
        <v>11</v>
      </c>
      <c r="H52" s="49" t="str">
        <f>[1]!テーブル26[[#This Row],[article_type_id]]&amp;"."&amp;[1]!テーブル26[[#This Row],[qt_condition_type_id]]&amp;"."&amp;[1]!テーブル26[[#This Row],[qt_condition_type_define_id]]</f>
        <v>-1.1.11</v>
      </c>
      <c r="I52" s="33" t="str">
        <f>VLOOKUP([1]!テーブル26[[#This Row],['#unique_id]],[1]!見積条件マスタ[['#unique_id]:[name]],2,0)</f>
        <v>DAC_DC_2</v>
      </c>
      <c r="J52" s="33" t="str">
        <f>VLOOKUP([1]!テーブル26[[#This Row],['#unique_id]],[1]!見積条件マスタ[['#unique_id]:[name]],3,0)</f>
        <v>44_46</v>
      </c>
      <c r="K52" s="33" t="str">
        <f>VLOOKUP([1]!テーブル26[[#This Row],['#unique_id]],[1]!見積条件マスタ[['#unique_id]:[name]],4,0)</f>
        <v>DAC (44～46HRC) 鋳抜きピン用</v>
      </c>
      <c r="L52" s="32">
        <v>10</v>
      </c>
      <c r="M52" s="32" t="s">
        <v>473</v>
      </c>
      <c r="N52" s="32" t="s">
        <v>173</v>
      </c>
      <c r="O52" s="32"/>
      <c r="P52" s="32" t="s">
        <v>633</v>
      </c>
    </row>
    <row r="53" spans="2:16" x14ac:dyDescent="0.25">
      <c r="B53" s="51">
        <v>-1</v>
      </c>
      <c r="C53" s="49" t="str">
        <f>VLOOKUP([1]!テーブル26[[#This Row],[article_type_id]],[1]!品名マスタ[#Data],5,0)</f>
        <v>その他</v>
      </c>
      <c r="D53" s="32">
        <v>1</v>
      </c>
      <c r="E53" s="49" t="str">
        <f>VLOOKUP([1]!テーブル26[[#This Row],[qt_condition_type_id]],[1]!見積条件タイプマスタ[#Data],5,0)</f>
        <v>材質</v>
      </c>
      <c r="F53" s="49" t="str">
        <f>VLOOKUP([1]!テーブル26[[#This Row],[qt_condition_type_id]],[1]!見積条件タイプマスタ[#Data],4,0)</f>
        <v>SOLID</v>
      </c>
      <c r="G53" s="32">
        <v>11</v>
      </c>
      <c r="H53" s="49" t="str">
        <f>[1]!テーブル26[[#This Row],[article_type_id]]&amp;"."&amp;[1]!テーブル26[[#This Row],[qt_condition_type_id]]&amp;"."&amp;[1]!テーブル26[[#This Row],[qt_condition_type_define_id]]</f>
        <v>-1.1.11</v>
      </c>
      <c r="I53" s="33" t="str">
        <f>VLOOKUP([1]!テーブル26[[#This Row],['#unique_id]],[1]!見積条件マスタ[['#unique_id]:[name]],2,0)</f>
        <v>DAC_DC_2</v>
      </c>
      <c r="J53" s="33" t="str">
        <f>VLOOKUP([1]!テーブル26[[#This Row],['#unique_id]],[1]!見積条件マスタ[['#unique_id]:[name]],3,0)</f>
        <v>44_46</v>
      </c>
      <c r="K53" s="33" t="str">
        <f>VLOOKUP([1]!テーブル26[[#This Row],['#unique_id]],[1]!見積条件マスタ[['#unique_id]:[name]],4,0)</f>
        <v>DAC (44～46HRC) 鋳抜きピン用</v>
      </c>
      <c r="L53" s="32">
        <v>11</v>
      </c>
      <c r="M53" s="32" t="s">
        <v>473</v>
      </c>
      <c r="N53" s="32" t="s">
        <v>174</v>
      </c>
      <c r="O53" s="32"/>
      <c r="P53" s="32" t="s">
        <v>633</v>
      </c>
    </row>
    <row r="54" spans="2:16" x14ac:dyDescent="0.25">
      <c r="B54" s="51">
        <v>-1</v>
      </c>
      <c r="C54" s="49" t="str">
        <f>VLOOKUP([1]!テーブル26[[#This Row],[article_type_id]],[1]!品名マスタ[#Data],5,0)</f>
        <v>その他</v>
      </c>
      <c r="D54" s="32">
        <v>1</v>
      </c>
      <c r="E54" s="49" t="str">
        <f>VLOOKUP([1]!テーブル26[[#This Row],[qt_condition_type_id]],[1]!見積条件タイプマスタ[#Data],5,0)</f>
        <v>材質</v>
      </c>
      <c r="F54" s="49" t="str">
        <f>VLOOKUP([1]!テーブル26[[#This Row],[qt_condition_type_id]],[1]!見積条件タイプマスタ[#Data],4,0)</f>
        <v>SOLID</v>
      </c>
      <c r="G54" s="32">
        <v>11</v>
      </c>
      <c r="H54" s="49" t="str">
        <f>[1]!テーブル26[[#This Row],[article_type_id]]&amp;"."&amp;[1]!テーブル26[[#This Row],[qt_condition_type_id]]&amp;"."&amp;[1]!テーブル26[[#This Row],[qt_condition_type_define_id]]</f>
        <v>-1.1.11</v>
      </c>
      <c r="I54" s="33" t="str">
        <f>VLOOKUP([1]!テーブル26[[#This Row],['#unique_id]],[1]!見積条件マスタ[['#unique_id]:[name]],2,0)</f>
        <v>DAC_DC_2</v>
      </c>
      <c r="J54" s="33" t="str">
        <f>VLOOKUP([1]!テーブル26[[#This Row],['#unique_id]],[1]!見積条件マスタ[['#unique_id]:[name]],3,0)</f>
        <v>44_46</v>
      </c>
      <c r="K54" s="33" t="str">
        <f>VLOOKUP([1]!テーブル26[[#This Row],['#unique_id]],[1]!見積条件マスタ[['#unique_id]:[name]],4,0)</f>
        <v>DAC (44～46HRC) 鋳抜きピン用</v>
      </c>
      <c r="L54" s="32">
        <v>12</v>
      </c>
      <c r="M54" s="32" t="s">
        <v>473</v>
      </c>
      <c r="N54" s="32" t="s">
        <v>175</v>
      </c>
      <c r="O54" s="32"/>
      <c r="P54" s="32" t="s">
        <v>633</v>
      </c>
    </row>
    <row r="55" spans="2:16" x14ac:dyDescent="0.25">
      <c r="B55" s="51">
        <v>-1</v>
      </c>
      <c r="C55" s="49" t="str">
        <f>VLOOKUP([1]!テーブル26[[#This Row],[article_type_id]],[1]!品名マスタ[#Data],5,0)</f>
        <v>その他</v>
      </c>
      <c r="D55" s="32">
        <v>1</v>
      </c>
      <c r="E55" s="49" t="str">
        <f>VLOOKUP([1]!テーブル26[[#This Row],[qt_condition_type_id]],[1]!見積条件タイプマスタ[#Data],5,0)</f>
        <v>材質</v>
      </c>
      <c r="F55" s="49" t="str">
        <f>VLOOKUP([1]!テーブル26[[#This Row],[qt_condition_type_id]],[1]!見積条件タイプマスタ[#Data],4,0)</f>
        <v>SOLID</v>
      </c>
      <c r="G55" s="32">
        <v>11</v>
      </c>
      <c r="H55" s="49" t="str">
        <f>[1]!テーブル26[[#This Row],[article_type_id]]&amp;"."&amp;[1]!テーブル26[[#This Row],[qt_condition_type_id]]&amp;"."&amp;[1]!テーブル26[[#This Row],[qt_condition_type_define_id]]</f>
        <v>-1.1.11</v>
      </c>
      <c r="I55" s="33" t="str">
        <f>VLOOKUP([1]!テーブル26[[#This Row],['#unique_id]],[1]!見積条件マスタ[['#unique_id]:[name]],2,0)</f>
        <v>DAC_DC_2</v>
      </c>
      <c r="J55" s="33" t="str">
        <f>VLOOKUP([1]!テーブル26[[#This Row],['#unique_id]],[1]!見積条件マスタ[['#unique_id]:[name]],3,0)</f>
        <v>44_46</v>
      </c>
      <c r="K55" s="33" t="str">
        <f>VLOOKUP([1]!テーブル26[[#This Row],['#unique_id]],[1]!見積条件マスタ[['#unique_id]:[name]],4,0)</f>
        <v>DAC (44～46HRC) 鋳抜きピン用</v>
      </c>
      <c r="L55" s="32">
        <v>13</v>
      </c>
      <c r="M55" s="32" t="s">
        <v>473</v>
      </c>
      <c r="N55" s="32" t="s">
        <v>176</v>
      </c>
      <c r="O55" s="32"/>
      <c r="P55" s="32" t="s">
        <v>633</v>
      </c>
    </row>
    <row r="56" spans="2:16" x14ac:dyDescent="0.25">
      <c r="B56" s="51">
        <v>-1</v>
      </c>
      <c r="C56" s="49" t="str">
        <f>VLOOKUP([1]!テーブル26[[#This Row],[article_type_id]],[1]!品名マスタ[#Data],5,0)</f>
        <v>その他</v>
      </c>
      <c r="D56" s="32">
        <v>1</v>
      </c>
      <c r="E56" s="49" t="str">
        <f>VLOOKUP([1]!テーブル26[[#This Row],[qt_condition_type_id]],[1]!見積条件タイプマスタ[#Data],5,0)</f>
        <v>材質</v>
      </c>
      <c r="F56" s="49" t="str">
        <f>VLOOKUP([1]!テーブル26[[#This Row],[qt_condition_type_id]],[1]!見積条件タイプマスタ[#Data],4,0)</f>
        <v>SOLID</v>
      </c>
      <c r="G56" s="32">
        <v>12</v>
      </c>
      <c r="H56" s="49" t="str">
        <f>[1]!テーブル26[[#This Row],[article_type_id]]&amp;"."&amp;[1]!テーブル26[[#This Row],[qt_condition_type_id]]&amp;"."&amp;[1]!テーブル26[[#This Row],[qt_condition_type_define_id]]</f>
        <v>-1.1.12</v>
      </c>
      <c r="I56" s="33" t="str">
        <f>VLOOKUP([1]!テーブル26[[#This Row],['#unique_id]],[1]!見積条件マスタ[['#unique_id]:[name]],2,0)</f>
        <v>DAC_DC_3</v>
      </c>
      <c r="J56" s="33" t="str">
        <f>VLOOKUP([1]!テーブル26[[#This Row],['#unique_id]],[1]!見積条件マスタ[['#unique_id]:[name]],3,0)</f>
        <v>46_48</v>
      </c>
      <c r="K56" s="33" t="str">
        <f>VLOOKUP([1]!テーブル26[[#This Row],['#unique_id]],[1]!見積条件マスタ[['#unique_id]:[name]],4,0)</f>
        <v>DAC (46～48HRC) 鋳抜きピン用</v>
      </c>
      <c r="L56" s="32">
        <v>1</v>
      </c>
      <c r="M56" s="32" t="s">
        <v>473</v>
      </c>
      <c r="N56" s="32" t="s">
        <v>163</v>
      </c>
      <c r="O56" s="32"/>
      <c r="P56" s="32" t="s">
        <v>633</v>
      </c>
    </row>
    <row r="57" spans="2:16" x14ac:dyDescent="0.25">
      <c r="B57" s="51">
        <v>-1</v>
      </c>
      <c r="C57" s="49" t="str">
        <f>VLOOKUP([1]!テーブル26[[#This Row],[article_type_id]],[1]!品名マスタ[#Data],5,0)</f>
        <v>その他</v>
      </c>
      <c r="D57" s="32">
        <v>1</v>
      </c>
      <c r="E57" s="49" t="str">
        <f>VLOOKUP([1]!テーブル26[[#This Row],[qt_condition_type_id]],[1]!見積条件タイプマスタ[#Data],5,0)</f>
        <v>材質</v>
      </c>
      <c r="F57" s="49" t="str">
        <f>VLOOKUP([1]!テーブル26[[#This Row],[qt_condition_type_id]],[1]!見積条件タイプマスタ[#Data],4,0)</f>
        <v>SOLID</v>
      </c>
      <c r="G57" s="32">
        <v>12</v>
      </c>
      <c r="H57" s="49" t="str">
        <f>[1]!テーブル26[[#This Row],[article_type_id]]&amp;"."&amp;[1]!テーブル26[[#This Row],[qt_condition_type_id]]&amp;"."&amp;[1]!テーブル26[[#This Row],[qt_condition_type_define_id]]</f>
        <v>-1.1.12</v>
      </c>
      <c r="I57" s="33" t="str">
        <f>VLOOKUP([1]!テーブル26[[#This Row],['#unique_id]],[1]!見積条件マスタ[['#unique_id]:[name]],2,0)</f>
        <v>DAC_DC_3</v>
      </c>
      <c r="J57" s="33" t="str">
        <f>VLOOKUP([1]!テーブル26[[#This Row],['#unique_id]],[1]!見積条件マスタ[['#unique_id]:[name]],3,0)</f>
        <v>46_48</v>
      </c>
      <c r="K57" s="33" t="str">
        <f>VLOOKUP([1]!テーブル26[[#This Row],['#unique_id]],[1]!見積条件マスタ[['#unique_id]:[name]],4,0)</f>
        <v>DAC (46～48HRC) 鋳抜きピン用</v>
      </c>
      <c r="L57" s="32">
        <v>2</v>
      </c>
      <c r="M57" s="32" t="s">
        <v>473</v>
      </c>
      <c r="N57" s="32" t="s">
        <v>35</v>
      </c>
      <c r="O57" s="32"/>
      <c r="P57" s="32" t="s">
        <v>632</v>
      </c>
    </row>
    <row r="58" spans="2:16" x14ac:dyDescent="0.25">
      <c r="B58" s="51">
        <v>-1</v>
      </c>
      <c r="C58" s="49" t="str">
        <f>VLOOKUP([1]!テーブル26[[#This Row],[article_type_id]],[1]!品名マスタ[#Data],5,0)</f>
        <v>その他</v>
      </c>
      <c r="D58" s="32">
        <v>1</v>
      </c>
      <c r="E58" s="49" t="str">
        <f>VLOOKUP([1]!テーブル26[[#This Row],[qt_condition_type_id]],[1]!見積条件タイプマスタ[#Data],5,0)</f>
        <v>材質</v>
      </c>
      <c r="F58" s="49" t="str">
        <f>VLOOKUP([1]!テーブル26[[#This Row],[qt_condition_type_id]],[1]!見積条件タイプマスタ[#Data],4,0)</f>
        <v>SOLID</v>
      </c>
      <c r="G58" s="32">
        <v>12</v>
      </c>
      <c r="H58" s="49" t="str">
        <f>[1]!テーブル26[[#This Row],[article_type_id]]&amp;"."&amp;[1]!テーブル26[[#This Row],[qt_condition_type_id]]&amp;"."&amp;[1]!テーブル26[[#This Row],[qt_condition_type_define_id]]</f>
        <v>-1.1.12</v>
      </c>
      <c r="I58" s="33" t="str">
        <f>VLOOKUP([1]!テーブル26[[#This Row],['#unique_id]],[1]!見積条件マスタ[['#unique_id]:[name]],2,0)</f>
        <v>DAC_DC_3</v>
      </c>
      <c r="J58" s="33" t="str">
        <f>VLOOKUP([1]!テーブル26[[#This Row],['#unique_id]],[1]!見積条件マスタ[['#unique_id]:[name]],3,0)</f>
        <v>46_48</v>
      </c>
      <c r="K58" s="33" t="str">
        <f>VLOOKUP([1]!テーブル26[[#This Row],['#unique_id]],[1]!見積条件マスタ[['#unique_id]:[name]],4,0)</f>
        <v>DAC (46～48HRC) 鋳抜きピン用</v>
      </c>
      <c r="L58" s="32">
        <v>3</v>
      </c>
      <c r="M58" s="32" t="s">
        <v>473</v>
      </c>
      <c r="N58" s="32" t="s">
        <v>34</v>
      </c>
      <c r="O58" s="32"/>
      <c r="P58" s="32" t="s">
        <v>632</v>
      </c>
    </row>
    <row r="59" spans="2:16" x14ac:dyDescent="0.25">
      <c r="B59" s="51">
        <v>-1</v>
      </c>
      <c r="C59" s="49" t="str">
        <f>VLOOKUP([1]!テーブル26[[#This Row],[article_type_id]],[1]!品名マスタ[#Data],5,0)</f>
        <v>その他</v>
      </c>
      <c r="D59" s="32">
        <v>1</v>
      </c>
      <c r="E59" s="49" t="str">
        <f>VLOOKUP([1]!テーブル26[[#This Row],[qt_condition_type_id]],[1]!見積条件タイプマスタ[#Data],5,0)</f>
        <v>材質</v>
      </c>
      <c r="F59" s="49" t="str">
        <f>VLOOKUP([1]!テーブル26[[#This Row],[qt_condition_type_id]],[1]!見積条件タイプマスタ[#Data],4,0)</f>
        <v>SOLID</v>
      </c>
      <c r="G59" s="32">
        <v>12</v>
      </c>
      <c r="H59" s="49" t="str">
        <f>[1]!テーブル26[[#This Row],[article_type_id]]&amp;"."&amp;[1]!テーブル26[[#This Row],[qt_condition_type_id]]&amp;"."&amp;[1]!テーブル26[[#This Row],[qt_condition_type_define_id]]</f>
        <v>-1.1.12</v>
      </c>
      <c r="I59" s="33" t="str">
        <f>VLOOKUP([1]!テーブル26[[#This Row],['#unique_id]],[1]!見積条件マスタ[['#unique_id]:[name]],2,0)</f>
        <v>DAC_DC_3</v>
      </c>
      <c r="J59" s="33" t="str">
        <f>VLOOKUP([1]!テーブル26[[#This Row],['#unique_id]],[1]!見積条件マスタ[['#unique_id]:[name]],3,0)</f>
        <v>46_48</v>
      </c>
      <c r="K59" s="33" t="str">
        <f>VLOOKUP([1]!テーブル26[[#This Row],['#unique_id]],[1]!見積条件マスタ[['#unique_id]:[name]],4,0)</f>
        <v>DAC (46～48HRC) 鋳抜きピン用</v>
      </c>
      <c r="L59" s="32">
        <v>4</v>
      </c>
      <c r="M59" s="32" t="s">
        <v>473</v>
      </c>
      <c r="N59" s="32" t="s">
        <v>167</v>
      </c>
      <c r="O59" s="32"/>
      <c r="P59" s="32" t="s">
        <v>633</v>
      </c>
    </row>
    <row r="60" spans="2:16" x14ac:dyDescent="0.25">
      <c r="B60" s="51">
        <v>-1</v>
      </c>
      <c r="C60" s="49" t="str">
        <f>VLOOKUP([1]!テーブル26[[#This Row],[article_type_id]],[1]!品名マスタ[#Data],5,0)</f>
        <v>その他</v>
      </c>
      <c r="D60" s="32">
        <v>1</v>
      </c>
      <c r="E60" s="49" t="str">
        <f>VLOOKUP([1]!テーブル26[[#This Row],[qt_condition_type_id]],[1]!見積条件タイプマスタ[#Data],5,0)</f>
        <v>材質</v>
      </c>
      <c r="F60" s="49" t="str">
        <f>VLOOKUP([1]!テーブル26[[#This Row],[qt_condition_type_id]],[1]!見積条件タイプマスタ[#Data],4,0)</f>
        <v>SOLID</v>
      </c>
      <c r="G60" s="32">
        <v>12</v>
      </c>
      <c r="H60" s="49" t="str">
        <f>[1]!テーブル26[[#This Row],[article_type_id]]&amp;"."&amp;[1]!テーブル26[[#This Row],[qt_condition_type_id]]&amp;"."&amp;[1]!テーブル26[[#This Row],[qt_condition_type_define_id]]</f>
        <v>-1.1.12</v>
      </c>
      <c r="I60" s="33" t="str">
        <f>VLOOKUP([1]!テーブル26[[#This Row],['#unique_id]],[1]!見積条件マスタ[['#unique_id]:[name]],2,0)</f>
        <v>DAC_DC_3</v>
      </c>
      <c r="J60" s="33" t="str">
        <f>VLOOKUP([1]!テーブル26[[#This Row],['#unique_id]],[1]!見積条件マスタ[['#unique_id]:[name]],3,0)</f>
        <v>46_48</v>
      </c>
      <c r="K60" s="33" t="str">
        <f>VLOOKUP([1]!テーブル26[[#This Row],['#unique_id]],[1]!見積条件マスタ[['#unique_id]:[name]],4,0)</f>
        <v>DAC (46～48HRC) 鋳抜きピン用</v>
      </c>
      <c r="L60" s="32">
        <v>5</v>
      </c>
      <c r="M60" s="32" t="s">
        <v>473</v>
      </c>
      <c r="N60" s="32" t="s">
        <v>168</v>
      </c>
      <c r="O60" s="32"/>
      <c r="P60" s="32" t="s">
        <v>633</v>
      </c>
    </row>
    <row r="61" spans="2:16" x14ac:dyDescent="0.25">
      <c r="B61" s="51">
        <v>-1</v>
      </c>
      <c r="C61" s="49" t="str">
        <f>VLOOKUP([1]!テーブル26[[#This Row],[article_type_id]],[1]!品名マスタ[#Data],5,0)</f>
        <v>その他</v>
      </c>
      <c r="D61" s="32">
        <v>1</v>
      </c>
      <c r="E61" s="49" t="str">
        <f>VLOOKUP([1]!テーブル26[[#This Row],[qt_condition_type_id]],[1]!見積条件タイプマスタ[#Data],5,0)</f>
        <v>材質</v>
      </c>
      <c r="F61" s="49" t="str">
        <f>VLOOKUP([1]!テーブル26[[#This Row],[qt_condition_type_id]],[1]!見積条件タイプマスタ[#Data],4,0)</f>
        <v>SOLID</v>
      </c>
      <c r="G61" s="32">
        <v>12</v>
      </c>
      <c r="H61" s="49" t="str">
        <f>[1]!テーブル26[[#This Row],[article_type_id]]&amp;"."&amp;[1]!テーブル26[[#This Row],[qt_condition_type_id]]&amp;"."&amp;[1]!テーブル26[[#This Row],[qt_condition_type_define_id]]</f>
        <v>-1.1.12</v>
      </c>
      <c r="I61" s="33" t="str">
        <f>VLOOKUP([1]!テーブル26[[#This Row],['#unique_id]],[1]!見積条件マスタ[['#unique_id]:[name]],2,0)</f>
        <v>DAC_DC_3</v>
      </c>
      <c r="J61" s="33" t="str">
        <f>VLOOKUP([1]!テーブル26[[#This Row],['#unique_id]],[1]!見積条件マスタ[['#unique_id]:[name]],3,0)</f>
        <v>46_48</v>
      </c>
      <c r="K61" s="33" t="str">
        <f>VLOOKUP([1]!テーブル26[[#This Row],['#unique_id]],[1]!見積条件マスタ[['#unique_id]:[name]],4,0)</f>
        <v>DAC (46～48HRC) 鋳抜きピン用</v>
      </c>
      <c r="L61" s="32">
        <v>6</v>
      </c>
      <c r="M61" s="32" t="s">
        <v>473</v>
      </c>
      <c r="N61" s="32" t="s">
        <v>169</v>
      </c>
      <c r="O61" s="32"/>
      <c r="P61" s="32" t="s">
        <v>633</v>
      </c>
    </row>
    <row r="62" spans="2:16" x14ac:dyDescent="0.25">
      <c r="B62" s="51">
        <v>-1</v>
      </c>
      <c r="C62" s="49" t="str">
        <f>VLOOKUP([1]!テーブル26[[#This Row],[article_type_id]],[1]!品名マスタ[#Data],5,0)</f>
        <v>その他</v>
      </c>
      <c r="D62" s="32">
        <v>1</v>
      </c>
      <c r="E62" s="49" t="str">
        <f>VLOOKUP([1]!テーブル26[[#This Row],[qt_condition_type_id]],[1]!見積条件タイプマスタ[#Data],5,0)</f>
        <v>材質</v>
      </c>
      <c r="F62" s="49" t="str">
        <f>VLOOKUP([1]!テーブル26[[#This Row],[qt_condition_type_id]],[1]!見積条件タイプマスタ[#Data],4,0)</f>
        <v>SOLID</v>
      </c>
      <c r="G62" s="32">
        <v>12</v>
      </c>
      <c r="H62" s="49" t="str">
        <f>[1]!テーブル26[[#This Row],[article_type_id]]&amp;"."&amp;[1]!テーブル26[[#This Row],[qt_condition_type_id]]&amp;"."&amp;[1]!テーブル26[[#This Row],[qt_condition_type_define_id]]</f>
        <v>-1.1.12</v>
      </c>
      <c r="I62" s="33" t="str">
        <f>VLOOKUP([1]!テーブル26[[#This Row],['#unique_id]],[1]!見積条件マスタ[['#unique_id]:[name]],2,0)</f>
        <v>DAC_DC_3</v>
      </c>
      <c r="J62" s="33" t="str">
        <f>VLOOKUP([1]!テーブル26[[#This Row],['#unique_id]],[1]!見積条件マスタ[['#unique_id]:[name]],3,0)</f>
        <v>46_48</v>
      </c>
      <c r="K62" s="33" t="str">
        <f>VLOOKUP([1]!テーブル26[[#This Row],['#unique_id]],[1]!見積条件マスタ[['#unique_id]:[name]],4,0)</f>
        <v>DAC (46～48HRC) 鋳抜きピン用</v>
      </c>
      <c r="L62" s="32">
        <v>7</v>
      </c>
      <c r="M62" s="32" t="s">
        <v>473</v>
      </c>
      <c r="N62" s="32" t="s">
        <v>170</v>
      </c>
      <c r="O62" s="32"/>
      <c r="P62" s="32" t="s">
        <v>633</v>
      </c>
    </row>
    <row r="63" spans="2:16" x14ac:dyDescent="0.25">
      <c r="B63" s="51">
        <v>-1</v>
      </c>
      <c r="C63" s="49" t="str">
        <f>VLOOKUP([1]!テーブル26[[#This Row],[article_type_id]],[1]!品名マスタ[#Data],5,0)</f>
        <v>その他</v>
      </c>
      <c r="D63" s="32">
        <v>1</v>
      </c>
      <c r="E63" s="49" t="str">
        <f>VLOOKUP([1]!テーブル26[[#This Row],[qt_condition_type_id]],[1]!見積条件タイプマスタ[#Data],5,0)</f>
        <v>材質</v>
      </c>
      <c r="F63" s="49" t="str">
        <f>VLOOKUP([1]!テーブル26[[#This Row],[qt_condition_type_id]],[1]!見積条件タイプマスタ[#Data],4,0)</f>
        <v>SOLID</v>
      </c>
      <c r="G63" s="32">
        <v>12</v>
      </c>
      <c r="H63" s="49" t="str">
        <f>[1]!テーブル26[[#This Row],[article_type_id]]&amp;"."&amp;[1]!テーブル26[[#This Row],[qt_condition_type_id]]&amp;"."&amp;[1]!テーブル26[[#This Row],[qt_condition_type_define_id]]</f>
        <v>-1.1.12</v>
      </c>
      <c r="I63" s="33" t="str">
        <f>VLOOKUP([1]!テーブル26[[#This Row],['#unique_id]],[1]!見積条件マスタ[['#unique_id]:[name]],2,0)</f>
        <v>DAC_DC_3</v>
      </c>
      <c r="J63" s="33" t="str">
        <f>VLOOKUP([1]!テーブル26[[#This Row],['#unique_id]],[1]!見積条件マスタ[['#unique_id]:[name]],3,0)</f>
        <v>46_48</v>
      </c>
      <c r="K63" s="33" t="str">
        <f>VLOOKUP([1]!テーブル26[[#This Row],['#unique_id]],[1]!見積条件マスタ[['#unique_id]:[name]],4,0)</f>
        <v>DAC (46～48HRC) 鋳抜きピン用</v>
      </c>
      <c r="L63" s="32">
        <v>8</v>
      </c>
      <c r="M63" s="32" t="s">
        <v>473</v>
      </c>
      <c r="N63" s="32" t="s">
        <v>171</v>
      </c>
      <c r="O63" s="32"/>
      <c r="P63" s="32" t="s">
        <v>633</v>
      </c>
    </row>
    <row r="64" spans="2:16" x14ac:dyDescent="0.25">
      <c r="B64" s="51">
        <v>-1</v>
      </c>
      <c r="C64" s="49" t="str">
        <f>VLOOKUP([1]!テーブル26[[#This Row],[article_type_id]],[1]!品名マスタ[#Data],5,0)</f>
        <v>その他</v>
      </c>
      <c r="D64" s="32">
        <v>1</v>
      </c>
      <c r="E64" s="49" t="str">
        <f>VLOOKUP([1]!テーブル26[[#This Row],[qt_condition_type_id]],[1]!見積条件タイプマスタ[#Data],5,0)</f>
        <v>材質</v>
      </c>
      <c r="F64" s="49" t="str">
        <f>VLOOKUP([1]!テーブル26[[#This Row],[qt_condition_type_id]],[1]!見積条件タイプマスタ[#Data],4,0)</f>
        <v>SOLID</v>
      </c>
      <c r="G64" s="32">
        <v>12</v>
      </c>
      <c r="H64" s="49" t="str">
        <f>[1]!テーブル26[[#This Row],[article_type_id]]&amp;"."&amp;[1]!テーブル26[[#This Row],[qt_condition_type_id]]&amp;"."&amp;[1]!テーブル26[[#This Row],[qt_condition_type_define_id]]</f>
        <v>-1.1.12</v>
      </c>
      <c r="I64" s="33" t="str">
        <f>VLOOKUP([1]!テーブル26[[#This Row],['#unique_id]],[1]!見積条件マスタ[['#unique_id]:[name]],2,0)</f>
        <v>DAC_DC_3</v>
      </c>
      <c r="J64" s="33" t="str">
        <f>VLOOKUP([1]!テーブル26[[#This Row],['#unique_id]],[1]!見積条件マスタ[['#unique_id]:[name]],3,0)</f>
        <v>46_48</v>
      </c>
      <c r="K64" s="33" t="str">
        <f>VLOOKUP([1]!テーブル26[[#This Row],['#unique_id]],[1]!見積条件マスタ[['#unique_id]:[name]],4,0)</f>
        <v>DAC (46～48HRC) 鋳抜きピン用</v>
      </c>
      <c r="L64" s="32">
        <v>9</v>
      </c>
      <c r="M64" s="32" t="s">
        <v>473</v>
      </c>
      <c r="N64" s="32" t="s">
        <v>172</v>
      </c>
      <c r="O64" s="32"/>
      <c r="P64" s="32" t="s">
        <v>633</v>
      </c>
    </row>
    <row r="65" spans="2:16" x14ac:dyDescent="0.25">
      <c r="B65" s="51">
        <v>-1</v>
      </c>
      <c r="C65" s="49" t="str">
        <f>VLOOKUP([1]!テーブル26[[#This Row],[article_type_id]],[1]!品名マスタ[#Data],5,0)</f>
        <v>その他</v>
      </c>
      <c r="D65" s="32">
        <v>1</v>
      </c>
      <c r="E65" s="49" t="str">
        <f>VLOOKUP([1]!テーブル26[[#This Row],[qt_condition_type_id]],[1]!見積条件タイプマスタ[#Data],5,0)</f>
        <v>材質</v>
      </c>
      <c r="F65" s="49" t="str">
        <f>VLOOKUP([1]!テーブル26[[#This Row],[qt_condition_type_id]],[1]!見積条件タイプマスタ[#Data],4,0)</f>
        <v>SOLID</v>
      </c>
      <c r="G65" s="32">
        <v>12</v>
      </c>
      <c r="H65" s="49" t="str">
        <f>[1]!テーブル26[[#This Row],[article_type_id]]&amp;"."&amp;[1]!テーブル26[[#This Row],[qt_condition_type_id]]&amp;"."&amp;[1]!テーブル26[[#This Row],[qt_condition_type_define_id]]</f>
        <v>-1.1.12</v>
      </c>
      <c r="I65" s="33" t="str">
        <f>VLOOKUP([1]!テーブル26[[#This Row],['#unique_id]],[1]!見積条件マスタ[['#unique_id]:[name]],2,0)</f>
        <v>DAC_DC_3</v>
      </c>
      <c r="J65" s="33" t="str">
        <f>VLOOKUP([1]!テーブル26[[#This Row],['#unique_id]],[1]!見積条件マスタ[['#unique_id]:[name]],3,0)</f>
        <v>46_48</v>
      </c>
      <c r="K65" s="33" t="str">
        <f>VLOOKUP([1]!テーブル26[[#This Row],['#unique_id]],[1]!見積条件マスタ[['#unique_id]:[name]],4,0)</f>
        <v>DAC (46～48HRC) 鋳抜きピン用</v>
      </c>
      <c r="L65" s="32">
        <v>10</v>
      </c>
      <c r="M65" s="32" t="s">
        <v>473</v>
      </c>
      <c r="N65" s="32" t="s">
        <v>173</v>
      </c>
      <c r="O65" s="32"/>
      <c r="P65" s="32" t="s">
        <v>633</v>
      </c>
    </row>
    <row r="66" spans="2:16" x14ac:dyDescent="0.25">
      <c r="B66" s="51">
        <v>-1</v>
      </c>
      <c r="C66" s="49" t="str">
        <f>VLOOKUP([1]!テーブル26[[#This Row],[article_type_id]],[1]!品名マスタ[#Data],5,0)</f>
        <v>その他</v>
      </c>
      <c r="D66" s="32">
        <v>1</v>
      </c>
      <c r="E66" s="49" t="str">
        <f>VLOOKUP([1]!テーブル26[[#This Row],[qt_condition_type_id]],[1]!見積条件タイプマスタ[#Data],5,0)</f>
        <v>材質</v>
      </c>
      <c r="F66" s="49" t="str">
        <f>VLOOKUP([1]!テーブル26[[#This Row],[qt_condition_type_id]],[1]!見積条件タイプマスタ[#Data],4,0)</f>
        <v>SOLID</v>
      </c>
      <c r="G66" s="32">
        <v>12</v>
      </c>
      <c r="H66" s="49" t="str">
        <f>[1]!テーブル26[[#This Row],[article_type_id]]&amp;"."&amp;[1]!テーブル26[[#This Row],[qt_condition_type_id]]&amp;"."&amp;[1]!テーブル26[[#This Row],[qt_condition_type_define_id]]</f>
        <v>-1.1.12</v>
      </c>
      <c r="I66" s="33" t="str">
        <f>VLOOKUP([1]!テーブル26[[#This Row],['#unique_id]],[1]!見積条件マスタ[['#unique_id]:[name]],2,0)</f>
        <v>DAC_DC_3</v>
      </c>
      <c r="J66" s="33" t="str">
        <f>VLOOKUP([1]!テーブル26[[#This Row],['#unique_id]],[1]!見積条件マスタ[['#unique_id]:[name]],3,0)</f>
        <v>46_48</v>
      </c>
      <c r="K66" s="33" t="str">
        <f>VLOOKUP([1]!テーブル26[[#This Row],['#unique_id]],[1]!見積条件マスタ[['#unique_id]:[name]],4,0)</f>
        <v>DAC (46～48HRC) 鋳抜きピン用</v>
      </c>
      <c r="L66" s="32">
        <v>11</v>
      </c>
      <c r="M66" s="32" t="s">
        <v>473</v>
      </c>
      <c r="N66" s="32" t="s">
        <v>174</v>
      </c>
      <c r="O66" s="32"/>
      <c r="P66" s="32" t="s">
        <v>633</v>
      </c>
    </row>
    <row r="67" spans="2:16" x14ac:dyDescent="0.25">
      <c r="B67" s="51">
        <v>-1</v>
      </c>
      <c r="C67" s="49" t="str">
        <f>VLOOKUP([1]!テーブル26[[#This Row],[article_type_id]],[1]!品名マスタ[#Data],5,0)</f>
        <v>その他</v>
      </c>
      <c r="D67" s="32">
        <v>1</v>
      </c>
      <c r="E67" s="49" t="str">
        <f>VLOOKUP([1]!テーブル26[[#This Row],[qt_condition_type_id]],[1]!見積条件タイプマスタ[#Data],5,0)</f>
        <v>材質</v>
      </c>
      <c r="F67" s="49" t="str">
        <f>VLOOKUP([1]!テーブル26[[#This Row],[qt_condition_type_id]],[1]!見積条件タイプマスタ[#Data],4,0)</f>
        <v>SOLID</v>
      </c>
      <c r="G67" s="32">
        <v>12</v>
      </c>
      <c r="H67" s="49" t="str">
        <f>[1]!テーブル26[[#This Row],[article_type_id]]&amp;"."&amp;[1]!テーブル26[[#This Row],[qt_condition_type_id]]&amp;"."&amp;[1]!テーブル26[[#This Row],[qt_condition_type_define_id]]</f>
        <v>-1.1.12</v>
      </c>
      <c r="I67" s="33" t="str">
        <f>VLOOKUP([1]!テーブル26[[#This Row],['#unique_id]],[1]!見積条件マスタ[['#unique_id]:[name]],2,0)</f>
        <v>DAC_DC_3</v>
      </c>
      <c r="J67" s="33" t="str">
        <f>VLOOKUP([1]!テーブル26[[#This Row],['#unique_id]],[1]!見積条件マスタ[['#unique_id]:[name]],3,0)</f>
        <v>46_48</v>
      </c>
      <c r="K67" s="33" t="str">
        <f>VLOOKUP([1]!テーブル26[[#This Row],['#unique_id]],[1]!見積条件マスタ[['#unique_id]:[name]],4,0)</f>
        <v>DAC (46～48HRC) 鋳抜きピン用</v>
      </c>
      <c r="L67" s="32">
        <v>12</v>
      </c>
      <c r="M67" s="32" t="s">
        <v>473</v>
      </c>
      <c r="N67" s="32" t="s">
        <v>175</v>
      </c>
      <c r="O67" s="32"/>
      <c r="P67" s="32" t="s">
        <v>633</v>
      </c>
    </row>
    <row r="68" spans="2:16" x14ac:dyDescent="0.25">
      <c r="B68" s="51">
        <v>-1</v>
      </c>
      <c r="C68" s="49" t="str">
        <f>VLOOKUP([1]!テーブル26[[#This Row],[article_type_id]],[1]!品名マスタ[#Data],5,0)</f>
        <v>その他</v>
      </c>
      <c r="D68" s="32">
        <v>1</v>
      </c>
      <c r="E68" s="49" t="str">
        <f>VLOOKUP([1]!テーブル26[[#This Row],[qt_condition_type_id]],[1]!見積条件タイプマスタ[#Data],5,0)</f>
        <v>材質</v>
      </c>
      <c r="F68" s="49" t="str">
        <f>VLOOKUP([1]!テーブル26[[#This Row],[qt_condition_type_id]],[1]!見積条件タイプマスタ[#Data],4,0)</f>
        <v>SOLID</v>
      </c>
      <c r="G68" s="32">
        <v>12</v>
      </c>
      <c r="H68" s="49" t="str">
        <f>[1]!テーブル26[[#This Row],[article_type_id]]&amp;"."&amp;[1]!テーブル26[[#This Row],[qt_condition_type_id]]&amp;"."&amp;[1]!テーブル26[[#This Row],[qt_condition_type_define_id]]</f>
        <v>-1.1.12</v>
      </c>
      <c r="I68" s="33" t="str">
        <f>VLOOKUP([1]!テーブル26[[#This Row],['#unique_id]],[1]!見積条件マスタ[['#unique_id]:[name]],2,0)</f>
        <v>DAC_DC_3</v>
      </c>
      <c r="J68" s="33" t="str">
        <f>VLOOKUP([1]!テーブル26[[#This Row],['#unique_id]],[1]!見積条件マスタ[['#unique_id]:[name]],3,0)</f>
        <v>46_48</v>
      </c>
      <c r="K68" s="33" t="str">
        <f>VLOOKUP([1]!テーブル26[[#This Row],['#unique_id]],[1]!見積条件マスタ[['#unique_id]:[name]],4,0)</f>
        <v>DAC (46～48HRC) 鋳抜きピン用</v>
      </c>
      <c r="L68" s="32">
        <v>13</v>
      </c>
      <c r="M68" s="32" t="s">
        <v>473</v>
      </c>
      <c r="N68" s="32" t="s">
        <v>176</v>
      </c>
      <c r="O68" s="32"/>
      <c r="P68" s="32" t="s">
        <v>633</v>
      </c>
    </row>
    <row r="69" spans="2:16" x14ac:dyDescent="0.25">
      <c r="B69" s="51">
        <v>-1</v>
      </c>
      <c r="C69" s="49" t="str">
        <f>VLOOKUP([1]!テーブル26[[#This Row],[article_type_id]],[1]!品名マスタ[#Data],5,0)</f>
        <v>その他</v>
      </c>
      <c r="D69" s="32">
        <v>2</v>
      </c>
      <c r="E69" s="49" t="str">
        <f>VLOOKUP([1]!テーブル26[[#This Row],[qt_condition_type_id]],[1]!見積条件タイプマスタ[#Data],5,0)</f>
        <v>表面処理</v>
      </c>
      <c r="F69" s="49" t="str">
        <f>VLOOKUP([1]!テーブル26[[#This Row],[qt_condition_type_id]],[1]!見積条件タイプマスタ[#Data],4,0)</f>
        <v>SOLID</v>
      </c>
      <c r="G69" s="32">
        <v>1</v>
      </c>
      <c r="H69" s="49" t="str">
        <f>[1]!テーブル26[[#This Row],[article_type_id]]&amp;"."&amp;[1]!テーブル26[[#This Row],[qt_condition_type_id]]&amp;"."&amp;[1]!テーブル26[[#This Row],[qt_condition_type_define_id]]</f>
        <v>-1.2.1</v>
      </c>
      <c r="I69" s="49" t="str">
        <f>VLOOKUP([1]!テーブル26[[#This Row],['#unique_id]],[1]!見積条件マスタ[['#unique_id]:[name]],2,0)</f>
        <v>NO_TREATMENT</v>
      </c>
      <c r="J69" s="49">
        <f>VLOOKUP([1]!テーブル26[[#This Row],['#unique_id]],[1]!見積条件マスタ[['#unique_id]:[name]],3,0)</f>
        <v>0</v>
      </c>
      <c r="K69" s="49" t="str">
        <f>VLOOKUP([1]!テーブル26[[#This Row],['#unique_id]],[1]!見積条件マスタ[['#unique_id]:[name]],4,0)</f>
        <v>なし</v>
      </c>
      <c r="L69" s="32">
        <v>1</v>
      </c>
      <c r="M69" s="32" t="s">
        <v>474</v>
      </c>
      <c r="N69" s="32" t="s">
        <v>626</v>
      </c>
      <c r="O69" s="32"/>
      <c r="P69" s="32" t="s">
        <v>633</v>
      </c>
    </row>
    <row r="70" spans="2:16" x14ac:dyDescent="0.25">
      <c r="B70" s="51">
        <v>-1</v>
      </c>
      <c r="C70" s="49" t="str">
        <f>VLOOKUP([1]!テーブル26[[#This Row],[article_type_id]],[1]!品名マスタ[#Data],5,0)</f>
        <v>その他</v>
      </c>
      <c r="D70" s="32">
        <v>2</v>
      </c>
      <c r="E70" s="49" t="str">
        <f>VLOOKUP([1]!テーブル26[[#This Row],[qt_condition_type_id]],[1]!見積条件タイプマスタ[#Data],5,0)</f>
        <v>表面処理</v>
      </c>
      <c r="F70" s="49" t="str">
        <f>VLOOKUP([1]!テーブル26[[#This Row],[qt_condition_type_id]],[1]!見積条件タイプマスタ[#Data],4,0)</f>
        <v>SOLID</v>
      </c>
      <c r="G70" s="32">
        <v>2</v>
      </c>
      <c r="H70" s="49" t="str">
        <f>[1]!テーブル26[[#This Row],[article_type_id]]&amp;"."&amp;[1]!テーブル26[[#This Row],[qt_condition_type_id]]&amp;"."&amp;[1]!テーブル26[[#This Row],[qt_condition_type_define_id]]</f>
        <v>-1.2.2</v>
      </c>
      <c r="I70" s="49" t="str">
        <f>VLOOKUP([1]!テーブル26[[#This Row],['#unique_id]],[1]!見積条件マスタ[['#unique_id]:[name]],2,0)</f>
        <v>NITRIDING</v>
      </c>
      <c r="J70" s="49">
        <f>VLOOKUP([1]!テーブル26[[#This Row],['#unique_id]],[1]!見積条件マスタ[['#unique_id]:[name]],3,0)</f>
        <v>0</v>
      </c>
      <c r="K70" s="49" t="str">
        <f>VLOOKUP([1]!テーブル26[[#This Row],['#unique_id]],[1]!見積条件マスタ[['#unique_id]:[name]],4,0)</f>
        <v>窒化処理</v>
      </c>
      <c r="L70" s="32">
        <v>1</v>
      </c>
      <c r="M70" s="32" t="s">
        <v>599</v>
      </c>
      <c r="N70" s="32" t="s">
        <v>626</v>
      </c>
      <c r="O70" s="32"/>
      <c r="P70" s="32" t="s">
        <v>633</v>
      </c>
    </row>
    <row r="71" spans="2:16" x14ac:dyDescent="0.25">
      <c r="B71" s="51">
        <v>-1</v>
      </c>
      <c r="C71" s="49" t="str">
        <f>VLOOKUP([1]!テーブル26[[#This Row],[article_type_id]],[1]!品名マスタ[#Data],5,0)</f>
        <v>その他</v>
      </c>
      <c r="D71" s="32">
        <v>2</v>
      </c>
      <c r="E71" s="49" t="str">
        <f>VLOOKUP([1]!テーブル26[[#This Row],[qt_condition_type_id]],[1]!見積条件タイプマスタ[#Data],5,0)</f>
        <v>表面処理</v>
      </c>
      <c r="F71" s="49" t="str">
        <f>VLOOKUP([1]!テーブル26[[#This Row],[qt_condition_type_id]],[1]!見積条件タイプマスタ[#Data],4,0)</f>
        <v>SOLID</v>
      </c>
      <c r="G71" s="32">
        <v>2</v>
      </c>
      <c r="H71" s="49" t="str">
        <f>[1]!テーブル26[[#This Row],[article_type_id]]&amp;"."&amp;[1]!テーブル26[[#This Row],[qt_condition_type_id]]&amp;"."&amp;[1]!テーブル26[[#This Row],[qt_condition_type_define_id]]</f>
        <v>-1.2.2</v>
      </c>
      <c r="I71" s="49" t="str">
        <f>VLOOKUP([1]!テーブル26[[#This Row],['#unique_id]],[1]!見積条件マスタ[['#unique_id]:[name]],2,0)</f>
        <v>NITRIDING</v>
      </c>
      <c r="J71" s="49">
        <f>VLOOKUP([1]!テーブル26[[#This Row],['#unique_id]],[1]!見積条件マスタ[['#unique_id]:[name]],3,0)</f>
        <v>0</v>
      </c>
      <c r="K71" s="49" t="str">
        <f>VLOOKUP([1]!テーブル26[[#This Row],['#unique_id]],[1]!見積条件マスタ[['#unique_id]:[name]],4,0)</f>
        <v>窒化処理</v>
      </c>
      <c r="L71" s="32">
        <v>2</v>
      </c>
      <c r="M71" s="32" t="s">
        <v>617</v>
      </c>
      <c r="N71" s="32" t="s">
        <v>626</v>
      </c>
      <c r="O71" s="32"/>
      <c r="P71" s="32" t="s">
        <v>633</v>
      </c>
    </row>
    <row r="72" spans="2:16" x14ac:dyDescent="0.25">
      <c r="B72" s="51">
        <v>-1</v>
      </c>
      <c r="C72" s="49" t="str">
        <f>VLOOKUP([1]!テーブル26[[#This Row],[article_type_id]],[1]!品名マスタ[#Data],5,0)</f>
        <v>その他</v>
      </c>
      <c r="D72" s="32">
        <v>2</v>
      </c>
      <c r="E72" s="49" t="str">
        <f>VLOOKUP([1]!テーブル26[[#This Row],[qt_condition_type_id]],[1]!見積条件タイプマスタ[#Data],5,0)</f>
        <v>表面処理</v>
      </c>
      <c r="F72" s="49" t="str">
        <f>VLOOKUP([1]!テーブル26[[#This Row],[qt_condition_type_id]],[1]!見積条件タイプマスタ[#Data],4,0)</f>
        <v>SOLID</v>
      </c>
      <c r="G72" s="32">
        <v>2</v>
      </c>
      <c r="H72" s="49" t="str">
        <f>[1]!テーブル26[[#This Row],[article_type_id]]&amp;"."&amp;[1]!テーブル26[[#This Row],[qt_condition_type_id]]&amp;"."&amp;[1]!テーブル26[[#This Row],[qt_condition_type_define_id]]</f>
        <v>-1.2.2</v>
      </c>
      <c r="I72" s="49" t="str">
        <f>VLOOKUP([1]!テーブル26[[#This Row],['#unique_id]],[1]!見積条件マスタ[['#unique_id]:[name]],2,0)</f>
        <v>NITRIDING</v>
      </c>
      <c r="J72" s="49">
        <f>VLOOKUP([1]!テーブル26[[#This Row],['#unique_id]],[1]!見積条件マスタ[['#unique_id]:[name]],3,0)</f>
        <v>0</v>
      </c>
      <c r="K72" s="49" t="str">
        <f>VLOOKUP([1]!テーブル26[[#This Row],['#unique_id]],[1]!見積条件マスタ[['#unique_id]:[name]],4,0)</f>
        <v>窒化処理</v>
      </c>
      <c r="L72" s="32">
        <v>3</v>
      </c>
      <c r="M72" s="32" t="s">
        <v>618</v>
      </c>
      <c r="N72" s="32" t="s">
        <v>626</v>
      </c>
      <c r="O72" s="32"/>
      <c r="P72" s="32" t="s">
        <v>636</v>
      </c>
    </row>
    <row r="73" spans="2:16" x14ac:dyDescent="0.25">
      <c r="B73" s="51">
        <v>-1</v>
      </c>
      <c r="C73" s="49" t="str">
        <f>VLOOKUP([1]!テーブル26[[#This Row],[article_type_id]],[1]!品名マスタ[#Data],5,0)</f>
        <v>その他</v>
      </c>
      <c r="D73" s="32">
        <v>2</v>
      </c>
      <c r="E73" s="49" t="str">
        <f>VLOOKUP([1]!テーブル26[[#This Row],[qt_condition_type_id]],[1]!見積条件タイプマスタ[#Data],5,0)</f>
        <v>表面処理</v>
      </c>
      <c r="F73" s="49" t="str">
        <f>VLOOKUP([1]!テーブル26[[#This Row],[qt_condition_type_id]],[1]!見積条件タイプマスタ[#Data],4,0)</f>
        <v>SOLID</v>
      </c>
      <c r="G73" s="32">
        <v>2</v>
      </c>
      <c r="H73" s="49" t="str">
        <f>[1]!テーブル26[[#This Row],[article_type_id]]&amp;"."&amp;[1]!テーブル26[[#This Row],[qt_condition_type_id]]&amp;"."&amp;[1]!テーブル26[[#This Row],[qt_condition_type_define_id]]</f>
        <v>-1.2.2</v>
      </c>
      <c r="I73" s="49" t="str">
        <f>VLOOKUP([1]!テーブル26[[#This Row],['#unique_id]],[1]!見積条件マスタ[['#unique_id]:[name]],2,0)</f>
        <v>NITRIDING</v>
      </c>
      <c r="J73" s="49">
        <f>VLOOKUP([1]!テーブル26[[#This Row],['#unique_id]],[1]!見積条件マスタ[['#unique_id]:[name]],3,0)</f>
        <v>0</v>
      </c>
      <c r="K73" s="49" t="str">
        <f>VLOOKUP([1]!テーブル26[[#This Row],['#unique_id]],[1]!見積条件マスタ[['#unique_id]:[name]],4,0)</f>
        <v>窒化処理</v>
      </c>
      <c r="L73" s="32">
        <v>4</v>
      </c>
      <c r="M73" s="32" t="s">
        <v>389</v>
      </c>
      <c r="N73" s="32" t="s">
        <v>626</v>
      </c>
      <c r="O73" s="32"/>
      <c r="P73" s="32" t="s">
        <v>633</v>
      </c>
    </row>
    <row r="74" spans="2:16" x14ac:dyDescent="0.25">
      <c r="B74" s="51">
        <v>-1</v>
      </c>
      <c r="C74" s="49" t="str">
        <f>VLOOKUP([1]!テーブル26[[#This Row],[article_type_id]],[1]!品名マスタ[#Data],5,0)</f>
        <v>その他</v>
      </c>
      <c r="D74" s="32">
        <v>2</v>
      </c>
      <c r="E74" s="49" t="str">
        <f>VLOOKUP([1]!テーブル26[[#This Row],[qt_condition_type_id]],[1]!見積条件タイプマスタ[#Data],5,0)</f>
        <v>表面処理</v>
      </c>
      <c r="F74" s="49" t="str">
        <f>VLOOKUP([1]!テーブル26[[#This Row],[qt_condition_type_id]],[1]!見積条件タイプマスタ[#Data],4,0)</f>
        <v>SOLID</v>
      </c>
      <c r="G74" s="32">
        <v>2</v>
      </c>
      <c r="H74" s="49" t="str">
        <f>[1]!テーブル26[[#This Row],[article_type_id]]&amp;"."&amp;[1]!テーブル26[[#This Row],[qt_condition_type_id]]&amp;"."&amp;[1]!テーブル26[[#This Row],[qt_condition_type_define_id]]</f>
        <v>-1.2.2</v>
      </c>
      <c r="I74" s="49" t="str">
        <f>VLOOKUP([1]!テーブル26[[#This Row],['#unique_id]],[1]!見積条件マスタ[['#unique_id]:[name]],2,0)</f>
        <v>NITRIDING</v>
      </c>
      <c r="J74" s="49">
        <f>VLOOKUP([1]!テーブル26[[#This Row],['#unique_id]],[1]!見積条件マスタ[['#unique_id]:[name]],3,0)</f>
        <v>0</v>
      </c>
      <c r="K74" s="49" t="str">
        <f>VLOOKUP([1]!テーブル26[[#This Row],['#unique_id]],[1]!見積条件マスタ[['#unique_id]:[name]],4,0)</f>
        <v>窒化処理</v>
      </c>
      <c r="L74" s="32">
        <v>5</v>
      </c>
      <c r="M74" s="32" t="s">
        <v>600</v>
      </c>
      <c r="N74" s="32" t="s">
        <v>626</v>
      </c>
      <c r="O74" s="32"/>
      <c r="P74" s="32" t="s">
        <v>634</v>
      </c>
    </row>
    <row r="75" spans="2:16" x14ac:dyDescent="0.25">
      <c r="B75" s="51">
        <v>-1</v>
      </c>
      <c r="C75" s="49" t="str">
        <f>VLOOKUP([1]!テーブル26[[#This Row],[article_type_id]],[1]!品名マスタ[#Data],5,0)</f>
        <v>その他</v>
      </c>
      <c r="D75" s="32">
        <v>2</v>
      </c>
      <c r="E75" s="49" t="str">
        <f>VLOOKUP([1]!テーブル26[[#This Row],[qt_condition_type_id]],[1]!見積条件タイプマスタ[#Data],5,0)</f>
        <v>表面処理</v>
      </c>
      <c r="F75" s="49" t="str">
        <f>VLOOKUP([1]!テーブル26[[#This Row],[qt_condition_type_id]],[1]!見積条件タイプマスタ[#Data],4,0)</f>
        <v>SOLID</v>
      </c>
      <c r="G75" s="32">
        <v>2</v>
      </c>
      <c r="H75" s="49" t="str">
        <f>[1]!テーブル26[[#This Row],[article_type_id]]&amp;"."&amp;[1]!テーブル26[[#This Row],[qt_condition_type_id]]&amp;"."&amp;[1]!テーブル26[[#This Row],[qt_condition_type_define_id]]</f>
        <v>-1.2.2</v>
      </c>
      <c r="I75" s="49" t="str">
        <f>VLOOKUP([1]!テーブル26[[#This Row],['#unique_id]],[1]!見積条件マスタ[['#unique_id]:[name]],2,0)</f>
        <v>NITRIDING</v>
      </c>
      <c r="J75" s="49">
        <f>VLOOKUP([1]!テーブル26[[#This Row],['#unique_id]],[1]!見積条件マスタ[['#unique_id]:[name]],3,0)</f>
        <v>0</v>
      </c>
      <c r="K75" s="49" t="str">
        <f>VLOOKUP([1]!テーブル26[[#This Row],['#unique_id]],[1]!見積条件マスタ[['#unique_id]:[name]],4,0)</f>
        <v>窒化処理</v>
      </c>
      <c r="L75" s="32">
        <v>6</v>
      </c>
      <c r="M75" s="32" t="s">
        <v>601</v>
      </c>
      <c r="N75" s="32" t="s">
        <v>626</v>
      </c>
      <c r="O75" s="32"/>
      <c r="P75" s="32" t="s">
        <v>634</v>
      </c>
    </row>
    <row r="76" spans="2:16" x14ac:dyDescent="0.25">
      <c r="B76" s="51">
        <v>-1</v>
      </c>
      <c r="C76" s="49" t="str">
        <f>VLOOKUP([1]!テーブル26[[#This Row],[article_type_id]],[1]!品名マスタ[#Data],5,0)</f>
        <v>その他</v>
      </c>
      <c r="D76" s="32">
        <v>2</v>
      </c>
      <c r="E76" s="49" t="str">
        <f>VLOOKUP([1]!テーブル26[[#This Row],[qt_condition_type_id]],[1]!見積条件タイプマスタ[#Data],5,0)</f>
        <v>表面処理</v>
      </c>
      <c r="F76" s="49" t="str">
        <f>VLOOKUP([1]!テーブル26[[#This Row],[qt_condition_type_id]],[1]!見積条件タイプマスタ[#Data],4,0)</f>
        <v>SOLID</v>
      </c>
      <c r="G76" s="32">
        <v>2</v>
      </c>
      <c r="H76" s="49" t="str">
        <f>[1]!テーブル26[[#This Row],[article_type_id]]&amp;"."&amp;[1]!テーブル26[[#This Row],[qt_condition_type_id]]&amp;"."&amp;[1]!テーブル26[[#This Row],[qt_condition_type_define_id]]</f>
        <v>-1.2.2</v>
      </c>
      <c r="I76" s="49" t="str">
        <f>VLOOKUP([1]!テーブル26[[#This Row],['#unique_id]],[1]!見積条件マスタ[['#unique_id]:[name]],2,0)</f>
        <v>NITRIDING</v>
      </c>
      <c r="J76" s="49">
        <f>VLOOKUP([1]!テーブル26[[#This Row],['#unique_id]],[1]!見積条件マスタ[['#unique_id]:[name]],3,0)</f>
        <v>0</v>
      </c>
      <c r="K76" s="49" t="str">
        <f>VLOOKUP([1]!テーブル26[[#This Row],['#unique_id]],[1]!見積条件マスタ[['#unique_id]:[name]],4,0)</f>
        <v>窒化処理</v>
      </c>
      <c r="L76" s="32">
        <v>7</v>
      </c>
      <c r="M76" s="32" t="s">
        <v>626</v>
      </c>
      <c r="N76" s="32" t="s">
        <v>626</v>
      </c>
      <c r="O76" s="32"/>
      <c r="P76" s="32" t="s">
        <v>632</v>
      </c>
    </row>
    <row r="77" spans="2:16" x14ac:dyDescent="0.25">
      <c r="B77" s="51">
        <v>-1</v>
      </c>
      <c r="C77" s="49" t="str">
        <f>VLOOKUP([1]!テーブル26[[#This Row],[article_type_id]],[1]!品名マスタ[#Data],5,0)</f>
        <v>その他</v>
      </c>
      <c r="D77" s="32">
        <v>2</v>
      </c>
      <c r="E77" s="49" t="str">
        <f>VLOOKUP([1]!テーブル26[[#This Row],[qt_condition_type_id]],[1]!見積条件タイプマスタ[#Data],5,0)</f>
        <v>表面処理</v>
      </c>
      <c r="F77" s="49" t="str">
        <f>VLOOKUP([1]!テーブル26[[#This Row],[qt_condition_type_id]],[1]!見積条件タイプマスタ[#Data],4,0)</f>
        <v>SOLID</v>
      </c>
      <c r="G77" s="32">
        <v>3</v>
      </c>
      <c r="H77" s="49" t="str">
        <f>[1]!テーブル26[[#This Row],[article_type_id]]&amp;"."&amp;[1]!テーブル26[[#This Row],[qt_condition_type_id]]&amp;"."&amp;[1]!テーブル26[[#This Row],[qt_condition_type_define_id]]</f>
        <v>-1.2.3</v>
      </c>
      <c r="I77" s="49" t="str">
        <f>VLOOKUP([1]!テーブル26[[#This Row],['#unique_id]],[1]!見積条件マスタ[['#unique_id]:[name]],2,0)</f>
        <v>HARD_CHROME_PLATING</v>
      </c>
      <c r="J77" s="49">
        <f>VLOOKUP([1]!テーブル26[[#This Row],['#unique_id]],[1]!見積条件マスタ[['#unique_id]:[name]],3,0)</f>
        <v>0</v>
      </c>
      <c r="K77" s="49" t="str">
        <f>VLOOKUP([1]!テーブル26[[#This Row],['#unique_id]],[1]!見積条件マスタ[['#unique_id]:[name]],4,0)</f>
        <v>硬質クロムメッキ</v>
      </c>
      <c r="L77" s="32">
        <v>1</v>
      </c>
      <c r="M77" s="32" t="s">
        <v>388</v>
      </c>
      <c r="N77" s="32" t="s">
        <v>626</v>
      </c>
      <c r="O77" s="32"/>
      <c r="P77" s="32" t="s">
        <v>633</v>
      </c>
    </row>
    <row r="78" spans="2:16" x14ac:dyDescent="0.25">
      <c r="B78" s="51">
        <v>-1</v>
      </c>
      <c r="C78" s="49" t="str">
        <f>VLOOKUP([1]!テーブル26[[#This Row],[article_type_id]],[1]!品名マスタ[#Data],5,0)</f>
        <v>その他</v>
      </c>
      <c r="D78" s="32">
        <v>2</v>
      </c>
      <c r="E78" s="49" t="str">
        <f>VLOOKUP([1]!テーブル26[[#This Row],[qt_condition_type_id]],[1]!見積条件タイプマスタ[#Data],5,0)</f>
        <v>表面処理</v>
      </c>
      <c r="F78" s="49" t="str">
        <f>VLOOKUP([1]!テーブル26[[#This Row],[qt_condition_type_id]],[1]!見積条件タイプマスタ[#Data],4,0)</f>
        <v>SOLID</v>
      </c>
      <c r="G78" s="32">
        <v>3</v>
      </c>
      <c r="H78" s="49" t="str">
        <f>[1]!テーブル26[[#This Row],[article_type_id]]&amp;"."&amp;[1]!テーブル26[[#This Row],[qt_condition_type_id]]&amp;"."&amp;[1]!テーブル26[[#This Row],[qt_condition_type_define_id]]</f>
        <v>-1.2.3</v>
      </c>
      <c r="I78" s="49" t="str">
        <f>VLOOKUP([1]!テーブル26[[#This Row],['#unique_id]],[1]!見積条件マスタ[['#unique_id]:[name]],2,0)</f>
        <v>HARD_CHROME_PLATING</v>
      </c>
      <c r="J78" s="49">
        <f>VLOOKUP([1]!テーブル26[[#This Row],['#unique_id]],[1]!見積条件マスタ[['#unique_id]:[name]],3,0)</f>
        <v>0</v>
      </c>
      <c r="K78" s="49" t="str">
        <f>VLOOKUP([1]!テーブル26[[#This Row],['#unique_id]],[1]!見積条件マスタ[['#unique_id]:[name]],4,0)</f>
        <v>硬質クロムメッキ</v>
      </c>
      <c r="L78" s="32">
        <v>2</v>
      </c>
      <c r="M78" s="32" t="s">
        <v>626</v>
      </c>
      <c r="N78" s="32" t="s">
        <v>626</v>
      </c>
      <c r="O78" s="32"/>
      <c r="P78" s="32" t="s">
        <v>632</v>
      </c>
    </row>
    <row r="79" spans="2:16" x14ac:dyDescent="0.25">
      <c r="B79" s="51">
        <v>-1</v>
      </c>
      <c r="C79" s="49" t="str">
        <f>VLOOKUP([1]!テーブル26[[#This Row],[article_type_id]],[1]!品名マスタ[#Data],5,0)</f>
        <v>その他</v>
      </c>
      <c r="D79" s="32">
        <v>2</v>
      </c>
      <c r="E79" s="49" t="str">
        <f>VLOOKUP([1]!テーブル26[[#This Row],[qt_condition_type_id]],[1]!見積条件タイプマスタ[#Data],5,0)</f>
        <v>表面処理</v>
      </c>
      <c r="F79" s="49" t="str">
        <f>VLOOKUP([1]!テーブル26[[#This Row],[qt_condition_type_id]],[1]!見積条件タイプマスタ[#Data],4,0)</f>
        <v>SOLID</v>
      </c>
      <c r="G79" s="32">
        <v>4</v>
      </c>
      <c r="H79" s="49" t="str">
        <f>[1]!テーブル26[[#This Row],[article_type_id]]&amp;"."&amp;[1]!テーブル26[[#This Row],[qt_condition_type_id]]&amp;"."&amp;[1]!テーブル26[[#This Row],[qt_condition_type_define_id]]</f>
        <v>-1.2.4</v>
      </c>
      <c r="I79" s="49" t="str">
        <f>VLOOKUP([1]!テーブル26[[#This Row],['#unique_id]],[1]!見積条件マスタ[['#unique_id]:[name]],2,0)</f>
        <v>TUFFTRIDE</v>
      </c>
      <c r="J79" s="49">
        <f>VLOOKUP([1]!テーブル26[[#This Row],['#unique_id]],[1]!見積条件マスタ[['#unique_id]:[name]],3,0)</f>
        <v>0</v>
      </c>
      <c r="K79" s="49" t="str">
        <f>VLOOKUP([1]!テーブル26[[#This Row],['#unique_id]],[1]!見積条件マスタ[['#unique_id]:[name]],4,0)</f>
        <v>タフトライド (鋳抜きピン用)</v>
      </c>
      <c r="L79" s="32">
        <v>1</v>
      </c>
      <c r="M79" s="32" t="s">
        <v>28</v>
      </c>
      <c r="N79" s="32" t="s">
        <v>626</v>
      </c>
      <c r="O79" s="32"/>
      <c r="P79" s="32" t="s">
        <v>633</v>
      </c>
    </row>
    <row r="80" spans="2:16" x14ac:dyDescent="0.25">
      <c r="B80" s="51">
        <v>-1</v>
      </c>
      <c r="C80" s="49" t="str">
        <f>VLOOKUP([1]!テーブル26[[#This Row],[article_type_id]],[1]!品名マスタ[#Data],5,0)</f>
        <v>その他</v>
      </c>
      <c r="D80" s="32">
        <v>2</v>
      </c>
      <c r="E80" s="49" t="str">
        <f>VLOOKUP([1]!テーブル26[[#This Row],[qt_condition_type_id]],[1]!見積条件タイプマスタ[#Data],5,0)</f>
        <v>表面処理</v>
      </c>
      <c r="F80" s="49" t="str">
        <f>VLOOKUP([1]!テーブル26[[#This Row],[qt_condition_type_id]],[1]!見積条件タイプマスタ[#Data],4,0)</f>
        <v>SOLID</v>
      </c>
      <c r="G80" s="32">
        <v>4</v>
      </c>
      <c r="H80" s="49" t="str">
        <f>[1]!テーブル26[[#This Row],[article_type_id]]&amp;"."&amp;[1]!テーブル26[[#This Row],[qt_condition_type_id]]&amp;"."&amp;[1]!テーブル26[[#This Row],[qt_condition_type_define_id]]</f>
        <v>-1.2.4</v>
      </c>
      <c r="I80" s="49" t="str">
        <f>VLOOKUP([1]!テーブル26[[#This Row],['#unique_id]],[1]!見積条件マスタ[['#unique_id]:[name]],2,0)</f>
        <v>TUFFTRIDE</v>
      </c>
      <c r="J80" s="49">
        <f>VLOOKUP([1]!テーブル26[[#This Row],['#unique_id]],[1]!見積条件マスタ[['#unique_id]:[name]],3,0)</f>
        <v>0</v>
      </c>
      <c r="K80" s="49" t="str">
        <f>VLOOKUP([1]!テーブル26[[#This Row],['#unique_id]],[1]!見積条件マスタ[['#unique_id]:[name]],4,0)</f>
        <v>タフトライド (鋳抜きピン用)</v>
      </c>
      <c r="L80" s="32">
        <v>2</v>
      </c>
      <c r="M80" s="32" t="s">
        <v>30</v>
      </c>
      <c r="N80" s="32" t="s">
        <v>626</v>
      </c>
      <c r="O80" s="32"/>
      <c r="P80" s="32" t="s">
        <v>633</v>
      </c>
    </row>
    <row r="81" spans="2:16" x14ac:dyDescent="0.25">
      <c r="B81" s="51">
        <v>-1</v>
      </c>
      <c r="C81" s="49" t="str">
        <f>VLOOKUP([1]!テーブル26[[#This Row],[article_type_id]],[1]!品名マスタ[#Data],5,0)</f>
        <v>その他</v>
      </c>
      <c r="D81" s="32">
        <v>2</v>
      </c>
      <c r="E81" s="49" t="str">
        <f>VLOOKUP([1]!テーブル26[[#This Row],[qt_condition_type_id]],[1]!見積条件タイプマスタ[#Data],5,0)</f>
        <v>表面処理</v>
      </c>
      <c r="F81" s="49" t="str">
        <f>VLOOKUP([1]!テーブル26[[#This Row],[qt_condition_type_id]],[1]!見積条件タイプマスタ[#Data],4,0)</f>
        <v>SOLID</v>
      </c>
      <c r="G81" s="32">
        <v>4</v>
      </c>
      <c r="H81" s="49" t="str">
        <f>[1]!テーブル26[[#This Row],[article_type_id]]&amp;"."&amp;[1]!テーブル26[[#This Row],[qt_condition_type_id]]&amp;"."&amp;[1]!テーブル26[[#This Row],[qt_condition_type_define_id]]</f>
        <v>-1.2.4</v>
      </c>
      <c r="I81" s="49" t="str">
        <f>VLOOKUP([1]!テーブル26[[#This Row],['#unique_id]],[1]!見積条件マスタ[['#unique_id]:[name]],2,0)</f>
        <v>TUFFTRIDE</v>
      </c>
      <c r="J81" s="49">
        <f>VLOOKUP([1]!テーブル26[[#This Row],['#unique_id]],[1]!見積条件マスタ[['#unique_id]:[name]],3,0)</f>
        <v>0</v>
      </c>
      <c r="K81" s="49" t="str">
        <f>VLOOKUP([1]!テーブル26[[#This Row],['#unique_id]],[1]!見積条件マスタ[['#unique_id]:[name]],4,0)</f>
        <v>タフトライド (鋳抜きピン用)</v>
      </c>
      <c r="L81" s="32">
        <v>3</v>
      </c>
      <c r="M81" s="32" t="s">
        <v>32</v>
      </c>
      <c r="N81" s="32" t="s">
        <v>626</v>
      </c>
      <c r="O81" s="32"/>
      <c r="P81" s="32" t="s">
        <v>633</v>
      </c>
    </row>
    <row r="82" spans="2:16" x14ac:dyDescent="0.25">
      <c r="B82" s="51">
        <v>-1</v>
      </c>
      <c r="C82" s="49" t="str">
        <f>VLOOKUP([1]!テーブル26[[#This Row],[article_type_id]],[1]!品名マスタ[#Data],5,0)</f>
        <v>その他</v>
      </c>
      <c r="D82" s="32">
        <v>2</v>
      </c>
      <c r="E82" s="49" t="str">
        <f>VLOOKUP([1]!テーブル26[[#This Row],[qt_condition_type_id]],[1]!見積条件タイプマスタ[#Data],5,0)</f>
        <v>表面処理</v>
      </c>
      <c r="F82" s="49" t="str">
        <f>VLOOKUP([1]!テーブル26[[#This Row],[qt_condition_type_id]],[1]!見積条件タイプマスタ[#Data],4,0)</f>
        <v>SOLID</v>
      </c>
      <c r="G82" s="32">
        <v>4</v>
      </c>
      <c r="H82" s="49" t="str">
        <f>[1]!テーブル26[[#This Row],[article_type_id]]&amp;"."&amp;[1]!テーブル26[[#This Row],[qt_condition_type_id]]&amp;"."&amp;[1]!テーブル26[[#This Row],[qt_condition_type_define_id]]</f>
        <v>-1.2.4</v>
      </c>
      <c r="I82" s="49" t="str">
        <f>VLOOKUP([1]!テーブル26[[#This Row],['#unique_id]],[1]!見積条件マスタ[['#unique_id]:[name]],2,0)</f>
        <v>TUFFTRIDE</v>
      </c>
      <c r="J82" s="49">
        <f>VLOOKUP([1]!テーブル26[[#This Row],['#unique_id]],[1]!見積条件マスタ[['#unique_id]:[name]],3,0)</f>
        <v>0</v>
      </c>
      <c r="K82" s="49" t="str">
        <f>VLOOKUP([1]!テーブル26[[#This Row],['#unique_id]],[1]!見積条件マスタ[['#unique_id]:[name]],4,0)</f>
        <v>タフトライド (鋳抜きピン用)</v>
      </c>
      <c r="L82" s="32">
        <v>4</v>
      </c>
      <c r="M82" s="32" t="s">
        <v>626</v>
      </c>
      <c r="N82" s="32" t="s">
        <v>626</v>
      </c>
      <c r="O82" s="32"/>
      <c r="P82" s="32" t="s">
        <v>632</v>
      </c>
    </row>
    <row r="83" spans="2:16" x14ac:dyDescent="0.25">
      <c r="B83" s="51">
        <v>-1</v>
      </c>
      <c r="C83" s="49" t="str">
        <f>VLOOKUP([1]!テーブル26[[#This Row],[article_type_id]],[1]!品名マスタ[#Data],5,0)</f>
        <v>その他</v>
      </c>
      <c r="D83" s="32">
        <v>2</v>
      </c>
      <c r="E83" s="49" t="str">
        <f>VLOOKUP([1]!テーブル26[[#This Row],[qt_condition_type_id]],[1]!見積条件タイプマスタ[#Data],5,0)</f>
        <v>表面処理</v>
      </c>
      <c r="F83" s="49" t="str">
        <f>VLOOKUP([1]!テーブル26[[#This Row],[qt_condition_type_id]],[1]!見積条件タイプマスタ[#Data],4,0)</f>
        <v>SOLID</v>
      </c>
      <c r="G83" s="32">
        <v>5</v>
      </c>
      <c r="H83" s="49" t="str">
        <f>[1]!テーブル26[[#This Row],[article_type_id]]&amp;"."&amp;[1]!テーブル26[[#This Row],[qt_condition_type_id]]&amp;"."&amp;[1]!テーブル26[[#This Row],[qt_condition_type_define_id]]</f>
        <v>-1.2.5</v>
      </c>
      <c r="I83" s="49" t="str">
        <f>VLOOKUP([1]!テーブル26[[#This Row],['#unique_id]],[1]!見積条件マスタ[['#unique_id]:[name]],2,0)</f>
        <v>GAS_SOFT_NITRIDING</v>
      </c>
      <c r="J83" s="49">
        <f>VLOOKUP([1]!テーブル26[[#This Row],['#unique_id]],[1]!見積条件マスタ[['#unique_id]:[name]],3,0)</f>
        <v>0</v>
      </c>
      <c r="K83" s="49" t="str">
        <f>VLOOKUP([1]!テーブル26[[#This Row],['#unique_id]],[1]!見積条件マスタ[['#unique_id]:[name]],4,0)</f>
        <v>ガス軟窒化 (鋳抜きピン用)</v>
      </c>
      <c r="L83" s="32">
        <v>1</v>
      </c>
      <c r="M83" s="32" t="s">
        <v>28</v>
      </c>
      <c r="N83" s="32" t="s">
        <v>626</v>
      </c>
      <c r="O83" s="32"/>
      <c r="P83" s="32" t="s">
        <v>633</v>
      </c>
    </row>
    <row r="84" spans="2:16" x14ac:dyDescent="0.25">
      <c r="B84" s="51">
        <v>-1</v>
      </c>
      <c r="C84" s="49" t="str">
        <f>VLOOKUP([1]!テーブル26[[#This Row],[article_type_id]],[1]!品名マスタ[#Data],5,0)</f>
        <v>その他</v>
      </c>
      <c r="D84" s="32">
        <v>2</v>
      </c>
      <c r="E84" s="49" t="str">
        <f>VLOOKUP([1]!テーブル26[[#This Row],[qt_condition_type_id]],[1]!見積条件タイプマスタ[#Data],5,0)</f>
        <v>表面処理</v>
      </c>
      <c r="F84" s="49" t="str">
        <f>VLOOKUP([1]!テーブル26[[#This Row],[qt_condition_type_id]],[1]!見積条件タイプマスタ[#Data],4,0)</f>
        <v>SOLID</v>
      </c>
      <c r="G84" s="32">
        <v>5</v>
      </c>
      <c r="H84" s="49" t="str">
        <f>[1]!テーブル26[[#This Row],[article_type_id]]&amp;"."&amp;[1]!テーブル26[[#This Row],[qt_condition_type_id]]&amp;"."&amp;[1]!テーブル26[[#This Row],[qt_condition_type_define_id]]</f>
        <v>-1.2.5</v>
      </c>
      <c r="I84" s="49" t="str">
        <f>VLOOKUP([1]!テーブル26[[#This Row],['#unique_id]],[1]!見積条件マスタ[['#unique_id]:[name]],2,0)</f>
        <v>GAS_SOFT_NITRIDING</v>
      </c>
      <c r="J84" s="49">
        <f>VLOOKUP([1]!テーブル26[[#This Row],['#unique_id]],[1]!見積条件マスタ[['#unique_id]:[name]],3,0)</f>
        <v>0</v>
      </c>
      <c r="K84" s="49" t="str">
        <f>VLOOKUP([1]!テーブル26[[#This Row],['#unique_id]],[1]!見積条件マスタ[['#unique_id]:[name]],4,0)</f>
        <v>ガス軟窒化 (鋳抜きピン用)</v>
      </c>
      <c r="L84" s="32">
        <v>2</v>
      </c>
      <c r="M84" s="32" t="s">
        <v>30</v>
      </c>
      <c r="N84" s="32" t="s">
        <v>626</v>
      </c>
      <c r="O84" s="32"/>
      <c r="P84" s="32" t="s">
        <v>633</v>
      </c>
    </row>
    <row r="85" spans="2:16" x14ac:dyDescent="0.25">
      <c r="B85" s="51">
        <v>-1</v>
      </c>
      <c r="C85" s="49" t="str">
        <f>VLOOKUP([1]!テーブル26[[#This Row],[article_type_id]],[1]!品名マスタ[#Data],5,0)</f>
        <v>その他</v>
      </c>
      <c r="D85" s="32">
        <v>2</v>
      </c>
      <c r="E85" s="49" t="str">
        <f>VLOOKUP([1]!テーブル26[[#This Row],[qt_condition_type_id]],[1]!見積条件タイプマスタ[#Data],5,0)</f>
        <v>表面処理</v>
      </c>
      <c r="F85" s="49" t="str">
        <f>VLOOKUP([1]!テーブル26[[#This Row],[qt_condition_type_id]],[1]!見積条件タイプマスタ[#Data],4,0)</f>
        <v>SOLID</v>
      </c>
      <c r="G85" s="32">
        <v>5</v>
      </c>
      <c r="H85" s="49" t="str">
        <f>[1]!テーブル26[[#This Row],[article_type_id]]&amp;"."&amp;[1]!テーブル26[[#This Row],[qt_condition_type_id]]&amp;"."&amp;[1]!テーブル26[[#This Row],[qt_condition_type_define_id]]</f>
        <v>-1.2.5</v>
      </c>
      <c r="I85" s="49" t="str">
        <f>VLOOKUP([1]!テーブル26[[#This Row],['#unique_id]],[1]!見積条件マスタ[['#unique_id]:[name]],2,0)</f>
        <v>GAS_SOFT_NITRIDING</v>
      </c>
      <c r="J85" s="49">
        <f>VLOOKUP([1]!テーブル26[[#This Row],['#unique_id]],[1]!見積条件マスタ[['#unique_id]:[name]],3,0)</f>
        <v>0</v>
      </c>
      <c r="K85" s="49" t="str">
        <f>VLOOKUP([1]!テーブル26[[#This Row],['#unique_id]],[1]!見積条件マスタ[['#unique_id]:[name]],4,0)</f>
        <v>ガス軟窒化 (鋳抜きピン用)</v>
      </c>
      <c r="L85" s="32">
        <v>3</v>
      </c>
      <c r="M85" s="32" t="s">
        <v>32</v>
      </c>
      <c r="N85" s="32" t="s">
        <v>626</v>
      </c>
      <c r="O85" s="32"/>
      <c r="P85" s="32" t="s">
        <v>633</v>
      </c>
    </row>
    <row r="86" spans="2:16" x14ac:dyDescent="0.25">
      <c r="B86" s="51">
        <v>-1</v>
      </c>
      <c r="C86" s="49" t="str">
        <f>VLOOKUP([1]!テーブル26[[#This Row],[article_type_id]],[1]!品名マスタ[#Data],5,0)</f>
        <v>その他</v>
      </c>
      <c r="D86" s="32">
        <v>2</v>
      </c>
      <c r="E86" s="49" t="str">
        <f>VLOOKUP([1]!テーブル26[[#This Row],[qt_condition_type_id]],[1]!見積条件タイプマスタ[#Data],5,0)</f>
        <v>表面処理</v>
      </c>
      <c r="F86" s="49" t="str">
        <f>VLOOKUP([1]!テーブル26[[#This Row],[qt_condition_type_id]],[1]!見積条件タイプマスタ[#Data],4,0)</f>
        <v>SOLID</v>
      </c>
      <c r="G86" s="32">
        <v>5</v>
      </c>
      <c r="H86" s="49" t="str">
        <f>[1]!テーブル26[[#This Row],[article_type_id]]&amp;"."&amp;[1]!テーブル26[[#This Row],[qt_condition_type_id]]&amp;"."&amp;[1]!テーブル26[[#This Row],[qt_condition_type_define_id]]</f>
        <v>-1.2.5</v>
      </c>
      <c r="I86" s="49" t="str">
        <f>VLOOKUP([1]!テーブル26[[#This Row],['#unique_id]],[1]!見積条件マスタ[['#unique_id]:[name]],2,0)</f>
        <v>GAS_SOFT_NITRIDING</v>
      </c>
      <c r="J86" s="49">
        <f>VLOOKUP([1]!テーブル26[[#This Row],['#unique_id]],[1]!見積条件マスタ[['#unique_id]:[name]],3,0)</f>
        <v>0</v>
      </c>
      <c r="K86" s="49" t="str">
        <f>VLOOKUP([1]!テーブル26[[#This Row],['#unique_id]],[1]!見積条件マスタ[['#unique_id]:[name]],4,0)</f>
        <v>ガス軟窒化 (鋳抜きピン用)</v>
      </c>
      <c r="L86" s="32">
        <v>4</v>
      </c>
      <c r="M86" s="32" t="s">
        <v>626</v>
      </c>
      <c r="N86" s="32" t="s">
        <v>626</v>
      </c>
      <c r="O86" s="32"/>
      <c r="P86" s="32" t="s">
        <v>632</v>
      </c>
    </row>
    <row r="87" spans="2:16" x14ac:dyDescent="0.25">
      <c r="B87" s="51">
        <v>-1</v>
      </c>
      <c r="C87" s="49" t="str">
        <f>VLOOKUP([1]!テーブル26[[#This Row],[article_type_id]],[1]!品名マスタ[#Data],5,0)</f>
        <v>その他</v>
      </c>
      <c r="D87" s="32">
        <v>2</v>
      </c>
      <c r="E87" s="49" t="str">
        <f>VLOOKUP([1]!テーブル26[[#This Row],[qt_condition_type_id]],[1]!見積条件タイプマスタ[#Data],5,0)</f>
        <v>表面処理</v>
      </c>
      <c r="F87" s="49" t="str">
        <f>VLOOKUP([1]!テーブル26[[#This Row],[qt_condition_type_id]],[1]!見積条件タイプマスタ[#Data],4,0)</f>
        <v>SOLID</v>
      </c>
      <c r="G87" s="32">
        <v>6</v>
      </c>
      <c r="H87" s="49" t="str">
        <f>[1]!テーブル26[[#This Row],[article_type_id]]&amp;"."&amp;[1]!テーブル26[[#This Row],[qt_condition_type_id]]&amp;"."&amp;[1]!テーブル26[[#This Row],[qt_condition_type_define_id]]</f>
        <v>-1.2.6</v>
      </c>
      <c r="I87" s="49" t="str">
        <f>VLOOKUP([1]!テーブル26[[#This Row],['#unique_id]],[1]!見積条件マスタ[['#unique_id]:[name]],2,0)</f>
        <v>NEW_KANUC</v>
      </c>
      <c r="J87" s="49">
        <f>VLOOKUP([1]!テーブル26[[#This Row],['#unique_id]],[1]!見積条件マスタ[['#unique_id]:[name]],3,0)</f>
        <v>0</v>
      </c>
      <c r="K87" s="49" t="str">
        <f>VLOOKUP([1]!テーブル26[[#This Row],['#unique_id]],[1]!見積条件マスタ[['#unique_id]:[name]],4,0)</f>
        <v>ニューカナック (鋳抜きピン用)</v>
      </c>
      <c r="L87" s="32">
        <v>1</v>
      </c>
      <c r="M87" s="32" t="s">
        <v>28</v>
      </c>
      <c r="N87" s="32" t="s">
        <v>626</v>
      </c>
      <c r="O87" s="32"/>
      <c r="P87" s="32" t="s">
        <v>633</v>
      </c>
    </row>
    <row r="88" spans="2:16" x14ac:dyDescent="0.25">
      <c r="B88" s="51">
        <v>-1</v>
      </c>
      <c r="C88" s="49" t="str">
        <f>VLOOKUP([1]!テーブル26[[#This Row],[article_type_id]],[1]!品名マスタ[#Data],5,0)</f>
        <v>その他</v>
      </c>
      <c r="D88" s="32">
        <v>2</v>
      </c>
      <c r="E88" s="49" t="str">
        <f>VLOOKUP([1]!テーブル26[[#This Row],[qt_condition_type_id]],[1]!見積条件タイプマスタ[#Data],5,0)</f>
        <v>表面処理</v>
      </c>
      <c r="F88" s="49" t="str">
        <f>VLOOKUP([1]!テーブル26[[#This Row],[qt_condition_type_id]],[1]!見積条件タイプマスタ[#Data],4,0)</f>
        <v>SOLID</v>
      </c>
      <c r="G88" s="32">
        <v>6</v>
      </c>
      <c r="H88" s="49" t="str">
        <f>[1]!テーブル26[[#This Row],[article_type_id]]&amp;"."&amp;[1]!テーブル26[[#This Row],[qt_condition_type_id]]&amp;"."&amp;[1]!テーブル26[[#This Row],[qt_condition_type_define_id]]</f>
        <v>-1.2.6</v>
      </c>
      <c r="I88" s="49" t="str">
        <f>VLOOKUP([1]!テーブル26[[#This Row],['#unique_id]],[1]!見積条件マスタ[['#unique_id]:[name]],2,0)</f>
        <v>NEW_KANUC</v>
      </c>
      <c r="J88" s="49">
        <f>VLOOKUP([1]!テーブル26[[#This Row],['#unique_id]],[1]!見積条件マスタ[['#unique_id]:[name]],3,0)</f>
        <v>0</v>
      </c>
      <c r="K88" s="49" t="str">
        <f>VLOOKUP([1]!テーブル26[[#This Row],['#unique_id]],[1]!見積条件マスタ[['#unique_id]:[name]],4,0)</f>
        <v>ニューカナック (鋳抜きピン用)</v>
      </c>
      <c r="L88" s="32">
        <v>2</v>
      </c>
      <c r="M88" s="32" t="s">
        <v>30</v>
      </c>
      <c r="N88" s="32" t="s">
        <v>626</v>
      </c>
      <c r="O88" s="32"/>
      <c r="P88" s="32" t="s">
        <v>633</v>
      </c>
    </row>
    <row r="89" spans="2:16" x14ac:dyDescent="0.25">
      <c r="B89" s="51">
        <v>-1</v>
      </c>
      <c r="C89" s="49" t="str">
        <f>VLOOKUP([1]!テーブル26[[#This Row],[article_type_id]],[1]!品名マスタ[#Data],5,0)</f>
        <v>その他</v>
      </c>
      <c r="D89" s="32">
        <v>2</v>
      </c>
      <c r="E89" s="49" t="str">
        <f>VLOOKUP([1]!テーブル26[[#This Row],[qt_condition_type_id]],[1]!見積条件タイプマスタ[#Data],5,0)</f>
        <v>表面処理</v>
      </c>
      <c r="F89" s="49" t="str">
        <f>VLOOKUP([1]!テーブル26[[#This Row],[qt_condition_type_id]],[1]!見積条件タイプマスタ[#Data],4,0)</f>
        <v>SOLID</v>
      </c>
      <c r="G89" s="32">
        <v>6</v>
      </c>
      <c r="H89" s="49" t="str">
        <f>[1]!テーブル26[[#This Row],[article_type_id]]&amp;"."&amp;[1]!テーブル26[[#This Row],[qt_condition_type_id]]&amp;"."&amp;[1]!テーブル26[[#This Row],[qt_condition_type_define_id]]</f>
        <v>-1.2.6</v>
      </c>
      <c r="I89" s="49" t="str">
        <f>VLOOKUP([1]!テーブル26[[#This Row],['#unique_id]],[1]!見積条件マスタ[['#unique_id]:[name]],2,0)</f>
        <v>NEW_KANUC</v>
      </c>
      <c r="J89" s="49">
        <f>VLOOKUP([1]!テーブル26[[#This Row],['#unique_id]],[1]!見積条件マスタ[['#unique_id]:[name]],3,0)</f>
        <v>0</v>
      </c>
      <c r="K89" s="49" t="str">
        <f>VLOOKUP([1]!テーブル26[[#This Row],['#unique_id]],[1]!見積条件マスタ[['#unique_id]:[name]],4,0)</f>
        <v>ニューカナック (鋳抜きピン用)</v>
      </c>
      <c r="L89" s="32">
        <v>3</v>
      </c>
      <c r="M89" s="32" t="s">
        <v>32</v>
      </c>
      <c r="N89" s="32" t="s">
        <v>626</v>
      </c>
      <c r="O89" s="32"/>
      <c r="P89" s="32" t="s">
        <v>633</v>
      </c>
    </row>
    <row r="90" spans="2:16" x14ac:dyDescent="0.25">
      <c r="B90" s="51">
        <v>-1</v>
      </c>
      <c r="C90" s="49" t="str">
        <f>VLOOKUP([1]!テーブル26[[#This Row],[article_type_id]],[1]!品名マスタ[#Data],5,0)</f>
        <v>その他</v>
      </c>
      <c r="D90" s="32">
        <v>2</v>
      </c>
      <c r="E90" s="49" t="str">
        <f>VLOOKUP([1]!テーブル26[[#This Row],[qt_condition_type_id]],[1]!見積条件タイプマスタ[#Data],5,0)</f>
        <v>表面処理</v>
      </c>
      <c r="F90" s="49" t="str">
        <f>VLOOKUP([1]!テーブル26[[#This Row],[qt_condition_type_id]],[1]!見積条件タイプマスタ[#Data],4,0)</f>
        <v>SOLID</v>
      </c>
      <c r="G90" s="32">
        <v>6</v>
      </c>
      <c r="H90" s="49" t="str">
        <f>[1]!テーブル26[[#This Row],[article_type_id]]&amp;"."&amp;[1]!テーブル26[[#This Row],[qt_condition_type_id]]&amp;"."&amp;[1]!テーブル26[[#This Row],[qt_condition_type_define_id]]</f>
        <v>-1.2.6</v>
      </c>
      <c r="I90" s="49" t="str">
        <f>VLOOKUP([1]!テーブル26[[#This Row],['#unique_id]],[1]!見積条件マスタ[['#unique_id]:[name]],2,0)</f>
        <v>NEW_KANUC</v>
      </c>
      <c r="J90" s="49">
        <f>VLOOKUP([1]!テーブル26[[#This Row],['#unique_id]],[1]!見積条件マスタ[['#unique_id]:[name]],3,0)</f>
        <v>0</v>
      </c>
      <c r="K90" s="49" t="str">
        <f>VLOOKUP([1]!テーブル26[[#This Row],['#unique_id]],[1]!見積条件マスタ[['#unique_id]:[name]],4,0)</f>
        <v>ニューカナック (鋳抜きピン用)</v>
      </c>
      <c r="L90" s="32">
        <v>4</v>
      </c>
      <c r="M90" s="32" t="s">
        <v>626</v>
      </c>
      <c r="N90" s="32" t="s">
        <v>626</v>
      </c>
      <c r="O90" s="32"/>
      <c r="P90" s="32" t="s">
        <v>632</v>
      </c>
    </row>
    <row r="91" spans="2:16" x14ac:dyDescent="0.25">
      <c r="B91" s="51">
        <v>-1</v>
      </c>
      <c r="C91" s="49" t="str">
        <f>VLOOKUP([1]!テーブル26[[#This Row],[article_type_id]],[1]!品名マスタ[#Data],5,0)</f>
        <v>その他</v>
      </c>
      <c r="D91" s="32">
        <v>2</v>
      </c>
      <c r="E91" s="49" t="str">
        <f>VLOOKUP([1]!テーブル26[[#This Row],[qt_condition_type_id]],[1]!見積条件タイプマスタ[#Data],5,0)</f>
        <v>表面処理</v>
      </c>
      <c r="F91" s="49" t="str">
        <f>VLOOKUP([1]!テーブル26[[#This Row],[qt_condition_type_id]],[1]!見積条件タイプマスタ[#Data],4,0)</f>
        <v>SOLID</v>
      </c>
      <c r="G91" s="32">
        <v>7</v>
      </c>
      <c r="H91" s="49" t="str">
        <f>[1]!テーブル26[[#This Row],[article_type_id]]&amp;"."&amp;[1]!テーブル26[[#This Row],[qt_condition_type_id]]&amp;"."&amp;[1]!テーブル26[[#This Row],[qt_condition_type_define_id]]</f>
        <v>-1.2.7</v>
      </c>
      <c r="I91" s="49" t="str">
        <f>VLOOKUP([1]!テーブル26[[#This Row],['#unique_id]],[1]!見積条件マスタ[['#unique_id]:[name]],2,0)</f>
        <v>ALCRONA PRO</v>
      </c>
      <c r="J91" s="49">
        <f>VLOOKUP([1]!テーブル26[[#This Row],['#unique_id]],[1]!見積条件マスタ[['#unique_id]:[name]],3,0)</f>
        <v>0</v>
      </c>
      <c r="K91" s="49" t="str">
        <f>VLOOKUP([1]!テーブル26[[#This Row],['#unique_id]],[1]!見積条件マスタ[['#unique_id]:[name]],4,0)</f>
        <v>ALCRONA PRO (鋳抜きピン用)</v>
      </c>
      <c r="L91" s="32">
        <v>1</v>
      </c>
      <c r="M91" s="32" t="s">
        <v>28</v>
      </c>
      <c r="N91" s="32" t="s">
        <v>626</v>
      </c>
      <c r="O91" s="32"/>
      <c r="P91" s="32" t="s">
        <v>633</v>
      </c>
    </row>
    <row r="92" spans="2:16" x14ac:dyDescent="0.25">
      <c r="B92" s="51">
        <v>-1</v>
      </c>
      <c r="C92" s="49" t="str">
        <f>VLOOKUP([1]!テーブル26[[#This Row],[article_type_id]],[1]!品名マスタ[#Data],5,0)</f>
        <v>その他</v>
      </c>
      <c r="D92" s="32">
        <v>2</v>
      </c>
      <c r="E92" s="49" t="str">
        <f>VLOOKUP([1]!テーブル26[[#This Row],[qt_condition_type_id]],[1]!見積条件タイプマスタ[#Data],5,0)</f>
        <v>表面処理</v>
      </c>
      <c r="F92" s="49" t="str">
        <f>VLOOKUP([1]!テーブル26[[#This Row],[qt_condition_type_id]],[1]!見積条件タイプマスタ[#Data],4,0)</f>
        <v>SOLID</v>
      </c>
      <c r="G92" s="32">
        <v>7</v>
      </c>
      <c r="H92" s="49" t="str">
        <f>[1]!テーブル26[[#This Row],[article_type_id]]&amp;"."&amp;[1]!テーブル26[[#This Row],[qt_condition_type_id]]&amp;"."&amp;[1]!テーブル26[[#This Row],[qt_condition_type_define_id]]</f>
        <v>-1.2.7</v>
      </c>
      <c r="I92" s="49" t="str">
        <f>VLOOKUP([1]!テーブル26[[#This Row],['#unique_id]],[1]!見積条件マスタ[['#unique_id]:[name]],2,0)</f>
        <v>ALCRONA PRO</v>
      </c>
      <c r="J92" s="49">
        <f>VLOOKUP([1]!テーブル26[[#This Row],['#unique_id]],[1]!見積条件マスタ[['#unique_id]:[name]],3,0)</f>
        <v>0</v>
      </c>
      <c r="K92" s="49" t="str">
        <f>VLOOKUP([1]!テーブル26[[#This Row],['#unique_id]],[1]!見積条件マスタ[['#unique_id]:[name]],4,0)</f>
        <v>ALCRONA PRO (鋳抜きピン用)</v>
      </c>
      <c r="L92" s="32">
        <v>2</v>
      </c>
      <c r="M92" s="32" t="s">
        <v>30</v>
      </c>
      <c r="N92" s="32" t="s">
        <v>626</v>
      </c>
      <c r="O92" s="32"/>
      <c r="P92" s="32" t="s">
        <v>633</v>
      </c>
    </row>
    <row r="93" spans="2:16" x14ac:dyDescent="0.25">
      <c r="B93" s="51">
        <v>-1</v>
      </c>
      <c r="C93" s="49" t="str">
        <f>VLOOKUP([1]!テーブル26[[#This Row],[article_type_id]],[1]!品名マスタ[#Data],5,0)</f>
        <v>その他</v>
      </c>
      <c r="D93" s="32">
        <v>2</v>
      </c>
      <c r="E93" s="49" t="str">
        <f>VLOOKUP([1]!テーブル26[[#This Row],[qt_condition_type_id]],[1]!見積条件タイプマスタ[#Data],5,0)</f>
        <v>表面処理</v>
      </c>
      <c r="F93" s="49" t="str">
        <f>VLOOKUP([1]!テーブル26[[#This Row],[qt_condition_type_id]],[1]!見積条件タイプマスタ[#Data],4,0)</f>
        <v>SOLID</v>
      </c>
      <c r="G93" s="32">
        <v>7</v>
      </c>
      <c r="H93" s="49" t="str">
        <f>[1]!テーブル26[[#This Row],[article_type_id]]&amp;"."&amp;[1]!テーブル26[[#This Row],[qt_condition_type_id]]&amp;"."&amp;[1]!テーブル26[[#This Row],[qt_condition_type_define_id]]</f>
        <v>-1.2.7</v>
      </c>
      <c r="I93" s="49" t="str">
        <f>VLOOKUP([1]!テーブル26[[#This Row],['#unique_id]],[1]!見積条件マスタ[['#unique_id]:[name]],2,0)</f>
        <v>ALCRONA PRO</v>
      </c>
      <c r="J93" s="49">
        <f>VLOOKUP([1]!テーブル26[[#This Row],['#unique_id]],[1]!見積条件マスタ[['#unique_id]:[name]],3,0)</f>
        <v>0</v>
      </c>
      <c r="K93" s="49" t="str">
        <f>VLOOKUP([1]!テーブル26[[#This Row],['#unique_id]],[1]!見積条件マスタ[['#unique_id]:[name]],4,0)</f>
        <v>ALCRONA PRO (鋳抜きピン用)</v>
      </c>
      <c r="L93" s="32">
        <v>3</v>
      </c>
      <c r="M93" s="32" t="s">
        <v>32</v>
      </c>
      <c r="N93" s="32" t="s">
        <v>626</v>
      </c>
      <c r="O93" s="32"/>
      <c r="P93" s="32" t="s">
        <v>633</v>
      </c>
    </row>
    <row r="94" spans="2:16" x14ac:dyDescent="0.25">
      <c r="B94" s="51">
        <v>-1</v>
      </c>
      <c r="C94" s="49" t="str">
        <f>VLOOKUP([1]!テーブル26[[#This Row],[article_type_id]],[1]!品名マスタ[#Data],5,0)</f>
        <v>その他</v>
      </c>
      <c r="D94" s="32">
        <v>2</v>
      </c>
      <c r="E94" s="49" t="str">
        <f>VLOOKUP([1]!テーブル26[[#This Row],[qt_condition_type_id]],[1]!見積条件タイプマスタ[#Data],5,0)</f>
        <v>表面処理</v>
      </c>
      <c r="F94" s="49" t="str">
        <f>VLOOKUP([1]!テーブル26[[#This Row],[qt_condition_type_id]],[1]!見積条件タイプマスタ[#Data],4,0)</f>
        <v>SOLID</v>
      </c>
      <c r="G94" s="32">
        <v>7</v>
      </c>
      <c r="H94" s="49" t="str">
        <f>[1]!テーブル26[[#This Row],[article_type_id]]&amp;"."&amp;[1]!テーブル26[[#This Row],[qt_condition_type_id]]&amp;"."&amp;[1]!テーブル26[[#This Row],[qt_condition_type_define_id]]</f>
        <v>-1.2.7</v>
      </c>
      <c r="I94" s="49" t="str">
        <f>VLOOKUP([1]!テーブル26[[#This Row],['#unique_id]],[1]!見積条件マスタ[['#unique_id]:[name]],2,0)</f>
        <v>ALCRONA PRO</v>
      </c>
      <c r="J94" s="49">
        <f>VLOOKUP([1]!テーブル26[[#This Row],['#unique_id]],[1]!見積条件マスタ[['#unique_id]:[name]],3,0)</f>
        <v>0</v>
      </c>
      <c r="K94" s="49" t="str">
        <f>VLOOKUP([1]!テーブル26[[#This Row],['#unique_id]],[1]!見積条件マスタ[['#unique_id]:[name]],4,0)</f>
        <v>ALCRONA PRO (鋳抜きピン用)</v>
      </c>
      <c r="L94" s="32">
        <v>4</v>
      </c>
      <c r="M94" s="32" t="s">
        <v>626</v>
      </c>
      <c r="N94" s="32" t="s">
        <v>626</v>
      </c>
      <c r="O94" s="32"/>
      <c r="P94" s="32" t="s">
        <v>632</v>
      </c>
    </row>
    <row r="95" spans="2:16" x14ac:dyDescent="0.25">
      <c r="B95" s="51">
        <v>-1</v>
      </c>
      <c r="C95" s="49" t="str">
        <f>VLOOKUP([1]!テーブル26[[#This Row],[article_type_id]],[1]!品名マスタ[#Data],5,0)</f>
        <v>その他</v>
      </c>
      <c r="D95" s="32">
        <v>2</v>
      </c>
      <c r="E95" s="49" t="str">
        <f>VLOOKUP([1]!テーブル26[[#This Row],[qt_condition_type_id]],[1]!見積条件タイプマスタ[#Data],5,0)</f>
        <v>表面処理</v>
      </c>
      <c r="F95" s="49" t="str">
        <f>VLOOKUP([1]!テーブル26[[#This Row],[qt_condition_type_id]],[1]!見積条件タイプマスタ[#Data],4,0)</f>
        <v>SOLID</v>
      </c>
      <c r="G95" s="32">
        <v>8</v>
      </c>
      <c r="H95" s="49" t="str">
        <f>[1]!テーブル26[[#This Row],[article_type_id]]&amp;"."&amp;[1]!テーブル26[[#This Row],[qt_condition_type_id]]&amp;"."&amp;[1]!テーブル26[[#This Row],[qt_condition_type_define_id]]</f>
        <v>-1.2.8</v>
      </c>
      <c r="I95" s="49" t="str">
        <f>VLOOKUP([1]!テーブル26[[#This Row],['#unique_id]],[1]!見積条件マスタ[['#unique_id]:[name]],2,0)</f>
        <v>ALCRONA PRO DUPLEX</v>
      </c>
      <c r="J95" s="49">
        <f>VLOOKUP([1]!テーブル26[[#This Row],['#unique_id]],[1]!見積条件マスタ[['#unique_id]:[name]],3,0)</f>
        <v>0</v>
      </c>
      <c r="K95" s="49" t="str">
        <f>VLOOKUP([1]!テーブル26[[#This Row],['#unique_id]],[1]!見積条件マスタ[['#unique_id]:[name]],4,0)</f>
        <v>ALCRONA PRO DUPLEX【窒化+ ALCRONA】 (鋳抜きピン用)</v>
      </c>
      <c r="L95" s="32">
        <v>1</v>
      </c>
      <c r="M95" s="32" t="s">
        <v>28</v>
      </c>
      <c r="N95" s="32" t="s">
        <v>626</v>
      </c>
      <c r="O95" s="32"/>
      <c r="P95" s="32" t="s">
        <v>633</v>
      </c>
    </row>
    <row r="96" spans="2:16" x14ac:dyDescent="0.25">
      <c r="B96" s="51">
        <v>-1</v>
      </c>
      <c r="C96" s="49" t="str">
        <f>VLOOKUP([1]!テーブル26[[#This Row],[article_type_id]],[1]!品名マスタ[#Data],5,0)</f>
        <v>その他</v>
      </c>
      <c r="D96" s="32">
        <v>2</v>
      </c>
      <c r="E96" s="49" t="str">
        <f>VLOOKUP([1]!テーブル26[[#This Row],[qt_condition_type_id]],[1]!見積条件タイプマスタ[#Data],5,0)</f>
        <v>表面処理</v>
      </c>
      <c r="F96" s="49" t="str">
        <f>VLOOKUP([1]!テーブル26[[#This Row],[qt_condition_type_id]],[1]!見積条件タイプマスタ[#Data],4,0)</f>
        <v>SOLID</v>
      </c>
      <c r="G96" s="32">
        <v>8</v>
      </c>
      <c r="H96" s="49" t="str">
        <f>[1]!テーブル26[[#This Row],[article_type_id]]&amp;"."&amp;[1]!テーブル26[[#This Row],[qt_condition_type_id]]&amp;"."&amp;[1]!テーブル26[[#This Row],[qt_condition_type_define_id]]</f>
        <v>-1.2.8</v>
      </c>
      <c r="I96" s="49" t="str">
        <f>VLOOKUP([1]!テーブル26[[#This Row],['#unique_id]],[1]!見積条件マスタ[['#unique_id]:[name]],2,0)</f>
        <v>ALCRONA PRO DUPLEX</v>
      </c>
      <c r="J96" s="49">
        <f>VLOOKUP([1]!テーブル26[[#This Row],['#unique_id]],[1]!見積条件マスタ[['#unique_id]:[name]],3,0)</f>
        <v>0</v>
      </c>
      <c r="K96" s="49" t="str">
        <f>VLOOKUP([1]!テーブル26[[#This Row],['#unique_id]],[1]!見積条件マスタ[['#unique_id]:[name]],4,0)</f>
        <v>ALCRONA PRO DUPLEX【窒化+ ALCRONA】 (鋳抜きピン用)</v>
      </c>
      <c r="L96" s="32">
        <v>2</v>
      </c>
      <c r="M96" s="32" t="s">
        <v>30</v>
      </c>
      <c r="N96" s="32" t="s">
        <v>626</v>
      </c>
      <c r="O96" s="32"/>
      <c r="P96" s="32" t="s">
        <v>633</v>
      </c>
    </row>
    <row r="97" spans="2:16" x14ac:dyDescent="0.25">
      <c r="B97" s="51">
        <v>-1</v>
      </c>
      <c r="C97" s="49" t="str">
        <f>VLOOKUP([1]!テーブル26[[#This Row],[article_type_id]],[1]!品名マスタ[#Data],5,0)</f>
        <v>その他</v>
      </c>
      <c r="D97" s="32">
        <v>2</v>
      </c>
      <c r="E97" s="49" t="str">
        <f>VLOOKUP([1]!テーブル26[[#This Row],[qt_condition_type_id]],[1]!見積条件タイプマスタ[#Data],5,0)</f>
        <v>表面処理</v>
      </c>
      <c r="F97" s="49" t="str">
        <f>VLOOKUP([1]!テーブル26[[#This Row],[qt_condition_type_id]],[1]!見積条件タイプマスタ[#Data],4,0)</f>
        <v>SOLID</v>
      </c>
      <c r="G97" s="32">
        <v>8</v>
      </c>
      <c r="H97" s="49" t="str">
        <f>[1]!テーブル26[[#This Row],[article_type_id]]&amp;"."&amp;[1]!テーブル26[[#This Row],[qt_condition_type_id]]&amp;"."&amp;[1]!テーブル26[[#This Row],[qt_condition_type_define_id]]</f>
        <v>-1.2.8</v>
      </c>
      <c r="I97" s="49" t="str">
        <f>VLOOKUP([1]!テーブル26[[#This Row],['#unique_id]],[1]!見積条件マスタ[['#unique_id]:[name]],2,0)</f>
        <v>ALCRONA PRO DUPLEX</v>
      </c>
      <c r="J97" s="49">
        <f>VLOOKUP([1]!テーブル26[[#This Row],['#unique_id]],[1]!見積条件マスタ[['#unique_id]:[name]],3,0)</f>
        <v>0</v>
      </c>
      <c r="K97" s="49" t="str">
        <f>VLOOKUP([1]!テーブル26[[#This Row],['#unique_id]],[1]!見積条件マスタ[['#unique_id]:[name]],4,0)</f>
        <v>ALCRONA PRO DUPLEX【窒化+ ALCRONA】 (鋳抜きピン用)</v>
      </c>
      <c r="L97" s="32">
        <v>3</v>
      </c>
      <c r="M97" s="32" t="s">
        <v>32</v>
      </c>
      <c r="N97" s="32" t="s">
        <v>626</v>
      </c>
      <c r="O97" s="32"/>
      <c r="P97" s="32" t="s">
        <v>633</v>
      </c>
    </row>
    <row r="98" spans="2:16" x14ac:dyDescent="0.25">
      <c r="B98" s="51">
        <v>-1</v>
      </c>
      <c r="C98" s="49" t="str">
        <f>VLOOKUP([1]!テーブル26[[#This Row],[article_type_id]],[1]!品名マスタ[#Data],5,0)</f>
        <v>その他</v>
      </c>
      <c r="D98" s="32">
        <v>2</v>
      </c>
      <c r="E98" s="49" t="str">
        <f>VLOOKUP([1]!テーブル26[[#This Row],[qt_condition_type_id]],[1]!見積条件タイプマスタ[#Data],5,0)</f>
        <v>表面処理</v>
      </c>
      <c r="F98" s="49" t="str">
        <f>VLOOKUP([1]!テーブル26[[#This Row],[qt_condition_type_id]],[1]!見積条件タイプマスタ[#Data],4,0)</f>
        <v>SOLID</v>
      </c>
      <c r="G98" s="32">
        <v>8</v>
      </c>
      <c r="H98" s="49" t="str">
        <f>[1]!テーブル26[[#This Row],[article_type_id]]&amp;"."&amp;[1]!テーブル26[[#This Row],[qt_condition_type_id]]&amp;"."&amp;[1]!テーブル26[[#This Row],[qt_condition_type_define_id]]</f>
        <v>-1.2.8</v>
      </c>
      <c r="I98" s="49" t="str">
        <f>VLOOKUP([1]!テーブル26[[#This Row],['#unique_id]],[1]!見積条件マスタ[['#unique_id]:[name]],2,0)</f>
        <v>ALCRONA PRO DUPLEX</v>
      </c>
      <c r="J98" s="49">
        <f>VLOOKUP([1]!テーブル26[[#This Row],['#unique_id]],[1]!見積条件マスタ[['#unique_id]:[name]],3,0)</f>
        <v>0</v>
      </c>
      <c r="K98" s="49" t="str">
        <f>VLOOKUP([1]!テーブル26[[#This Row],['#unique_id]],[1]!見積条件マスタ[['#unique_id]:[name]],4,0)</f>
        <v>ALCRONA PRO DUPLEX【窒化+ ALCRONA】 (鋳抜きピン用)</v>
      </c>
      <c r="L98" s="32">
        <v>4</v>
      </c>
      <c r="M98" s="32" t="s">
        <v>626</v>
      </c>
      <c r="N98" s="32" t="s">
        <v>626</v>
      </c>
      <c r="O98" s="32"/>
      <c r="P98" s="32" t="s">
        <v>632</v>
      </c>
    </row>
    <row r="99" spans="2:16" x14ac:dyDescent="0.25">
      <c r="B99" s="51">
        <v>-1</v>
      </c>
      <c r="C99" s="49" t="str">
        <f>VLOOKUP([1]!テーブル26[[#This Row],[article_type_id]],[1]!品名マスタ[#Data],5,0)</f>
        <v>その他</v>
      </c>
      <c r="D99" s="32">
        <v>2</v>
      </c>
      <c r="E99" s="49" t="str">
        <f>VLOOKUP([1]!テーブル26[[#This Row],[qt_condition_type_id]],[1]!見積条件タイプマスタ[#Data],5,0)</f>
        <v>表面処理</v>
      </c>
      <c r="F99" s="49" t="str">
        <f>VLOOKUP([1]!テーブル26[[#This Row],[qt_condition_type_id]],[1]!見積条件タイプマスタ[#Data],4,0)</f>
        <v>SOLID</v>
      </c>
      <c r="G99" s="32">
        <v>9</v>
      </c>
      <c r="H99" s="49" t="str">
        <f>[1]!テーブル26[[#This Row],[article_type_id]]&amp;"."&amp;[1]!テーブル26[[#This Row],[qt_condition_type_id]]&amp;"."&amp;[1]!テーブル26[[#This Row],[qt_condition_type_define_id]]</f>
        <v>-1.2.9</v>
      </c>
      <c r="I99" s="49" t="str">
        <f>VLOOKUP([1]!テーブル26[[#This Row],['#unique_id]],[1]!見積条件マスタ[['#unique_id]:[name]],2,0)</f>
        <v>LUMENA</v>
      </c>
      <c r="J99" s="49">
        <f>VLOOKUP([1]!テーブル26[[#This Row],['#unique_id]],[1]!見積条件マスタ[['#unique_id]:[name]],3,0)</f>
        <v>0</v>
      </c>
      <c r="K99" s="49" t="str">
        <f>VLOOKUP([1]!テーブル26[[#This Row],['#unique_id]],[1]!見積条件マスタ[['#unique_id]:[name]],4,0)</f>
        <v>LUMENA (鋳抜きピン用)</v>
      </c>
      <c r="L99" s="32">
        <v>1</v>
      </c>
      <c r="M99" s="32" t="s">
        <v>28</v>
      </c>
      <c r="N99" s="32" t="s">
        <v>626</v>
      </c>
      <c r="O99" s="32"/>
      <c r="P99" s="32" t="s">
        <v>633</v>
      </c>
    </row>
    <row r="100" spans="2:16" x14ac:dyDescent="0.25">
      <c r="B100" s="51">
        <v>-1</v>
      </c>
      <c r="C100" s="49" t="str">
        <f>VLOOKUP([1]!テーブル26[[#This Row],[article_type_id]],[1]!品名マスタ[#Data],5,0)</f>
        <v>その他</v>
      </c>
      <c r="D100" s="32">
        <v>2</v>
      </c>
      <c r="E100" s="49" t="str">
        <f>VLOOKUP([1]!テーブル26[[#This Row],[qt_condition_type_id]],[1]!見積条件タイプマスタ[#Data],5,0)</f>
        <v>表面処理</v>
      </c>
      <c r="F100" s="49" t="str">
        <f>VLOOKUP([1]!テーブル26[[#This Row],[qt_condition_type_id]],[1]!見積条件タイプマスタ[#Data],4,0)</f>
        <v>SOLID</v>
      </c>
      <c r="G100" s="32">
        <v>9</v>
      </c>
      <c r="H100" s="49" t="str">
        <f>[1]!テーブル26[[#This Row],[article_type_id]]&amp;"."&amp;[1]!テーブル26[[#This Row],[qt_condition_type_id]]&amp;"."&amp;[1]!テーブル26[[#This Row],[qt_condition_type_define_id]]</f>
        <v>-1.2.9</v>
      </c>
      <c r="I100" s="49" t="str">
        <f>VLOOKUP([1]!テーブル26[[#This Row],['#unique_id]],[1]!見積条件マスタ[['#unique_id]:[name]],2,0)</f>
        <v>LUMENA</v>
      </c>
      <c r="J100" s="49">
        <f>VLOOKUP([1]!テーブル26[[#This Row],['#unique_id]],[1]!見積条件マスタ[['#unique_id]:[name]],3,0)</f>
        <v>0</v>
      </c>
      <c r="K100" s="49" t="str">
        <f>VLOOKUP([1]!テーブル26[[#This Row],['#unique_id]],[1]!見積条件マスタ[['#unique_id]:[name]],4,0)</f>
        <v>LUMENA (鋳抜きピン用)</v>
      </c>
      <c r="L100" s="32">
        <v>2</v>
      </c>
      <c r="M100" s="32" t="s">
        <v>30</v>
      </c>
      <c r="N100" s="32" t="s">
        <v>626</v>
      </c>
      <c r="O100" s="32"/>
      <c r="P100" s="32" t="s">
        <v>633</v>
      </c>
    </row>
    <row r="101" spans="2:16" x14ac:dyDescent="0.25">
      <c r="B101" s="51">
        <v>-1</v>
      </c>
      <c r="C101" s="49" t="str">
        <f>VLOOKUP([1]!テーブル26[[#This Row],[article_type_id]],[1]!品名マスタ[#Data],5,0)</f>
        <v>その他</v>
      </c>
      <c r="D101" s="32">
        <v>2</v>
      </c>
      <c r="E101" s="49" t="str">
        <f>VLOOKUP([1]!テーブル26[[#This Row],[qt_condition_type_id]],[1]!見積条件タイプマスタ[#Data],5,0)</f>
        <v>表面処理</v>
      </c>
      <c r="F101" s="49" t="str">
        <f>VLOOKUP([1]!テーブル26[[#This Row],[qt_condition_type_id]],[1]!見積条件タイプマスタ[#Data],4,0)</f>
        <v>SOLID</v>
      </c>
      <c r="G101" s="32">
        <v>9</v>
      </c>
      <c r="H101" s="49" t="str">
        <f>[1]!テーブル26[[#This Row],[article_type_id]]&amp;"."&amp;[1]!テーブル26[[#This Row],[qt_condition_type_id]]&amp;"."&amp;[1]!テーブル26[[#This Row],[qt_condition_type_define_id]]</f>
        <v>-1.2.9</v>
      </c>
      <c r="I101" s="49" t="str">
        <f>VLOOKUP([1]!テーブル26[[#This Row],['#unique_id]],[1]!見積条件マスタ[['#unique_id]:[name]],2,0)</f>
        <v>LUMENA</v>
      </c>
      <c r="J101" s="49">
        <f>VLOOKUP([1]!テーブル26[[#This Row],['#unique_id]],[1]!見積条件マスタ[['#unique_id]:[name]],3,0)</f>
        <v>0</v>
      </c>
      <c r="K101" s="49" t="str">
        <f>VLOOKUP([1]!テーブル26[[#This Row],['#unique_id]],[1]!見積条件マスタ[['#unique_id]:[name]],4,0)</f>
        <v>LUMENA (鋳抜きピン用)</v>
      </c>
      <c r="L101" s="32">
        <v>3</v>
      </c>
      <c r="M101" s="32" t="s">
        <v>32</v>
      </c>
      <c r="N101" s="32" t="s">
        <v>626</v>
      </c>
      <c r="O101" s="32"/>
      <c r="P101" s="32" t="s">
        <v>633</v>
      </c>
    </row>
    <row r="102" spans="2:16" x14ac:dyDescent="0.25">
      <c r="B102" s="51">
        <v>-1</v>
      </c>
      <c r="C102" s="49" t="str">
        <f>VLOOKUP([1]!テーブル26[[#This Row],[article_type_id]],[1]!品名マスタ[#Data],5,0)</f>
        <v>その他</v>
      </c>
      <c r="D102" s="32">
        <v>2</v>
      </c>
      <c r="E102" s="49" t="str">
        <f>VLOOKUP([1]!テーブル26[[#This Row],[qt_condition_type_id]],[1]!見積条件タイプマスタ[#Data],5,0)</f>
        <v>表面処理</v>
      </c>
      <c r="F102" s="49" t="str">
        <f>VLOOKUP([1]!テーブル26[[#This Row],[qt_condition_type_id]],[1]!見積条件タイプマスタ[#Data],4,0)</f>
        <v>SOLID</v>
      </c>
      <c r="G102" s="32">
        <v>9</v>
      </c>
      <c r="H102" s="49" t="str">
        <f>[1]!テーブル26[[#This Row],[article_type_id]]&amp;"."&amp;[1]!テーブル26[[#This Row],[qt_condition_type_id]]&amp;"."&amp;[1]!テーブル26[[#This Row],[qt_condition_type_define_id]]</f>
        <v>-1.2.9</v>
      </c>
      <c r="I102" s="49" t="str">
        <f>VLOOKUP([1]!テーブル26[[#This Row],['#unique_id]],[1]!見積条件マスタ[['#unique_id]:[name]],2,0)</f>
        <v>LUMENA</v>
      </c>
      <c r="J102" s="49">
        <f>VLOOKUP([1]!テーブル26[[#This Row],['#unique_id]],[1]!見積条件マスタ[['#unique_id]:[name]],3,0)</f>
        <v>0</v>
      </c>
      <c r="K102" s="49" t="str">
        <f>VLOOKUP([1]!テーブル26[[#This Row],['#unique_id]],[1]!見積条件マスタ[['#unique_id]:[name]],4,0)</f>
        <v>LUMENA (鋳抜きピン用)</v>
      </c>
      <c r="L102" s="32">
        <v>4</v>
      </c>
      <c r="M102" s="32" t="s">
        <v>626</v>
      </c>
      <c r="N102" s="32" t="s">
        <v>626</v>
      </c>
      <c r="O102" s="32"/>
      <c r="P102" s="32" t="s">
        <v>632</v>
      </c>
    </row>
    <row r="103" spans="2:16" x14ac:dyDescent="0.25">
      <c r="B103" s="51">
        <v>-1</v>
      </c>
      <c r="C103" s="49" t="str">
        <f>VLOOKUP([1]!テーブル26[[#This Row],[article_type_id]],[1]!品名マスタ[#Data],5,0)</f>
        <v>その他</v>
      </c>
      <c r="D103" s="32">
        <v>2</v>
      </c>
      <c r="E103" s="49" t="str">
        <f>VLOOKUP([1]!テーブル26[[#This Row],[qt_condition_type_id]],[1]!見積条件タイプマスタ[#Data],5,0)</f>
        <v>表面処理</v>
      </c>
      <c r="F103" s="49" t="str">
        <f>VLOOKUP([1]!テーブル26[[#This Row],[qt_condition_type_id]],[1]!見積条件タイプマスタ[#Data],4,0)</f>
        <v>SOLID</v>
      </c>
      <c r="G103" s="32">
        <v>10</v>
      </c>
      <c r="H103" s="49" t="str">
        <f>[1]!テーブル26[[#This Row],[article_type_id]]&amp;"."&amp;[1]!テーブル26[[#This Row],[qt_condition_type_id]]&amp;"."&amp;[1]!テーブル26[[#This Row],[qt_condition_type_define_id]]</f>
        <v>-1.2.10</v>
      </c>
      <c r="I103" s="49" t="str">
        <f>VLOOKUP([1]!テーブル26[[#This Row],['#unique_id]],[1]!見積条件マスタ[['#unique_id]:[name]],2,0)</f>
        <v>LUMENA DUPLEX</v>
      </c>
      <c r="J103" s="49">
        <f>VLOOKUP([1]!テーブル26[[#This Row],['#unique_id]],[1]!見積条件マスタ[['#unique_id]:[name]],3,0)</f>
        <v>0</v>
      </c>
      <c r="K103" s="49" t="str">
        <f>VLOOKUP([1]!テーブル26[[#This Row],['#unique_id]],[1]!見積条件マスタ[['#unique_id]:[name]],4,0)</f>
        <v>LUMENA DUPLEX 【窒化+ LUMENA】 (鋳抜きピン用)</v>
      </c>
      <c r="L103" s="32">
        <v>1</v>
      </c>
      <c r="M103" s="32" t="s">
        <v>28</v>
      </c>
      <c r="N103" s="32" t="s">
        <v>626</v>
      </c>
      <c r="O103" s="32"/>
      <c r="P103" s="32" t="s">
        <v>633</v>
      </c>
    </row>
    <row r="104" spans="2:16" x14ac:dyDescent="0.25">
      <c r="B104" s="51">
        <v>-1</v>
      </c>
      <c r="C104" s="49" t="str">
        <f>VLOOKUP([1]!テーブル26[[#This Row],[article_type_id]],[1]!品名マスタ[#Data],5,0)</f>
        <v>その他</v>
      </c>
      <c r="D104" s="32">
        <v>2</v>
      </c>
      <c r="E104" s="49" t="str">
        <f>VLOOKUP([1]!テーブル26[[#This Row],[qt_condition_type_id]],[1]!見積条件タイプマスタ[#Data],5,0)</f>
        <v>表面処理</v>
      </c>
      <c r="F104" s="49" t="str">
        <f>VLOOKUP([1]!テーブル26[[#This Row],[qt_condition_type_id]],[1]!見積条件タイプマスタ[#Data],4,0)</f>
        <v>SOLID</v>
      </c>
      <c r="G104" s="32">
        <v>10</v>
      </c>
      <c r="H104" s="49" t="str">
        <f>[1]!テーブル26[[#This Row],[article_type_id]]&amp;"."&amp;[1]!テーブル26[[#This Row],[qt_condition_type_id]]&amp;"."&amp;[1]!テーブル26[[#This Row],[qt_condition_type_define_id]]</f>
        <v>-1.2.10</v>
      </c>
      <c r="I104" s="49" t="str">
        <f>VLOOKUP([1]!テーブル26[[#This Row],['#unique_id]],[1]!見積条件マスタ[['#unique_id]:[name]],2,0)</f>
        <v>LUMENA DUPLEX</v>
      </c>
      <c r="J104" s="49">
        <f>VLOOKUP([1]!テーブル26[[#This Row],['#unique_id]],[1]!見積条件マスタ[['#unique_id]:[name]],3,0)</f>
        <v>0</v>
      </c>
      <c r="K104" s="49" t="str">
        <f>VLOOKUP([1]!テーブル26[[#This Row],['#unique_id]],[1]!見積条件マスタ[['#unique_id]:[name]],4,0)</f>
        <v>LUMENA DUPLEX 【窒化+ LUMENA】 (鋳抜きピン用)</v>
      </c>
      <c r="L104" s="32">
        <v>2</v>
      </c>
      <c r="M104" s="32" t="s">
        <v>30</v>
      </c>
      <c r="N104" s="32" t="s">
        <v>626</v>
      </c>
      <c r="O104" s="32"/>
      <c r="P104" s="32" t="s">
        <v>633</v>
      </c>
    </row>
    <row r="105" spans="2:16" x14ac:dyDescent="0.25">
      <c r="B105" s="51">
        <v>-1</v>
      </c>
      <c r="C105" s="49" t="str">
        <f>VLOOKUP([1]!テーブル26[[#This Row],[article_type_id]],[1]!品名マスタ[#Data],5,0)</f>
        <v>その他</v>
      </c>
      <c r="D105" s="32">
        <v>2</v>
      </c>
      <c r="E105" s="49" t="str">
        <f>VLOOKUP([1]!テーブル26[[#This Row],[qt_condition_type_id]],[1]!見積条件タイプマスタ[#Data],5,0)</f>
        <v>表面処理</v>
      </c>
      <c r="F105" s="49" t="str">
        <f>VLOOKUP([1]!テーブル26[[#This Row],[qt_condition_type_id]],[1]!見積条件タイプマスタ[#Data],4,0)</f>
        <v>SOLID</v>
      </c>
      <c r="G105" s="32">
        <v>10</v>
      </c>
      <c r="H105" s="49" t="str">
        <f>[1]!テーブル26[[#This Row],[article_type_id]]&amp;"."&amp;[1]!テーブル26[[#This Row],[qt_condition_type_id]]&amp;"."&amp;[1]!テーブル26[[#This Row],[qt_condition_type_define_id]]</f>
        <v>-1.2.10</v>
      </c>
      <c r="I105" s="49" t="str">
        <f>VLOOKUP([1]!テーブル26[[#This Row],['#unique_id]],[1]!見積条件マスタ[['#unique_id]:[name]],2,0)</f>
        <v>LUMENA DUPLEX</v>
      </c>
      <c r="J105" s="49">
        <f>VLOOKUP([1]!テーブル26[[#This Row],['#unique_id]],[1]!見積条件マスタ[['#unique_id]:[name]],3,0)</f>
        <v>0</v>
      </c>
      <c r="K105" s="49" t="str">
        <f>VLOOKUP([1]!テーブル26[[#This Row],['#unique_id]],[1]!見積条件マスタ[['#unique_id]:[name]],4,0)</f>
        <v>LUMENA DUPLEX 【窒化+ LUMENA】 (鋳抜きピン用)</v>
      </c>
      <c r="L105" s="32">
        <v>3</v>
      </c>
      <c r="M105" s="32" t="s">
        <v>32</v>
      </c>
      <c r="N105" s="32" t="s">
        <v>626</v>
      </c>
      <c r="O105" s="32"/>
      <c r="P105" s="32" t="s">
        <v>633</v>
      </c>
    </row>
    <row r="106" spans="2:16" x14ac:dyDescent="0.25">
      <c r="B106" s="51">
        <v>-1</v>
      </c>
      <c r="C106" s="49" t="str">
        <f>VLOOKUP([1]!テーブル26[[#This Row],[article_type_id]],[1]!品名マスタ[#Data],5,0)</f>
        <v>その他</v>
      </c>
      <c r="D106" s="32">
        <v>2</v>
      </c>
      <c r="E106" s="49" t="str">
        <f>VLOOKUP([1]!テーブル26[[#This Row],[qt_condition_type_id]],[1]!見積条件タイプマスタ[#Data],5,0)</f>
        <v>表面処理</v>
      </c>
      <c r="F106" s="49" t="str">
        <f>VLOOKUP([1]!テーブル26[[#This Row],[qt_condition_type_id]],[1]!見積条件タイプマスタ[#Data],4,0)</f>
        <v>SOLID</v>
      </c>
      <c r="G106" s="32">
        <v>10</v>
      </c>
      <c r="H106" s="49" t="str">
        <f>[1]!テーブル26[[#This Row],[article_type_id]]&amp;"."&amp;[1]!テーブル26[[#This Row],[qt_condition_type_id]]&amp;"."&amp;[1]!テーブル26[[#This Row],[qt_condition_type_define_id]]</f>
        <v>-1.2.10</v>
      </c>
      <c r="I106" s="49" t="str">
        <f>VLOOKUP([1]!テーブル26[[#This Row],['#unique_id]],[1]!見積条件マスタ[['#unique_id]:[name]],2,0)</f>
        <v>LUMENA DUPLEX</v>
      </c>
      <c r="J106" s="49">
        <f>VLOOKUP([1]!テーブル26[[#This Row],['#unique_id]],[1]!見積条件マスタ[['#unique_id]:[name]],3,0)</f>
        <v>0</v>
      </c>
      <c r="K106" s="49" t="str">
        <f>VLOOKUP([1]!テーブル26[[#This Row],['#unique_id]],[1]!見積条件マスタ[['#unique_id]:[name]],4,0)</f>
        <v>LUMENA DUPLEX 【窒化+ LUMENA】 (鋳抜きピン用)</v>
      </c>
      <c r="L106" s="32">
        <v>4</v>
      </c>
      <c r="M106" s="32" t="s">
        <v>626</v>
      </c>
      <c r="N106" s="32" t="s">
        <v>626</v>
      </c>
      <c r="O106" s="32"/>
      <c r="P106" s="32" t="s">
        <v>632</v>
      </c>
    </row>
    <row r="107" spans="2:16" x14ac:dyDescent="0.25">
      <c r="B107" s="51">
        <v>-1</v>
      </c>
      <c r="C107" s="49" t="str">
        <f>VLOOKUP([1]!テーブル26[[#This Row],[article_type_id]],[1]!品名マスタ[#Data],5,0)</f>
        <v>その他</v>
      </c>
      <c r="D107" s="32">
        <v>2</v>
      </c>
      <c r="E107" s="49" t="str">
        <f>VLOOKUP([1]!テーブル26[[#This Row],[qt_condition_type_id]],[1]!見積条件タイプマスタ[#Data],5,0)</f>
        <v>表面処理</v>
      </c>
      <c r="F107" s="49" t="str">
        <f>VLOOKUP([1]!テーブル26[[#This Row],[qt_condition_type_id]],[1]!見積条件タイプマスタ[#Data],4,0)</f>
        <v>SOLID</v>
      </c>
      <c r="G107" s="32">
        <v>11</v>
      </c>
      <c r="H107" s="49" t="str">
        <f>[1]!テーブル26[[#This Row],[article_type_id]]&amp;"."&amp;[1]!テーブル26[[#This Row],[qt_condition_type_id]]&amp;"."&amp;[1]!テーブル26[[#This Row],[qt_condition_type_define_id]]</f>
        <v>-1.2.11</v>
      </c>
      <c r="I107" s="49" t="str">
        <f>VLOOKUP([1]!テーブル26[[#This Row],['#unique_id]],[1]!見積条件マスタ[['#unique_id]:[name]],2,0)</f>
        <v>CrN</v>
      </c>
      <c r="J107" s="49">
        <f>VLOOKUP([1]!テーブル26[[#This Row],['#unique_id]],[1]!見積条件マスタ[['#unique_id]:[name]],3,0)</f>
        <v>0</v>
      </c>
      <c r="K107" s="49" t="str">
        <f>VLOOKUP([1]!テーブル26[[#This Row],['#unique_id]],[1]!見積条件マスタ[['#unique_id]:[name]],4,0)</f>
        <v>CrN (鋳抜きピン用)</v>
      </c>
      <c r="L107" s="32">
        <v>1</v>
      </c>
      <c r="M107" s="32" t="s">
        <v>28</v>
      </c>
      <c r="N107" s="32" t="s">
        <v>626</v>
      </c>
      <c r="O107" s="32"/>
      <c r="P107" s="32" t="s">
        <v>633</v>
      </c>
    </row>
    <row r="108" spans="2:16" x14ac:dyDescent="0.25">
      <c r="B108" s="51">
        <v>-1</v>
      </c>
      <c r="C108" s="49" t="str">
        <f>VLOOKUP([1]!テーブル26[[#This Row],[article_type_id]],[1]!品名マスタ[#Data],5,0)</f>
        <v>その他</v>
      </c>
      <c r="D108" s="32">
        <v>2</v>
      </c>
      <c r="E108" s="49" t="str">
        <f>VLOOKUP([1]!テーブル26[[#This Row],[qt_condition_type_id]],[1]!見積条件タイプマスタ[#Data],5,0)</f>
        <v>表面処理</v>
      </c>
      <c r="F108" s="49" t="str">
        <f>VLOOKUP([1]!テーブル26[[#This Row],[qt_condition_type_id]],[1]!見積条件タイプマスタ[#Data],4,0)</f>
        <v>SOLID</v>
      </c>
      <c r="G108" s="32">
        <v>11</v>
      </c>
      <c r="H108" s="49" t="str">
        <f>[1]!テーブル26[[#This Row],[article_type_id]]&amp;"."&amp;[1]!テーブル26[[#This Row],[qt_condition_type_id]]&amp;"."&amp;[1]!テーブル26[[#This Row],[qt_condition_type_define_id]]</f>
        <v>-1.2.11</v>
      </c>
      <c r="I108" s="49" t="str">
        <f>VLOOKUP([1]!テーブル26[[#This Row],['#unique_id]],[1]!見積条件マスタ[['#unique_id]:[name]],2,0)</f>
        <v>CrN</v>
      </c>
      <c r="J108" s="49">
        <f>VLOOKUP([1]!テーブル26[[#This Row],['#unique_id]],[1]!見積条件マスタ[['#unique_id]:[name]],3,0)</f>
        <v>0</v>
      </c>
      <c r="K108" s="49" t="str">
        <f>VLOOKUP([1]!テーブル26[[#This Row],['#unique_id]],[1]!見積条件マスタ[['#unique_id]:[name]],4,0)</f>
        <v>CrN (鋳抜きピン用)</v>
      </c>
      <c r="L108" s="32">
        <v>2</v>
      </c>
      <c r="M108" s="32" t="s">
        <v>30</v>
      </c>
      <c r="N108" s="32" t="s">
        <v>626</v>
      </c>
      <c r="O108" s="32"/>
      <c r="P108" s="32" t="s">
        <v>633</v>
      </c>
    </row>
    <row r="109" spans="2:16" x14ac:dyDescent="0.25">
      <c r="B109" s="51">
        <v>-1</v>
      </c>
      <c r="C109" s="49" t="str">
        <f>VLOOKUP([1]!テーブル26[[#This Row],[article_type_id]],[1]!品名マスタ[#Data],5,0)</f>
        <v>その他</v>
      </c>
      <c r="D109" s="32">
        <v>2</v>
      </c>
      <c r="E109" s="49" t="str">
        <f>VLOOKUP([1]!テーブル26[[#This Row],[qt_condition_type_id]],[1]!見積条件タイプマスタ[#Data],5,0)</f>
        <v>表面処理</v>
      </c>
      <c r="F109" s="49" t="str">
        <f>VLOOKUP([1]!テーブル26[[#This Row],[qt_condition_type_id]],[1]!見積条件タイプマスタ[#Data],4,0)</f>
        <v>SOLID</v>
      </c>
      <c r="G109" s="32">
        <v>11</v>
      </c>
      <c r="H109" s="49" t="str">
        <f>[1]!テーブル26[[#This Row],[article_type_id]]&amp;"."&amp;[1]!テーブル26[[#This Row],[qt_condition_type_id]]&amp;"."&amp;[1]!テーブル26[[#This Row],[qt_condition_type_define_id]]</f>
        <v>-1.2.11</v>
      </c>
      <c r="I109" s="49" t="str">
        <f>VLOOKUP([1]!テーブル26[[#This Row],['#unique_id]],[1]!見積条件マスタ[['#unique_id]:[name]],2,0)</f>
        <v>CrN</v>
      </c>
      <c r="J109" s="49">
        <f>VLOOKUP([1]!テーブル26[[#This Row],['#unique_id]],[1]!見積条件マスタ[['#unique_id]:[name]],3,0)</f>
        <v>0</v>
      </c>
      <c r="K109" s="49" t="str">
        <f>VLOOKUP([1]!テーブル26[[#This Row],['#unique_id]],[1]!見積条件マスタ[['#unique_id]:[name]],4,0)</f>
        <v>CrN (鋳抜きピン用)</v>
      </c>
      <c r="L109" s="32">
        <v>3</v>
      </c>
      <c r="M109" s="32" t="s">
        <v>32</v>
      </c>
      <c r="N109" s="32" t="s">
        <v>626</v>
      </c>
      <c r="O109" s="32"/>
      <c r="P109" s="32" t="s">
        <v>633</v>
      </c>
    </row>
    <row r="110" spans="2:16" x14ac:dyDescent="0.25">
      <c r="B110" s="51">
        <v>-1</v>
      </c>
      <c r="C110" s="49" t="str">
        <f>VLOOKUP([1]!テーブル26[[#This Row],[article_type_id]],[1]!品名マスタ[#Data],5,0)</f>
        <v>その他</v>
      </c>
      <c r="D110" s="32">
        <v>2</v>
      </c>
      <c r="E110" s="49" t="str">
        <f>VLOOKUP([1]!テーブル26[[#This Row],[qt_condition_type_id]],[1]!見積条件タイプマスタ[#Data],5,0)</f>
        <v>表面処理</v>
      </c>
      <c r="F110" s="49" t="str">
        <f>VLOOKUP([1]!テーブル26[[#This Row],[qt_condition_type_id]],[1]!見積条件タイプマスタ[#Data],4,0)</f>
        <v>SOLID</v>
      </c>
      <c r="G110" s="32">
        <v>11</v>
      </c>
      <c r="H110" s="49" t="str">
        <f>[1]!テーブル26[[#This Row],[article_type_id]]&amp;"."&amp;[1]!テーブル26[[#This Row],[qt_condition_type_id]]&amp;"."&amp;[1]!テーブル26[[#This Row],[qt_condition_type_define_id]]</f>
        <v>-1.2.11</v>
      </c>
      <c r="I110" s="49" t="str">
        <f>VLOOKUP([1]!テーブル26[[#This Row],['#unique_id]],[1]!見積条件マスタ[['#unique_id]:[name]],2,0)</f>
        <v>CrN</v>
      </c>
      <c r="J110" s="49">
        <f>VLOOKUP([1]!テーブル26[[#This Row],['#unique_id]],[1]!見積条件マスタ[['#unique_id]:[name]],3,0)</f>
        <v>0</v>
      </c>
      <c r="K110" s="49" t="str">
        <f>VLOOKUP([1]!テーブル26[[#This Row],['#unique_id]],[1]!見積条件マスタ[['#unique_id]:[name]],4,0)</f>
        <v>CrN (鋳抜きピン用)</v>
      </c>
      <c r="L110" s="32">
        <v>4</v>
      </c>
      <c r="M110" s="32" t="s">
        <v>626</v>
      </c>
      <c r="N110" s="32" t="s">
        <v>626</v>
      </c>
      <c r="O110" s="32"/>
      <c r="P110" s="32" t="s">
        <v>632</v>
      </c>
    </row>
    <row r="111" spans="2:16" x14ac:dyDescent="0.25">
      <c r="B111" s="51">
        <v>-1</v>
      </c>
      <c r="C111" s="49" t="str">
        <f>VLOOKUP([1]!テーブル26[[#This Row],[article_type_id]],[1]!品名マスタ[#Data],5,0)</f>
        <v>その他</v>
      </c>
      <c r="D111" s="32">
        <v>2</v>
      </c>
      <c r="E111" s="49" t="str">
        <f>VLOOKUP([1]!テーブル26[[#This Row],[qt_condition_type_id]],[1]!見積条件タイプマスタ[#Data],5,0)</f>
        <v>表面処理</v>
      </c>
      <c r="F111" s="49" t="str">
        <f>VLOOKUP([1]!テーブル26[[#This Row],[qt_condition_type_id]],[1]!見積条件タイプマスタ[#Data],4,0)</f>
        <v>SOLID</v>
      </c>
      <c r="G111" s="32">
        <v>12</v>
      </c>
      <c r="H111" s="49" t="str">
        <f>[1]!テーブル26[[#This Row],[article_type_id]]&amp;"."&amp;[1]!テーブル26[[#This Row],[qt_condition_type_id]]&amp;"."&amp;[1]!テーブル26[[#This Row],[qt_condition_type_define_id]]</f>
        <v>-1.2.12</v>
      </c>
      <c r="I111" s="49" t="str">
        <f>VLOOKUP([1]!テーブル26[[#This Row],['#unique_id]],[1]!見積条件マスタ[['#unique_id]:[name]],2,0)</f>
        <v>TiN</v>
      </c>
      <c r="J111" s="49">
        <f>VLOOKUP([1]!テーブル26[[#This Row],['#unique_id]],[1]!見積条件マスタ[['#unique_id]:[name]],3,0)</f>
        <v>0</v>
      </c>
      <c r="K111" s="49" t="str">
        <f>VLOOKUP([1]!テーブル26[[#This Row],['#unique_id]],[1]!見積条件マスタ[['#unique_id]:[name]],4,0)</f>
        <v>TiN (鋳抜きピン用)</v>
      </c>
      <c r="L111" s="32">
        <v>1</v>
      </c>
      <c r="M111" s="32" t="s">
        <v>28</v>
      </c>
      <c r="N111" s="32" t="s">
        <v>626</v>
      </c>
      <c r="O111" s="32"/>
      <c r="P111" s="32" t="s">
        <v>633</v>
      </c>
    </row>
    <row r="112" spans="2:16" x14ac:dyDescent="0.25">
      <c r="B112" s="51">
        <v>-1</v>
      </c>
      <c r="C112" s="49" t="str">
        <f>VLOOKUP([1]!テーブル26[[#This Row],[article_type_id]],[1]!品名マスタ[#Data],5,0)</f>
        <v>その他</v>
      </c>
      <c r="D112" s="32">
        <v>2</v>
      </c>
      <c r="E112" s="49" t="str">
        <f>VLOOKUP([1]!テーブル26[[#This Row],[qt_condition_type_id]],[1]!見積条件タイプマスタ[#Data],5,0)</f>
        <v>表面処理</v>
      </c>
      <c r="F112" s="49" t="str">
        <f>VLOOKUP([1]!テーブル26[[#This Row],[qt_condition_type_id]],[1]!見積条件タイプマスタ[#Data],4,0)</f>
        <v>SOLID</v>
      </c>
      <c r="G112" s="32">
        <v>12</v>
      </c>
      <c r="H112" s="49" t="str">
        <f>[1]!テーブル26[[#This Row],[article_type_id]]&amp;"."&amp;[1]!テーブル26[[#This Row],[qt_condition_type_id]]&amp;"."&amp;[1]!テーブル26[[#This Row],[qt_condition_type_define_id]]</f>
        <v>-1.2.12</v>
      </c>
      <c r="I112" s="49" t="str">
        <f>VLOOKUP([1]!テーブル26[[#This Row],['#unique_id]],[1]!見積条件マスタ[['#unique_id]:[name]],2,0)</f>
        <v>TiN</v>
      </c>
      <c r="J112" s="49">
        <f>VLOOKUP([1]!テーブル26[[#This Row],['#unique_id]],[1]!見積条件マスタ[['#unique_id]:[name]],3,0)</f>
        <v>0</v>
      </c>
      <c r="K112" s="49" t="str">
        <f>VLOOKUP([1]!テーブル26[[#This Row],['#unique_id]],[1]!見積条件マスタ[['#unique_id]:[name]],4,0)</f>
        <v>TiN (鋳抜きピン用)</v>
      </c>
      <c r="L112" s="32">
        <v>2</v>
      </c>
      <c r="M112" s="32" t="s">
        <v>30</v>
      </c>
      <c r="N112" s="32" t="s">
        <v>626</v>
      </c>
      <c r="O112" s="32"/>
      <c r="P112" s="32" t="s">
        <v>633</v>
      </c>
    </row>
    <row r="113" spans="2:16" x14ac:dyDescent="0.25">
      <c r="B113" s="51">
        <v>-1</v>
      </c>
      <c r="C113" s="49" t="str">
        <f>VLOOKUP([1]!テーブル26[[#This Row],[article_type_id]],[1]!品名マスタ[#Data],5,0)</f>
        <v>その他</v>
      </c>
      <c r="D113" s="32">
        <v>2</v>
      </c>
      <c r="E113" s="49" t="str">
        <f>VLOOKUP([1]!テーブル26[[#This Row],[qt_condition_type_id]],[1]!見積条件タイプマスタ[#Data],5,0)</f>
        <v>表面処理</v>
      </c>
      <c r="F113" s="49" t="str">
        <f>VLOOKUP([1]!テーブル26[[#This Row],[qt_condition_type_id]],[1]!見積条件タイプマスタ[#Data],4,0)</f>
        <v>SOLID</v>
      </c>
      <c r="G113" s="32">
        <v>12</v>
      </c>
      <c r="H113" s="49" t="str">
        <f>[1]!テーブル26[[#This Row],[article_type_id]]&amp;"."&amp;[1]!テーブル26[[#This Row],[qt_condition_type_id]]&amp;"."&amp;[1]!テーブル26[[#This Row],[qt_condition_type_define_id]]</f>
        <v>-1.2.12</v>
      </c>
      <c r="I113" s="49" t="str">
        <f>VLOOKUP([1]!テーブル26[[#This Row],['#unique_id]],[1]!見積条件マスタ[['#unique_id]:[name]],2,0)</f>
        <v>TiN</v>
      </c>
      <c r="J113" s="49">
        <f>VLOOKUP([1]!テーブル26[[#This Row],['#unique_id]],[1]!見積条件マスタ[['#unique_id]:[name]],3,0)</f>
        <v>0</v>
      </c>
      <c r="K113" s="49" t="str">
        <f>VLOOKUP([1]!テーブル26[[#This Row],['#unique_id]],[1]!見積条件マスタ[['#unique_id]:[name]],4,0)</f>
        <v>TiN (鋳抜きピン用)</v>
      </c>
      <c r="L113" s="32">
        <v>3</v>
      </c>
      <c r="M113" s="32" t="s">
        <v>32</v>
      </c>
      <c r="N113" s="32" t="s">
        <v>626</v>
      </c>
      <c r="O113" s="32"/>
      <c r="P113" s="32" t="s">
        <v>633</v>
      </c>
    </row>
    <row r="114" spans="2:16" x14ac:dyDescent="0.25">
      <c r="B114" s="51">
        <v>-1</v>
      </c>
      <c r="C114" s="49" t="str">
        <f>VLOOKUP([1]!テーブル26[[#This Row],[article_type_id]],[1]!品名マスタ[#Data],5,0)</f>
        <v>その他</v>
      </c>
      <c r="D114" s="32">
        <v>2</v>
      </c>
      <c r="E114" s="49" t="str">
        <f>VLOOKUP([1]!テーブル26[[#This Row],[qt_condition_type_id]],[1]!見積条件タイプマスタ[#Data],5,0)</f>
        <v>表面処理</v>
      </c>
      <c r="F114" s="49" t="str">
        <f>VLOOKUP([1]!テーブル26[[#This Row],[qt_condition_type_id]],[1]!見積条件タイプマスタ[#Data],4,0)</f>
        <v>SOLID</v>
      </c>
      <c r="G114" s="32">
        <v>12</v>
      </c>
      <c r="H114" s="49" t="str">
        <f>[1]!テーブル26[[#This Row],[article_type_id]]&amp;"."&amp;[1]!テーブル26[[#This Row],[qt_condition_type_id]]&amp;"."&amp;[1]!テーブル26[[#This Row],[qt_condition_type_define_id]]</f>
        <v>-1.2.12</v>
      </c>
      <c r="I114" s="49" t="str">
        <f>VLOOKUP([1]!テーブル26[[#This Row],['#unique_id]],[1]!見積条件マスタ[['#unique_id]:[name]],2,0)</f>
        <v>TiN</v>
      </c>
      <c r="J114" s="49">
        <f>VLOOKUP([1]!テーブル26[[#This Row],['#unique_id]],[1]!見積条件マスタ[['#unique_id]:[name]],3,0)</f>
        <v>0</v>
      </c>
      <c r="K114" s="49" t="str">
        <f>VLOOKUP([1]!テーブル26[[#This Row],['#unique_id]],[1]!見積条件マスタ[['#unique_id]:[name]],4,0)</f>
        <v>TiN (鋳抜きピン用)</v>
      </c>
      <c r="L114" s="32">
        <v>4</v>
      </c>
      <c r="M114" s="32" t="s">
        <v>626</v>
      </c>
      <c r="N114" s="32" t="s">
        <v>626</v>
      </c>
      <c r="O114" s="32"/>
      <c r="P114" s="32" t="s">
        <v>632</v>
      </c>
    </row>
    <row r="115" spans="2:16" x14ac:dyDescent="0.25">
      <c r="B115" s="51">
        <v>-1</v>
      </c>
      <c r="C115" s="49" t="str">
        <f>VLOOKUP([1]!テーブル26[[#This Row],[article_type_id]],[1]!品名マスタ[#Data],5,0)</f>
        <v>その他</v>
      </c>
      <c r="D115" s="32">
        <v>2</v>
      </c>
      <c r="E115" s="49" t="str">
        <f>VLOOKUP([1]!テーブル26[[#This Row],[qt_condition_type_id]],[1]!見積条件タイプマスタ[#Data],5,0)</f>
        <v>表面処理</v>
      </c>
      <c r="F115" s="49" t="str">
        <f>VLOOKUP([1]!テーブル26[[#This Row],[qt_condition_type_id]],[1]!見積条件タイプマスタ[#Data],4,0)</f>
        <v>SOLID</v>
      </c>
      <c r="G115" s="32">
        <v>13</v>
      </c>
      <c r="H115" s="49" t="str">
        <f>[1]!テーブル26[[#This Row],[article_type_id]]&amp;"."&amp;[1]!テーブル26[[#This Row],[qt_condition_type_id]]&amp;"."&amp;[1]!テーブル26[[#This Row],[qt_condition_type_define_id]]</f>
        <v>-1.2.13</v>
      </c>
      <c r="I115" s="49" t="str">
        <f>VLOOKUP([1]!テーブル26[[#This Row],['#unique_id]],[1]!見積条件マスタ[['#unique_id]:[name]],2,0)</f>
        <v>TiALN</v>
      </c>
      <c r="J115" s="49">
        <f>VLOOKUP([1]!テーブル26[[#This Row],['#unique_id]],[1]!見積条件マスタ[['#unique_id]:[name]],3,0)</f>
        <v>0</v>
      </c>
      <c r="K115" s="49" t="str">
        <f>VLOOKUP([1]!テーブル26[[#This Row],['#unique_id]],[1]!見積条件マスタ[['#unique_id]:[name]],4,0)</f>
        <v>TiALN【PVD】 (鋳抜きピン用)</v>
      </c>
      <c r="L115" s="32">
        <v>1</v>
      </c>
      <c r="M115" s="32" t="s">
        <v>28</v>
      </c>
      <c r="N115" s="32" t="s">
        <v>626</v>
      </c>
      <c r="O115" s="32"/>
      <c r="P115" s="32" t="s">
        <v>633</v>
      </c>
    </row>
    <row r="116" spans="2:16" x14ac:dyDescent="0.25">
      <c r="B116" s="51">
        <v>-1</v>
      </c>
      <c r="C116" s="49" t="str">
        <f>VLOOKUP([1]!テーブル26[[#This Row],[article_type_id]],[1]!品名マスタ[#Data],5,0)</f>
        <v>その他</v>
      </c>
      <c r="D116" s="32">
        <v>2</v>
      </c>
      <c r="E116" s="49" t="str">
        <f>VLOOKUP([1]!テーブル26[[#This Row],[qt_condition_type_id]],[1]!見積条件タイプマスタ[#Data],5,0)</f>
        <v>表面処理</v>
      </c>
      <c r="F116" s="49" t="str">
        <f>VLOOKUP([1]!テーブル26[[#This Row],[qt_condition_type_id]],[1]!見積条件タイプマスタ[#Data],4,0)</f>
        <v>SOLID</v>
      </c>
      <c r="G116" s="32">
        <v>13</v>
      </c>
      <c r="H116" s="49" t="str">
        <f>[1]!テーブル26[[#This Row],[article_type_id]]&amp;"."&amp;[1]!テーブル26[[#This Row],[qt_condition_type_id]]&amp;"."&amp;[1]!テーブル26[[#This Row],[qt_condition_type_define_id]]</f>
        <v>-1.2.13</v>
      </c>
      <c r="I116" s="49" t="str">
        <f>VLOOKUP([1]!テーブル26[[#This Row],['#unique_id]],[1]!見積条件マスタ[['#unique_id]:[name]],2,0)</f>
        <v>TiALN</v>
      </c>
      <c r="J116" s="49">
        <f>VLOOKUP([1]!テーブル26[[#This Row],['#unique_id]],[1]!見積条件マスタ[['#unique_id]:[name]],3,0)</f>
        <v>0</v>
      </c>
      <c r="K116" s="49" t="str">
        <f>VLOOKUP([1]!テーブル26[[#This Row],['#unique_id]],[1]!見積条件マスタ[['#unique_id]:[name]],4,0)</f>
        <v>TiALN【PVD】 (鋳抜きピン用)</v>
      </c>
      <c r="L116" s="32">
        <v>2</v>
      </c>
      <c r="M116" s="32" t="s">
        <v>30</v>
      </c>
      <c r="N116" s="32" t="s">
        <v>626</v>
      </c>
      <c r="O116" s="32"/>
      <c r="P116" s="32" t="s">
        <v>633</v>
      </c>
    </row>
    <row r="117" spans="2:16" x14ac:dyDescent="0.25">
      <c r="B117" s="51">
        <v>-1</v>
      </c>
      <c r="C117" s="49" t="str">
        <f>VLOOKUP([1]!テーブル26[[#This Row],[article_type_id]],[1]!品名マスタ[#Data],5,0)</f>
        <v>その他</v>
      </c>
      <c r="D117" s="32">
        <v>2</v>
      </c>
      <c r="E117" s="49" t="str">
        <f>VLOOKUP([1]!テーブル26[[#This Row],[qt_condition_type_id]],[1]!見積条件タイプマスタ[#Data],5,0)</f>
        <v>表面処理</v>
      </c>
      <c r="F117" s="49" t="str">
        <f>VLOOKUP([1]!テーブル26[[#This Row],[qt_condition_type_id]],[1]!見積条件タイプマスタ[#Data],4,0)</f>
        <v>SOLID</v>
      </c>
      <c r="G117" s="32">
        <v>13</v>
      </c>
      <c r="H117" s="49" t="str">
        <f>[1]!テーブル26[[#This Row],[article_type_id]]&amp;"."&amp;[1]!テーブル26[[#This Row],[qt_condition_type_id]]&amp;"."&amp;[1]!テーブル26[[#This Row],[qt_condition_type_define_id]]</f>
        <v>-1.2.13</v>
      </c>
      <c r="I117" s="49" t="str">
        <f>VLOOKUP([1]!テーブル26[[#This Row],['#unique_id]],[1]!見積条件マスタ[['#unique_id]:[name]],2,0)</f>
        <v>TiALN</v>
      </c>
      <c r="J117" s="49">
        <f>VLOOKUP([1]!テーブル26[[#This Row],['#unique_id]],[1]!見積条件マスタ[['#unique_id]:[name]],3,0)</f>
        <v>0</v>
      </c>
      <c r="K117" s="49" t="str">
        <f>VLOOKUP([1]!テーブル26[[#This Row],['#unique_id]],[1]!見積条件マスタ[['#unique_id]:[name]],4,0)</f>
        <v>TiALN【PVD】 (鋳抜きピン用)</v>
      </c>
      <c r="L117" s="32">
        <v>3</v>
      </c>
      <c r="M117" s="32" t="s">
        <v>32</v>
      </c>
      <c r="N117" s="32" t="s">
        <v>626</v>
      </c>
      <c r="O117" s="32"/>
      <c r="P117" s="32" t="s">
        <v>633</v>
      </c>
    </row>
    <row r="118" spans="2:16" x14ac:dyDescent="0.25">
      <c r="B118" s="51">
        <v>-1</v>
      </c>
      <c r="C118" s="49" t="str">
        <f>VLOOKUP([1]!テーブル26[[#This Row],[article_type_id]],[1]!品名マスタ[#Data],5,0)</f>
        <v>その他</v>
      </c>
      <c r="D118" s="32">
        <v>2</v>
      </c>
      <c r="E118" s="49" t="str">
        <f>VLOOKUP([1]!テーブル26[[#This Row],[qt_condition_type_id]],[1]!見積条件タイプマスタ[#Data],5,0)</f>
        <v>表面処理</v>
      </c>
      <c r="F118" s="49" t="str">
        <f>VLOOKUP([1]!テーブル26[[#This Row],[qt_condition_type_id]],[1]!見積条件タイプマスタ[#Data],4,0)</f>
        <v>SOLID</v>
      </c>
      <c r="G118" s="32">
        <v>13</v>
      </c>
      <c r="H118" s="49" t="str">
        <f>[1]!テーブル26[[#This Row],[article_type_id]]&amp;"."&amp;[1]!テーブル26[[#This Row],[qt_condition_type_id]]&amp;"."&amp;[1]!テーブル26[[#This Row],[qt_condition_type_define_id]]</f>
        <v>-1.2.13</v>
      </c>
      <c r="I118" s="49" t="str">
        <f>VLOOKUP([1]!テーブル26[[#This Row],['#unique_id]],[1]!見積条件マスタ[['#unique_id]:[name]],2,0)</f>
        <v>TiALN</v>
      </c>
      <c r="J118" s="49">
        <f>VLOOKUP([1]!テーブル26[[#This Row],['#unique_id]],[1]!見積条件マスタ[['#unique_id]:[name]],3,0)</f>
        <v>0</v>
      </c>
      <c r="K118" s="49" t="str">
        <f>VLOOKUP([1]!テーブル26[[#This Row],['#unique_id]],[1]!見積条件マスタ[['#unique_id]:[name]],4,0)</f>
        <v>TiALN【PVD】 (鋳抜きピン用)</v>
      </c>
      <c r="L118" s="32">
        <v>4</v>
      </c>
      <c r="M118" s="32" t="s">
        <v>626</v>
      </c>
      <c r="N118" s="32" t="s">
        <v>626</v>
      </c>
      <c r="O118" s="32"/>
      <c r="P118" s="32" t="s">
        <v>632</v>
      </c>
    </row>
    <row r="119" spans="2:16" x14ac:dyDescent="0.25">
      <c r="B119" s="51">
        <v>0</v>
      </c>
      <c r="C119" s="49" t="str">
        <f>VLOOKUP([1]!テーブル26[[#This Row],[article_type_id]],[1]!品名マスタ[#Data],5,0)</f>
        <v>コアピン</v>
      </c>
      <c r="D119" s="32">
        <v>1</v>
      </c>
      <c r="E119" s="49" t="str">
        <f>VLOOKUP([1]!テーブル26[[#This Row],[qt_condition_type_id]],[1]!見積条件タイプマスタ[#Data],5,0)</f>
        <v>材質</v>
      </c>
      <c r="F119" s="49" t="str">
        <f>VLOOKUP([1]!テーブル26[[#This Row],[qt_condition_type_id]],[1]!見積条件タイプマスタ[#Data],4,0)</f>
        <v>SOLID</v>
      </c>
      <c r="G119" s="32">
        <v>1</v>
      </c>
      <c r="H119" s="49" t="str">
        <f>[1]!テーブル26[[#This Row],[article_type_id]]&amp;"."&amp;[1]!テーブル26[[#This Row],[qt_condition_type_id]]&amp;"."&amp;[1]!テーブル26[[#This Row],[qt_condition_type_define_id]]</f>
        <v>0.1.1</v>
      </c>
      <c r="I119" s="33" t="str">
        <f>VLOOKUP([1]!テーブル26[[#This Row],['#unique_id]],[1]!見積条件マスタ[['#unique_id]:[name]],2,0)</f>
        <v>SKH51</v>
      </c>
      <c r="J119" s="33" t="str">
        <f>VLOOKUP([1]!テーブル26[[#This Row],['#unique_id]],[1]!見積条件マスタ[['#unique_id]:[name]],3,0)</f>
        <v>58_60</v>
      </c>
      <c r="K119" s="33" t="str">
        <f>VLOOKUP([1]!テーブル26[[#This Row],['#unique_id]],[1]!見積条件マスタ[['#unique_id]:[name]],4,0)</f>
        <v>SKH51 (58～60HRC)</v>
      </c>
      <c r="L119" s="32">
        <v>1</v>
      </c>
      <c r="M119" s="32" t="s">
        <v>561</v>
      </c>
      <c r="N119" s="32" t="s">
        <v>596</v>
      </c>
      <c r="O119" s="32"/>
      <c r="P119" s="32" t="s">
        <v>633</v>
      </c>
    </row>
    <row r="120" spans="2:16" x14ac:dyDescent="0.25">
      <c r="B120" s="51">
        <v>0</v>
      </c>
      <c r="C120" s="49" t="str">
        <f>VLOOKUP([1]!テーブル26[[#This Row],[article_type_id]],[1]!品名マスタ[#Data],5,0)</f>
        <v>コアピン</v>
      </c>
      <c r="D120" s="32">
        <v>1</v>
      </c>
      <c r="E120" s="49" t="str">
        <f>VLOOKUP([1]!テーブル26[[#This Row],[qt_condition_type_id]],[1]!見積条件タイプマスタ[#Data],5,0)</f>
        <v>材質</v>
      </c>
      <c r="F120" s="49" t="str">
        <f>VLOOKUP([1]!テーブル26[[#This Row],[qt_condition_type_id]],[1]!見積条件タイプマスタ[#Data],4,0)</f>
        <v>SOLID</v>
      </c>
      <c r="G120" s="32">
        <v>1</v>
      </c>
      <c r="H120" s="49" t="str">
        <f>[1]!テーブル26[[#This Row],[article_type_id]]&amp;"."&amp;[1]!テーブル26[[#This Row],[qt_condition_type_id]]&amp;"."&amp;[1]!テーブル26[[#This Row],[qt_condition_type_define_id]]</f>
        <v>0.1.1</v>
      </c>
      <c r="I120" s="33" t="str">
        <f>VLOOKUP([1]!テーブル26[[#This Row],['#unique_id]],[1]!見積条件マスタ[['#unique_id]:[name]],2,0)</f>
        <v>SKH51</v>
      </c>
      <c r="J120" s="33" t="str">
        <f>VLOOKUP([1]!テーブル26[[#This Row],['#unique_id]],[1]!見積条件マスタ[['#unique_id]:[name]],3,0)</f>
        <v>58_60</v>
      </c>
      <c r="K120" s="33" t="str">
        <f>VLOOKUP([1]!テーブル26[[#This Row],['#unique_id]],[1]!見積条件マスタ[['#unique_id]:[name]],4,0)</f>
        <v>SKH51 (58～60HRC)</v>
      </c>
      <c r="L120" s="32">
        <v>2</v>
      </c>
      <c r="M120" s="32" t="s">
        <v>561</v>
      </c>
      <c r="N120" s="32" t="s">
        <v>597</v>
      </c>
      <c r="O120" s="32"/>
      <c r="P120" s="32" t="s">
        <v>632</v>
      </c>
    </row>
    <row r="121" spans="2:16" x14ac:dyDescent="0.25">
      <c r="B121" s="51">
        <v>0</v>
      </c>
      <c r="C121" s="49" t="str">
        <f>VLOOKUP([1]!テーブル26[[#This Row],[article_type_id]],[1]!品名マスタ[#Data],5,0)</f>
        <v>コアピン</v>
      </c>
      <c r="D121" s="32">
        <v>1</v>
      </c>
      <c r="E121" s="49" t="str">
        <f>VLOOKUP([1]!テーブル26[[#This Row],[qt_condition_type_id]],[1]!見積条件タイプマスタ[#Data],5,0)</f>
        <v>材質</v>
      </c>
      <c r="F121" s="49" t="str">
        <f>VLOOKUP([1]!テーブル26[[#This Row],[qt_condition_type_id]],[1]!見積条件タイプマスタ[#Data],4,0)</f>
        <v>SOLID</v>
      </c>
      <c r="G121" s="32">
        <v>2</v>
      </c>
      <c r="H121" s="49" t="str">
        <f>[1]!テーブル26[[#This Row],[article_type_id]]&amp;"."&amp;[1]!テーブル26[[#This Row],[qt_condition_type_id]]&amp;"."&amp;[1]!テーブル26[[#This Row],[qt_condition_type_define_id]]</f>
        <v>0.1.2</v>
      </c>
      <c r="I121" s="33" t="str">
        <f>VLOOKUP([1]!テーブル26[[#This Row],['#unique_id]],[1]!見積条件マスタ[['#unique_id]:[name]],2,0)</f>
        <v>SKD61</v>
      </c>
      <c r="J121" s="33" t="str">
        <f>VLOOKUP([1]!テーブル26[[#This Row],['#unique_id]],[1]!見積条件マスタ[['#unique_id]:[name]],3,0)</f>
        <v>48_52</v>
      </c>
      <c r="K121" s="33" t="str">
        <f>VLOOKUP([1]!テーブル26[[#This Row],['#unique_id]],[1]!見積条件マスタ[['#unique_id]:[name]],4,0)</f>
        <v>SKD61 (48～52HRC)</v>
      </c>
      <c r="L121" s="32">
        <v>1</v>
      </c>
      <c r="M121" s="32" t="s">
        <v>561</v>
      </c>
      <c r="N121" s="32" t="s">
        <v>596</v>
      </c>
      <c r="O121" s="32"/>
      <c r="P121" s="32" t="s">
        <v>633</v>
      </c>
    </row>
    <row r="122" spans="2:16" x14ac:dyDescent="0.25">
      <c r="B122" s="51">
        <v>0</v>
      </c>
      <c r="C122" s="49" t="str">
        <f>VLOOKUP([1]!テーブル26[[#This Row],[article_type_id]],[1]!品名マスタ[#Data],5,0)</f>
        <v>コアピン</v>
      </c>
      <c r="D122" s="32">
        <v>1</v>
      </c>
      <c r="E122" s="49" t="str">
        <f>VLOOKUP([1]!テーブル26[[#This Row],[qt_condition_type_id]],[1]!見積条件タイプマスタ[#Data],5,0)</f>
        <v>材質</v>
      </c>
      <c r="F122" s="49" t="str">
        <f>VLOOKUP([1]!テーブル26[[#This Row],[qt_condition_type_id]],[1]!見積条件タイプマスタ[#Data],4,0)</f>
        <v>SOLID</v>
      </c>
      <c r="G122" s="32">
        <v>2</v>
      </c>
      <c r="H122" s="49" t="str">
        <f>[1]!テーブル26[[#This Row],[article_type_id]]&amp;"."&amp;[1]!テーブル26[[#This Row],[qt_condition_type_id]]&amp;"."&amp;[1]!テーブル26[[#This Row],[qt_condition_type_define_id]]</f>
        <v>0.1.2</v>
      </c>
      <c r="I122" s="33" t="str">
        <f>VLOOKUP([1]!テーブル26[[#This Row],['#unique_id]],[1]!見積条件マスタ[['#unique_id]:[name]],2,0)</f>
        <v>SKD61</v>
      </c>
      <c r="J122" s="33" t="str">
        <f>VLOOKUP([1]!テーブル26[[#This Row],['#unique_id]],[1]!見積条件マスタ[['#unique_id]:[name]],3,0)</f>
        <v>48_52</v>
      </c>
      <c r="K122" s="33" t="str">
        <f>VLOOKUP([1]!テーブル26[[#This Row],['#unique_id]],[1]!見積条件マスタ[['#unique_id]:[name]],4,0)</f>
        <v>SKD61 (48～52HRC)</v>
      </c>
      <c r="L122" s="32">
        <v>2</v>
      </c>
      <c r="M122" s="32" t="s">
        <v>561</v>
      </c>
      <c r="N122" s="32" t="s">
        <v>597</v>
      </c>
      <c r="O122" s="32"/>
      <c r="P122" s="32" t="s">
        <v>634</v>
      </c>
    </row>
    <row r="123" spans="2:16" x14ac:dyDescent="0.25">
      <c r="B123" s="51">
        <v>0</v>
      </c>
      <c r="C123" s="49" t="str">
        <f>VLOOKUP([1]!テーブル26[[#This Row],[article_type_id]],[1]!品名マスタ[#Data],5,0)</f>
        <v>コアピン</v>
      </c>
      <c r="D123" s="32">
        <v>1</v>
      </c>
      <c r="E123" s="49" t="str">
        <f>VLOOKUP([1]!テーブル26[[#This Row],[qt_condition_type_id]],[1]!見積条件タイプマスタ[#Data],5,0)</f>
        <v>材質</v>
      </c>
      <c r="F123" s="49" t="str">
        <f>VLOOKUP([1]!テーブル26[[#This Row],[qt_condition_type_id]],[1]!見積条件タイプマスタ[#Data],4,0)</f>
        <v>SOLID</v>
      </c>
      <c r="G123" s="32">
        <v>3</v>
      </c>
      <c r="H123" s="49" t="str">
        <f>[1]!テーブル26[[#This Row],[article_type_id]]&amp;"."&amp;[1]!テーブル26[[#This Row],[qt_condition_type_id]]&amp;"."&amp;[1]!テーブル26[[#This Row],[qt_condition_type_define_id]]</f>
        <v>0.1.3</v>
      </c>
      <c r="I123" s="33" t="str">
        <f>VLOOKUP([1]!テーブル26[[#This Row],['#unique_id]],[1]!見積条件マスタ[['#unique_id]:[name]],2,0)</f>
        <v>NAK80</v>
      </c>
      <c r="J123" s="33" t="str">
        <f>VLOOKUP([1]!テーブル26[[#This Row],['#unique_id]],[1]!見積条件マスタ[['#unique_id]:[name]],3,0)</f>
        <v>37_43</v>
      </c>
      <c r="K123" s="33" t="str">
        <f>VLOOKUP([1]!テーブル26[[#This Row],['#unique_id]],[1]!見積条件マスタ[['#unique_id]:[name]],4,0)</f>
        <v>NAK80 (37～43HRC)</v>
      </c>
      <c r="L123" s="32">
        <v>1</v>
      </c>
      <c r="M123" s="32" t="s">
        <v>595</v>
      </c>
      <c r="N123" s="32" t="s">
        <v>596</v>
      </c>
      <c r="O123" s="32"/>
      <c r="P123" s="32" t="s">
        <v>633</v>
      </c>
    </row>
    <row r="124" spans="2:16" x14ac:dyDescent="0.25">
      <c r="B124" s="51">
        <v>0</v>
      </c>
      <c r="C124" s="49" t="str">
        <f>VLOOKUP([1]!テーブル26[[#This Row],[article_type_id]],[1]!品名マスタ[#Data],5,0)</f>
        <v>コアピン</v>
      </c>
      <c r="D124" s="32">
        <v>1</v>
      </c>
      <c r="E124" s="49" t="str">
        <f>VLOOKUP([1]!テーブル26[[#This Row],[qt_condition_type_id]],[1]!見積条件タイプマスタ[#Data],5,0)</f>
        <v>材質</v>
      </c>
      <c r="F124" s="49" t="str">
        <f>VLOOKUP([1]!テーブル26[[#This Row],[qt_condition_type_id]],[1]!見積条件タイプマスタ[#Data],4,0)</f>
        <v>SOLID</v>
      </c>
      <c r="G124" s="32">
        <v>3</v>
      </c>
      <c r="H124" s="49" t="str">
        <f>[1]!テーブル26[[#This Row],[article_type_id]]&amp;"."&amp;[1]!テーブル26[[#This Row],[qt_condition_type_id]]&amp;"."&amp;[1]!テーブル26[[#This Row],[qt_condition_type_define_id]]</f>
        <v>0.1.3</v>
      </c>
      <c r="I124" s="33" t="str">
        <f>VLOOKUP([1]!テーブル26[[#This Row],['#unique_id]],[1]!見積条件マスタ[['#unique_id]:[name]],2,0)</f>
        <v>NAK80</v>
      </c>
      <c r="J124" s="33" t="str">
        <f>VLOOKUP([1]!テーブル26[[#This Row],['#unique_id]],[1]!見積条件マスタ[['#unique_id]:[name]],3,0)</f>
        <v>37_43</v>
      </c>
      <c r="K124" s="33" t="str">
        <f>VLOOKUP([1]!テーブル26[[#This Row],['#unique_id]],[1]!見積条件マスタ[['#unique_id]:[name]],4,0)</f>
        <v>NAK80 (37～43HRC)</v>
      </c>
      <c r="L124" s="32">
        <v>2</v>
      </c>
      <c r="M124" s="32" t="s">
        <v>595</v>
      </c>
      <c r="N124" s="32" t="s">
        <v>597</v>
      </c>
      <c r="O124" s="32"/>
      <c r="P124" s="32" t="s">
        <v>634</v>
      </c>
    </row>
    <row r="125" spans="2:16" x14ac:dyDescent="0.25">
      <c r="B125" s="51">
        <v>0</v>
      </c>
      <c r="C125" s="49" t="str">
        <f>VLOOKUP([1]!テーブル26[[#This Row],[article_type_id]],[1]!品名マスタ[#Data],5,0)</f>
        <v>コアピン</v>
      </c>
      <c r="D125" s="32">
        <v>1</v>
      </c>
      <c r="E125" s="49" t="str">
        <f>VLOOKUP([1]!テーブル26[[#This Row],[qt_condition_type_id]],[1]!見積条件タイプマスタ[#Data],5,0)</f>
        <v>材質</v>
      </c>
      <c r="F125" s="49" t="str">
        <f>VLOOKUP([1]!テーブル26[[#This Row],[qt_condition_type_id]],[1]!見積条件タイプマスタ[#Data],4,0)</f>
        <v>SOLID</v>
      </c>
      <c r="G125" s="32">
        <v>4</v>
      </c>
      <c r="H125" s="49" t="str">
        <f>[1]!テーブル26[[#This Row],[article_type_id]]&amp;"."&amp;[1]!テーブル26[[#This Row],[qt_condition_type_id]]&amp;"."&amp;[1]!テーブル26[[#This Row],[qt_condition_type_define_id]]</f>
        <v>0.1.4</v>
      </c>
      <c r="I125" s="33" t="str">
        <f>VLOOKUP([1]!テーブル26[[#This Row],['#unique_id]],[1]!見積条件マスタ[['#unique_id]:[name]],2,0)</f>
        <v>DH2F</v>
      </c>
      <c r="J125" s="33" t="str">
        <f>VLOOKUP([1]!テーブル26[[#This Row],['#unique_id]],[1]!見積条件マスタ[['#unique_id]:[name]],3,0)</f>
        <v>38_42</v>
      </c>
      <c r="K125" s="33" t="str">
        <f>VLOOKUP([1]!テーブル26[[#This Row],['#unique_id]],[1]!見積条件マスタ[['#unique_id]:[name]],4,0)</f>
        <v>DH2F(SKD61系プリハードン鋼) (38～42HRC)</v>
      </c>
      <c r="L125" s="32">
        <v>1</v>
      </c>
      <c r="M125" s="32" t="s">
        <v>595</v>
      </c>
      <c r="N125" s="32" t="s">
        <v>596</v>
      </c>
      <c r="O125" s="32"/>
      <c r="P125" s="32" t="s">
        <v>633</v>
      </c>
    </row>
    <row r="126" spans="2:16" x14ac:dyDescent="0.25">
      <c r="B126" s="51">
        <v>0</v>
      </c>
      <c r="C126" s="49" t="str">
        <f>VLOOKUP([1]!テーブル26[[#This Row],[article_type_id]],[1]!品名マスタ[#Data],5,0)</f>
        <v>コアピン</v>
      </c>
      <c r="D126" s="32">
        <v>1</v>
      </c>
      <c r="E126" s="49" t="str">
        <f>VLOOKUP([1]!テーブル26[[#This Row],[qt_condition_type_id]],[1]!見積条件タイプマスタ[#Data],5,0)</f>
        <v>材質</v>
      </c>
      <c r="F126" s="49" t="str">
        <f>VLOOKUP([1]!テーブル26[[#This Row],[qt_condition_type_id]],[1]!見積条件タイプマスタ[#Data],4,0)</f>
        <v>SOLID</v>
      </c>
      <c r="G126" s="32">
        <v>4</v>
      </c>
      <c r="H126" s="49" t="str">
        <f>[1]!テーブル26[[#This Row],[article_type_id]]&amp;"."&amp;[1]!テーブル26[[#This Row],[qt_condition_type_id]]&amp;"."&amp;[1]!テーブル26[[#This Row],[qt_condition_type_define_id]]</f>
        <v>0.1.4</v>
      </c>
      <c r="I126" s="33" t="str">
        <f>VLOOKUP([1]!テーブル26[[#This Row],['#unique_id]],[1]!見積条件マスタ[['#unique_id]:[name]],2,0)</f>
        <v>DH2F</v>
      </c>
      <c r="J126" s="33" t="str">
        <f>VLOOKUP([1]!テーブル26[[#This Row],['#unique_id]],[1]!見積条件マスタ[['#unique_id]:[name]],3,0)</f>
        <v>38_42</v>
      </c>
      <c r="K126" s="33" t="str">
        <f>VLOOKUP([1]!テーブル26[[#This Row],['#unique_id]],[1]!見積条件マスタ[['#unique_id]:[name]],4,0)</f>
        <v>DH2F(SKD61系プリハードン鋼) (38～42HRC)</v>
      </c>
      <c r="L126" s="32">
        <v>2</v>
      </c>
      <c r="M126" s="32" t="s">
        <v>595</v>
      </c>
      <c r="N126" s="32" t="s">
        <v>597</v>
      </c>
      <c r="O126" s="32"/>
      <c r="P126" s="32" t="s">
        <v>634</v>
      </c>
    </row>
    <row r="127" spans="2:16" x14ac:dyDescent="0.25">
      <c r="B127" s="51">
        <v>0</v>
      </c>
      <c r="C127" s="49" t="str">
        <f>VLOOKUP([1]!テーブル26[[#This Row],[article_type_id]],[1]!品名マスタ[#Data],5,0)</f>
        <v>コアピン</v>
      </c>
      <c r="D127" s="32">
        <v>1</v>
      </c>
      <c r="E127" s="49" t="str">
        <f>VLOOKUP([1]!テーブル26[[#This Row],[qt_condition_type_id]],[1]!見積条件タイプマスタ[#Data],5,0)</f>
        <v>材質</v>
      </c>
      <c r="F127" s="49" t="str">
        <f>VLOOKUP([1]!テーブル26[[#This Row],[qt_condition_type_id]],[1]!見積条件タイプマスタ[#Data],4,0)</f>
        <v>SOLID</v>
      </c>
      <c r="G127" s="32">
        <v>5</v>
      </c>
      <c r="H127" s="49" t="str">
        <f>[1]!テーブル26[[#This Row],[article_type_id]]&amp;"."&amp;[1]!テーブル26[[#This Row],[qt_condition_type_id]]&amp;"."&amp;[1]!テーブル26[[#This Row],[qt_condition_type_define_id]]</f>
        <v>0.1.5</v>
      </c>
      <c r="I127" s="33" t="str">
        <f>VLOOKUP([1]!テーブル26[[#This Row],['#unique_id]],[1]!見積条件マスタ[['#unique_id]:[name]],2,0)</f>
        <v>STAVAX</v>
      </c>
      <c r="J127" s="33" t="str">
        <f>VLOOKUP([1]!テーブル26[[#This Row],['#unique_id]],[1]!見積条件マスタ[['#unique_id]:[name]],3,0)</f>
        <v>50_54</v>
      </c>
      <c r="K127" s="33" t="str">
        <f>VLOOKUP([1]!テーブル26[[#This Row],['#unique_id]],[1]!見積条件マスタ[['#unique_id]:[name]],4,0)</f>
        <v>STAVAX ESR 焼入鋼 (50～54HRC)</v>
      </c>
      <c r="L127" s="32">
        <v>1</v>
      </c>
      <c r="M127" s="32" t="s">
        <v>595</v>
      </c>
      <c r="N127" s="32" t="s">
        <v>596</v>
      </c>
      <c r="O127" s="32"/>
      <c r="P127" s="32" t="s">
        <v>633</v>
      </c>
    </row>
    <row r="128" spans="2:16" x14ac:dyDescent="0.25">
      <c r="B128" s="51">
        <v>0</v>
      </c>
      <c r="C128" s="49" t="str">
        <f>VLOOKUP([1]!テーブル26[[#This Row],[article_type_id]],[1]!品名マスタ[#Data],5,0)</f>
        <v>コアピン</v>
      </c>
      <c r="D128" s="32">
        <v>1</v>
      </c>
      <c r="E128" s="49" t="str">
        <f>VLOOKUP([1]!テーブル26[[#This Row],[qt_condition_type_id]],[1]!見積条件タイプマスタ[#Data],5,0)</f>
        <v>材質</v>
      </c>
      <c r="F128" s="49" t="str">
        <f>VLOOKUP([1]!テーブル26[[#This Row],[qt_condition_type_id]],[1]!見積条件タイプマスタ[#Data],4,0)</f>
        <v>SOLID</v>
      </c>
      <c r="G128" s="32">
        <v>5</v>
      </c>
      <c r="H128" s="49" t="str">
        <f>[1]!テーブル26[[#This Row],[article_type_id]]&amp;"."&amp;[1]!テーブル26[[#This Row],[qt_condition_type_id]]&amp;"."&amp;[1]!テーブル26[[#This Row],[qt_condition_type_define_id]]</f>
        <v>0.1.5</v>
      </c>
      <c r="I128" s="33" t="str">
        <f>VLOOKUP([1]!テーブル26[[#This Row],['#unique_id]],[1]!見積条件マスタ[['#unique_id]:[name]],2,0)</f>
        <v>STAVAX</v>
      </c>
      <c r="J128" s="33" t="str">
        <f>VLOOKUP([1]!テーブル26[[#This Row],['#unique_id]],[1]!見積条件マスタ[['#unique_id]:[name]],3,0)</f>
        <v>50_54</v>
      </c>
      <c r="K128" s="33" t="str">
        <f>VLOOKUP([1]!テーブル26[[#This Row],['#unique_id]],[1]!見積条件マスタ[['#unique_id]:[name]],4,0)</f>
        <v>STAVAX ESR 焼入鋼 (50～54HRC)</v>
      </c>
      <c r="L128" s="32">
        <v>2</v>
      </c>
      <c r="M128" s="32" t="s">
        <v>595</v>
      </c>
      <c r="N128" s="32" t="s">
        <v>597</v>
      </c>
      <c r="O128" s="32"/>
      <c r="P128" s="32" t="s">
        <v>632</v>
      </c>
    </row>
    <row r="129" spans="2:16" x14ac:dyDescent="0.25">
      <c r="B129" s="51">
        <v>0</v>
      </c>
      <c r="C129" s="49" t="str">
        <f>VLOOKUP([1]!テーブル26[[#This Row],[article_type_id]],[1]!品名マスタ[#Data],5,0)</f>
        <v>コアピン</v>
      </c>
      <c r="D129" s="32">
        <v>1</v>
      </c>
      <c r="E129" s="49" t="str">
        <f>VLOOKUP([1]!テーブル26[[#This Row],[qt_condition_type_id]],[1]!見積条件タイプマスタ[#Data],5,0)</f>
        <v>材質</v>
      </c>
      <c r="F129" s="49" t="str">
        <f>VLOOKUP([1]!テーブル26[[#This Row],[qt_condition_type_id]],[1]!見積条件タイプマスタ[#Data],4,0)</f>
        <v>SOLID</v>
      </c>
      <c r="G129" s="32">
        <v>6</v>
      </c>
      <c r="H129" s="49" t="str">
        <f>[1]!テーブル26[[#This Row],[article_type_id]]&amp;"."&amp;[1]!テーブル26[[#This Row],[qt_condition_type_id]]&amp;"."&amp;[1]!テーブル26[[#This Row],[qt_condition_type_define_id]]</f>
        <v>0.1.6</v>
      </c>
      <c r="I129" s="33" t="str">
        <f>VLOOKUP([1]!テーブル26[[#This Row],['#unique_id]],[1]!見積条件マスタ[['#unique_id]:[name]],2,0)</f>
        <v>C1720</v>
      </c>
      <c r="J129" s="33" t="str">
        <f>VLOOKUP([1]!テーブル26[[#This Row],['#unique_id]],[1]!見積条件マスタ[['#unique_id]:[name]],3,0)</f>
        <v>38_45</v>
      </c>
      <c r="K129" s="33" t="str">
        <f>VLOOKUP([1]!テーブル26[[#This Row],['#unique_id]],[1]!見積条件マスタ[['#unique_id]:[name]],4,0)</f>
        <v>ベリリウム銅(C1720) (38～45HRC)</v>
      </c>
      <c r="L129" s="32">
        <v>1</v>
      </c>
      <c r="M129" s="32" t="s">
        <v>595</v>
      </c>
      <c r="N129" s="32" t="s">
        <v>596</v>
      </c>
      <c r="O129" s="32"/>
      <c r="P129" s="32" t="s">
        <v>633</v>
      </c>
    </row>
    <row r="130" spans="2:16" x14ac:dyDescent="0.25">
      <c r="B130" s="51">
        <v>0</v>
      </c>
      <c r="C130" s="49" t="str">
        <f>VLOOKUP([1]!テーブル26[[#This Row],[article_type_id]],[1]!品名マスタ[#Data],5,0)</f>
        <v>コアピン</v>
      </c>
      <c r="D130" s="32">
        <v>1</v>
      </c>
      <c r="E130" s="49" t="str">
        <f>VLOOKUP([1]!テーブル26[[#This Row],[qt_condition_type_id]],[1]!見積条件タイプマスタ[#Data],5,0)</f>
        <v>材質</v>
      </c>
      <c r="F130" s="49" t="str">
        <f>VLOOKUP([1]!テーブル26[[#This Row],[qt_condition_type_id]],[1]!見積条件タイプマスタ[#Data],4,0)</f>
        <v>SOLID</v>
      </c>
      <c r="G130" s="32">
        <v>6</v>
      </c>
      <c r="H130" s="49" t="str">
        <f>[1]!テーブル26[[#This Row],[article_type_id]]&amp;"."&amp;[1]!テーブル26[[#This Row],[qt_condition_type_id]]&amp;"."&amp;[1]!テーブル26[[#This Row],[qt_condition_type_define_id]]</f>
        <v>0.1.6</v>
      </c>
      <c r="I130" s="33" t="str">
        <f>VLOOKUP([1]!テーブル26[[#This Row],['#unique_id]],[1]!見積条件マスタ[['#unique_id]:[name]],2,0)</f>
        <v>C1720</v>
      </c>
      <c r="J130" s="33" t="str">
        <f>VLOOKUP([1]!テーブル26[[#This Row],['#unique_id]],[1]!見積条件マスタ[['#unique_id]:[name]],3,0)</f>
        <v>38_45</v>
      </c>
      <c r="K130" s="33" t="str">
        <f>VLOOKUP([1]!テーブル26[[#This Row],['#unique_id]],[1]!見積条件マスタ[['#unique_id]:[name]],4,0)</f>
        <v>ベリリウム銅(C1720) (38～45HRC)</v>
      </c>
      <c r="L130" s="32">
        <v>2</v>
      </c>
      <c r="M130" s="32" t="s">
        <v>595</v>
      </c>
      <c r="N130" s="32" t="s">
        <v>597</v>
      </c>
      <c r="O130" s="32"/>
      <c r="P130" s="32" t="s">
        <v>632</v>
      </c>
    </row>
    <row r="131" spans="2:16" x14ac:dyDescent="0.25">
      <c r="B131" s="51">
        <v>0</v>
      </c>
      <c r="C131" s="49" t="str">
        <f>VLOOKUP([1]!テーブル26[[#This Row],[article_type_id]],[1]!品名マスタ[#Data],5,0)</f>
        <v>コアピン</v>
      </c>
      <c r="D131" s="32">
        <v>2</v>
      </c>
      <c r="E131" s="49" t="str">
        <f>VLOOKUP([1]!テーブル26[[#This Row],[qt_condition_type_id]],[1]!見積条件タイプマスタ[#Data],5,0)</f>
        <v>表面処理</v>
      </c>
      <c r="F131" s="49" t="str">
        <f>VLOOKUP([1]!テーブル26[[#This Row],[qt_condition_type_id]],[1]!見積条件タイプマスタ[#Data],4,0)</f>
        <v>SOLID</v>
      </c>
      <c r="G131" s="32">
        <v>1</v>
      </c>
      <c r="H131" s="49" t="str">
        <f>[1]!テーブル26[[#This Row],[article_type_id]]&amp;"."&amp;[1]!テーブル26[[#This Row],[qt_condition_type_id]]&amp;"."&amp;[1]!テーブル26[[#This Row],[qt_condition_type_define_id]]</f>
        <v>0.2.1</v>
      </c>
      <c r="I131" s="33" t="str">
        <f>VLOOKUP([1]!テーブル26[[#This Row],['#unique_id]],[1]!見積条件マスタ[['#unique_id]:[name]],2,0)</f>
        <v>NO_TREATMENT</v>
      </c>
      <c r="J131" s="33">
        <f>VLOOKUP([1]!テーブル26[[#This Row],['#unique_id]],[1]!見積条件マスタ[['#unique_id]:[name]],3,0)</f>
        <v>0</v>
      </c>
      <c r="K131" s="33" t="str">
        <f>VLOOKUP([1]!テーブル26[[#This Row],['#unique_id]],[1]!見積条件マスタ[['#unique_id]:[name]],4,0)</f>
        <v>なし</v>
      </c>
      <c r="L131" s="32">
        <v>1</v>
      </c>
      <c r="M131" s="32" t="s">
        <v>598</v>
      </c>
      <c r="N131" s="32" t="s">
        <v>595</v>
      </c>
      <c r="O131" s="32"/>
      <c r="P131" s="32" t="s">
        <v>633</v>
      </c>
    </row>
    <row r="132" spans="2:16" x14ac:dyDescent="0.25">
      <c r="B132" s="51">
        <v>0</v>
      </c>
      <c r="C132" s="49" t="str">
        <f>VLOOKUP([1]!テーブル26[[#This Row],[article_type_id]],[1]!品名マスタ[#Data],5,0)</f>
        <v>コアピン</v>
      </c>
      <c r="D132" s="32">
        <v>2</v>
      </c>
      <c r="E132" s="49" t="str">
        <f>VLOOKUP([1]!テーブル26[[#This Row],[qt_condition_type_id]],[1]!見積条件タイプマスタ[#Data],5,0)</f>
        <v>表面処理</v>
      </c>
      <c r="F132" s="49" t="str">
        <f>VLOOKUP([1]!テーブル26[[#This Row],[qt_condition_type_id]],[1]!見積条件タイプマスタ[#Data],4,0)</f>
        <v>SOLID</v>
      </c>
      <c r="G132" s="32">
        <v>1</v>
      </c>
      <c r="H132" s="49" t="str">
        <f>[1]!テーブル26[[#This Row],[article_type_id]]&amp;"."&amp;[1]!テーブル26[[#This Row],[qt_condition_type_id]]&amp;"."&amp;[1]!テーブル26[[#This Row],[qt_condition_type_define_id]]</f>
        <v>0.2.1</v>
      </c>
      <c r="I132" s="33" t="str">
        <f>VLOOKUP([1]!テーブル26[[#This Row],['#unique_id]],[1]!見積条件マスタ[['#unique_id]:[name]],2,0)</f>
        <v>NO_TREATMENT</v>
      </c>
      <c r="J132" s="33">
        <f>VLOOKUP([1]!テーブル26[[#This Row],['#unique_id]],[1]!見積条件マスタ[['#unique_id]:[name]],3,0)</f>
        <v>0</v>
      </c>
      <c r="K132" s="33" t="str">
        <f>VLOOKUP([1]!テーブル26[[#This Row],['#unique_id]],[1]!見積条件マスタ[['#unique_id]:[name]],4,0)</f>
        <v>なし</v>
      </c>
      <c r="L132" s="32">
        <v>2</v>
      </c>
      <c r="M132" s="32" t="s">
        <v>599</v>
      </c>
      <c r="N132" s="32" t="s">
        <v>595</v>
      </c>
      <c r="O132" s="32"/>
      <c r="P132" s="32" t="s">
        <v>633</v>
      </c>
    </row>
    <row r="133" spans="2:16" x14ac:dyDescent="0.25">
      <c r="B133" s="51">
        <v>0</v>
      </c>
      <c r="C133" s="49" t="str">
        <f>VLOOKUP([1]!テーブル26[[#This Row],[article_type_id]],[1]!品名マスタ[#Data],5,0)</f>
        <v>コアピン</v>
      </c>
      <c r="D133" s="32">
        <v>2</v>
      </c>
      <c r="E133" s="49" t="str">
        <f>VLOOKUP([1]!テーブル26[[#This Row],[qt_condition_type_id]],[1]!見積条件タイプマスタ[#Data],5,0)</f>
        <v>表面処理</v>
      </c>
      <c r="F133" s="49" t="str">
        <f>VLOOKUP([1]!テーブル26[[#This Row],[qt_condition_type_id]],[1]!見積条件タイプマスタ[#Data],4,0)</f>
        <v>SOLID</v>
      </c>
      <c r="G133" s="32">
        <v>1</v>
      </c>
      <c r="H133" s="49" t="str">
        <f>[1]!テーブル26[[#This Row],[article_type_id]]&amp;"."&amp;[1]!テーブル26[[#This Row],[qt_condition_type_id]]&amp;"."&amp;[1]!テーブル26[[#This Row],[qt_condition_type_define_id]]</f>
        <v>0.2.1</v>
      </c>
      <c r="I133" s="33" t="str">
        <f>VLOOKUP([1]!テーブル26[[#This Row],['#unique_id]],[1]!見積条件マスタ[['#unique_id]:[name]],2,0)</f>
        <v>NO_TREATMENT</v>
      </c>
      <c r="J133" s="33">
        <f>VLOOKUP([1]!テーブル26[[#This Row],['#unique_id]],[1]!見積条件マスタ[['#unique_id]:[name]],3,0)</f>
        <v>0</v>
      </c>
      <c r="K133" s="33" t="str">
        <f>VLOOKUP([1]!テーブル26[[#This Row],['#unique_id]],[1]!見積条件マスタ[['#unique_id]:[name]],4,0)</f>
        <v>なし</v>
      </c>
      <c r="L133" s="32">
        <v>3</v>
      </c>
      <c r="M133" s="32" t="s">
        <v>600</v>
      </c>
      <c r="N133" s="32" t="s">
        <v>595</v>
      </c>
      <c r="O133" s="32"/>
      <c r="P133" s="32" t="s">
        <v>633</v>
      </c>
    </row>
    <row r="134" spans="2:16" x14ac:dyDescent="0.25">
      <c r="B134" s="51">
        <v>0</v>
      </c>
      <c r="C134" s="49" t="str">
        <f>VLOOKUP([1]!テーブル26[[#This Row],[article_type_id]],[1]!品名マスタ[#Data],5,0)</f>
        <v>コアピン</v>
      </c>
      <c r="D134" s="32">
        <v>2</v>
      </c>
      <c r="E134" s="49" t="str">
        <f>VLOOKUP([1]!テーブル26[[#This Row],[qt_condition_type_id]],[1]!見積条件タイプマスタ[#Data],5,0)</f>
        <v>表面処理</v>
      </c>
      <c r="F134" s="49" t="str">
        <f>VLOOKUP([1]!テーブル26[[#This Row],[qt_condition_type_id]],[1]!見積条件タイプマスタ[#Data],4,0)</f>
        <v>SOLID</v>
      </c>
      <c r="G134" s="32">
        <v>1</v>
      </c>
      <c r="H134" s="49" t="str">
        <f>[1]!テーブル26[[#This Row],[article_type_id]]&amp;"."&amp;[1]!テーブル26[[#This Row],[qt_condition_type_id]]&amp;"."&amp;[1]!テーブル26[[#This Row],[qt_condition_type_define_id]]</f>
        <v>0.2.1</v>
      </c>
      <c r="I134" s="33" t="str">
        <f>VLOOKUP([1]!テーブル26[[#This Row],['#unique_id]],[1]!見積条件マスタ[['#unique_id]:[name]],2,0)</f>
        <v>NO_TREATMENT</v>
      </c>
      <c r="J134" s="33">
        <f>VLOOKUP([1]!テーブル26[[#This Row],['#unique_id]],[1]!見積条件マスタ[['#unique_id]:[name]],3,0)</f>
        <v>0</v>
      </c>
      <c r="K134" s="33" t="str">
        <f>VLOOKUP([1]!テーブル26[[#This Row],['#unique_id]],[1]!見積条件マスタ[['#unique_id]:[name]],4,0)</f>
        <v>なし</v>
      </c>
      <c r="L134" s="32">
        <v>4</v>
      </c>
      <c r="M134" s="32" t="s">
        <v>601</v>
      </c>
      <c r="N134" s="32" t="s">
        <v>595</v>
      </c>
      <c r="O134" s="32"/>
      <c r="P134" s="32" t="s">
        <v>633</v>
      </c>
    </row>
    <row r="135" spans="2:16" x14ac:dyDescent="0.25">
      <c r="B135" s="51">
        <v>0</v>
      </c>
      <c r="C135" s="49" t="str">
        <f>VLOOKUP([1]!テーブル26[[#This Row],[article_type_id]],[1]!品名マスタ[#Data],5,0)</f>
        <v>コアピン</v>
      </c>
      <c r="D135" s="32">
        <v>2</v>
      </c>
      <c r="E135" s="49" t="str">
        <f>VLOOKUP([1]!テーブル26[[#This Row],[qt_condition_type_id]],[1]!見積条件タイプマスタ[#Data],5,0)</f>
        <v>表面処理</v>
      </c>
      <c r="F135" s="49" t="str">
        <f>VLOOKUP([1]!テーブル26[[#This Row],[qt_condition_type_id]],[1]!見積条件タイプマスタ[#Data],4,0)</f>
        <v>SOLID</v>
      </c>
      <c r="G135" s="32">
        <v>1</v>
      </c>
      <c r="H135" s="49" t="str">
        <f>[1]!テーブル26[[#This Row],[article_type_id]]&amp;"."&amp;[1]!テーブル26[[#This Row],[qt_condition_type_id]]&amp;"."&amp;[1]!テーブル26[[#This Row],[qt_condition_type_define_id]]</f>
        <v>0.2.1</v>
      </c>
      <c r="I135" s="33" t="str">
        <f>VLOOKUP([1]!テーブル26[[#This Row],['#unique_id]],[1]!見積条件マスタ[['#unique_id]:[name]],2,0)</f>
        <v>NO_TREATMENT</v>
      </c>
      <c r="J135" s="33">
        <f>VLOOKUP([1]!テーブル26[[#This Row],['#unique_id]],[1]!見積条件マスタ[['#unique_id]:[name]],3,0)</f>
        <v>0</v>
      </c>
      <c r="K135" s="33" t="str">
        <f>VLOOKUP([1]!テーブル26[[#This Row],['#unique_id]],[1]!見積条件マスタ[['#unique_id]:[name]],4,0)</f>
        <v>なし</v>
      </c>
      <c r="L135" s="32">
        <v>5</v>
      </c>
      <c r="M135" s="32" t="s">
        <v>602</v>
      </c>
      <c r="N135" s="32" t="s">
        <v>595</v>
      </c>
      <c r="O135" s="32"/>
      <c r="P135" s="32" t="s">
        <v>633</v>
      </c>
    </row>
    <row r="136" spans="2:16" x14ac:dyDescent="0.25">
      <c r="B136" s="51">
        <v>0</v>
      </c>
      <c r="C136" s="49" t="str">
        <f>VLOOKUP([1]!テーブル26[[#This Row],[article_type_id]],[1]!品名マスタ[#Data],5,0)</f>
        <v>コアピン</v>
      </c>
      <c r="D136" s="32">
        <v>2</v>
      </c>
      <c r="E136" s="49" t="str">
        <f>VLOOKUP([1]!テーブル26[[#This Row],[qt_condition_type_id]],[1]!見積条件タイプマスタ[#Data],5,0)</f>
        <v>表面処理</v>
      </c>
      <c r="F136" s="49" t="str">
        <f>VLOOKUP([1]!テーブル26[[#This Row],[qt_condition_type_id]],[1]!見積条件タイプマスタ[#Data],4,0)</f>
        <v>SOLID</v>
      </c>
      <c r="G136" s="32">
        <v>1</v>
      </c>
      <c r="H136" s="49" t="str">
        <f>[1]!テーブル26[[#This Row],[article_type_id]]&amp;"."&amp;[1]!テーブル26[[#This Row],[qt_condition_type_id]]&amp;"."&amp;[1]!テーブル26[[#This Row],[qt_condition_type_define_id]]</f>
        <v>0.2.1</v>
      </c>
      <c r="I136" s="33" t="str">
        <f>VLOOKUP([1]!テーブル26[[#This Row],['#unique_id]],[1]!見積条件マスタ[['#unique_id]:[name]],2,0)</f>
        <v>NO_TREATMENT</v>
      </c>
      <c r="J136" s="33">
        <f>VLOOKUP([1]!テーブル26[[#This Row],['#unique_id]],[1]!見積条件マスタ[['#unique_id]:[name]],3,0)</f>
        <v>0</v>
      </c>
      <c r="K136" s="33" t="str">
        <f>VLOOKUP([1]!テーブル26[[#This Row],['#unique_id]],[1]!見積条件マスタ[['#unique_id]:[name]],4,0)</f>
        <v>なし</v>
      </c>
      <c r="L136" s="32">
        <v>6</v>
      </c>
      <c r="M136" s="32" t="s">
        <v>603</v>
      </c>
      <c r="N136" s="32" t="s">
        <v>595</v>
      </c>
      <c r="O136" s="32"/>
      <c r="P136" s="32" t="s">
        <v>633</v>
      </c>
    </row>
    <row r="137" spans="2:16" x14ac:dyDescent="0.25">
      <c r="B137" s="51">
        <v>0</v>
      </c>
      <c r="C137" s="49" t="str">
        <f>VLOOKUP([1]!テーブル26[[#This Row],[article_type_id]],[1]!品名マスタ[#Data],5,0)</f>
        <v>コアピン</v>
      </c>
      <c r="D137" s="32">
        <v>2</v>
      </c>
      <c r="E137" s="49" t="str">
        <f>VLOOKUP([1]!テーブル26[[#This Row],[qt_condition_type_id]],[1]!見積条件タイプマスタ[#Data],5,0)</f>
        <v>表面処理</v>
      </c>
      <c r="F137" s="49" t="str">
        <f>VLOOKUP([1]!テーブル26[[#This Row],[qt_condition_type_id]],[1]!見積条件タイプマスタ[#Data],4,0)</f>
        <v>SOLID</v>
      </c>
      <c r="G137" s="32">
        <v>2</v>
      </c>
      <c r="H137" s="49" t="str">
        <f>[1]!テーブル26[[#This Row],[article_type_id]]&amp;"."&amp;[1]!テーブル26[[#This Row],[qt_condition_type_id]]&amp;"."&amp;[1]!テーブル26[[#This Row],[qt_condition_type_define_id]]</f>
        <v>0.2.2</v>
      </c>
      <c r="I137" s="33" t="str">
        <f>VLOOKUP([1]!テーブル26[[#This Row],['#unique_id]],[1]!見積条件マスタ[['#unique_id]:[name]],2,0)</f>
        <v>NITRIDING</v>
      </c>
      <c r="J137" s="33">
        <f>VLOOKUP([1]!テーブル26[[#This Row],['#unique_id]],[1]!見積条件マスタ[['#unique_id]:[name]],3,0)</f>
        <v>0</v>
      </c>
      <c r="K137" s="33" t="str">
        <f>VLOOKUP([1]!テーブル26[[#This Row],['#unique_id]],[1]!見積条件マスタ[['#unique_id]:[name]],4,0)</f>
        <v>窒化処理</v>
      </c>
      <c r="L137" s="32">
        <v>1</v>
      </c>
      <c r="M137" s="32" t="s">
        <v>598</v>
      </c>
      <c r="N137" s="32" t="s">
        <v>595</v>
      </c>
      <c r="O137" s="32"/>
      <c r="P137" s="32" t="s">
        <v>634</v>
      </c>
    </row>
    <row r="138" spans="2:16" x14ac:dyDescent="0.25">
      <c r="B138" s="51">
        <v>0</v>
      </c>
      <c r="C138" s="49" t="str">
        <f>VLOOKUP([1]!テーブル26[[#This Row],[article_type_id]],[1]!品名マスタ[#Data],5,0)</f>
        <v>コアピン</v>
      </c>
      <c r="D138" s="32">
        <v>2</v>
      </c>
      <c r="E138" s="49" t="str">
        <f>VLOOKUP([1]!テーブル26[[#This Row],[qt_condition_type_id]],[1]!見積条件タイプマスタ[#Data],5,0)</f>
        <v>表面処理</v>
      </c>
      <c r="F138" s="49" t="str">
        <f>VLOOKUP([1]!テーブル26[[#This Row],[qt_condition_type_id]],[1]!見積条件タイプマスタ[#Data],4,0)</f>
        <v>SOLID</v>
      </c>
      <c r="G138" s="32">
        <v>2</v>
      </c>
      <c r="H138" s="49" t="str">
        <f>[1]!テーブル26[[#This Row],[article_type_id]]&amp;"."&amp;[1]!テーブル26[[#This Row],[qt_condition_type_id]]&amp;"."&amp;[1]!テーブル26[[#This Row],[qt_condition_type_define_id]]</f>
        <v>0.2.2</v>
      </c>
      <c r="I138" s="33" t="str">
        <f>VLOOKUP([1]!テーブル26[[#This Row],['#unique_id]],[1]!見積条件マスタ[['#unique_id]:[name]],2,0)</f>
        <v>NITRIDING</v>
      </c>
      <c r="J138" s="33">
        <f>VLOOKUP([1]!テーブル26[[#This Row],['#unique_id]],[1]!見積条件マスタ[['#unique_id]:[name]],3,0)</f>
        <v>0</v>
      </c>
      <c r="K138" s="33" t="str">
        <f>VLOOKUP([1]!テーブル26[[#This Row],['#unique_id]],[1]!見積条件マスタ[['#unique_id]:[name]],4,0)</f>
        <v>窒化処理</v>
      </c>
      <c r="L138" s="32">
        <v>2</v>
      </c>
      <c r="M138" s="32" t="s">
        <v>599</v>
      </c>
      <c r="N138" s="32" t="s">
        <v>595</v>
      </c>
      <c r="O138" s="32"/>
      <c r="P138" s="32" t="s">
        <v>634</v>
      </c>
    </row>
    <row r="139" spans="2:16" x14ac:dyDescent="0.25">
      <c r="B139" s="51">
        <v>0</v>
      </c>
      <c r="C139" s="49" t="str">
        <f>VLOOKUP([1]!テーブル26[[#This Row],[article_type_id]],[1]!品名マスタ[#Data],5,0)</f>
        <v>コアピン</v>
      </c>
      <c r="D139" s="32">
        <v>2</v>
      </c>
      <c r="E139" s="49" t="str">
        <f>VLOOKUP([1]!テーブル26[[#This Row],[qt_condition_type_id]],[1]!見積条件タイプマスタ[#Data],5,0)</f>
        <v>表面処理</v>
      </c>
      <c r="F139" s="49" t="str">
        <f>VLOOKUP([1]!テーブル26[[#This Row],[qt_condition_type_id]],[1]!見積条件タイプマスタ[#Data],4,0)</f>
        <v>SOLID</v>
      </c>
      <c r="G139" s="32">
        <v>2</v>
      </c>
      <c r="H139" s="49" t="str">
        <f>[1]!テーブル26[[#This Row],[article_type_id]]&amp;"."&amp;[1]!テーブル26[[#This Row],[qt_condition_type_id]]&amp;"."&amp;[1]!テーブル26[[#This Row],[qt_condition_type_define_id]]</f>
        <v>0.2.2</v>
      </c>
      <c r="I139" s="33" t="str">
        <f>VLOOKUP([1]!テーブル26[[#This Row],['#unique_id]],[1]!見積条件マスタ[['#unique_id]:[name]],2,0)</f>
        <v>NITRIDING</v>
      </c>
      <c r="J139" s="33">
        <f>VLOOKUP([1]!テーブル26[[#This Row],['#unique_id]],[1]!見積条件マスタ[['#unique_id]:[name]],3,0)</f>
        <v>0</v>
      </c>
      <c r="K139" s="33" t="str">
        <f>VLOOKUP([1]!テーブル26[[#This Row],['#unique_id]],[1]!見積条件マスタ[['#unique_id]:[name]],4,0)</f>
        <v>窒化処理</v>
      </c>
      <c r="L139" s="32">
        <v>3</v>
      </c>
      <c r="M139" s="32" t="s">
        <v>600</v>
      </c>
      <c r="N139" s="32" t="s">
        <v>595</v>
      </c>
      <c r="O139" s="32"/>
      <c r="P139" s="32" t="s">
        <v>634</v>
      </c>
    </row>
    <row r="140" spans="2:16" x14ac:dyDescent="0.25">
      <c r="B140" s="51">
        <v>0</v>
      </c>
      <c r="C140" s="49" t="str">
        <f>VLOOKUP([1]!テーブル26[[#This Row],[article_type_id]],[1]!品名マスタ[#Data],5,0)</f>
        <v>コアピン</v>
      </c>
      <c r="D140" s="32">
        <v>2</v>
      </c>
      <c r="E140" s="49" t="str">
        <f>VLOOKUP([1]!テーブル26[[#This Row],[qt_condition_type_id]],[1]!見積条件タイプマスタ[#Data],5,0)</f>
        <v>表面処理</v>
      </c>
      <c r="F140" s="49" t="str">
        <f>VLOOKUP([1]!テーブル26[[#This Row],[qt_condition_type_id]],[1]!見積条件タイプマスタ[#Data],4,0)</f>
        <v>SOLID</v>
      </c>
      <c r="G140" s="32">
        <v>2</v>
      </c>
      <c r="H140" s="49" t="str">
        <f>[1]!テーブル26[[#This Row],[article_type_id]]&amp;"."&amp;[1]!テーブル26[[#This Row],[qt_condition_type_id]]&amp;"."&amp;[1]!テーブル26[[#This Row],[qt_condition_type_define_id]]</f>
        <v>0.2.2</v>
      </c>
      <c r="I140" s="33" t="str">
        <f>VLOOKUP([1]!テーブル26[[#This Row],['#unique_id]],[1]!見積条件マスタ[['#unique_id]:[name]],2,0)</f>
        <v>NITRIDING</v>
      </c>
      <c r="J140" s="33">
        <f>VLOOKUP([1]!テーブル26[[#This Row],['#unique_id]],[1]!見積条件マスタ[['#unique_id]:[name]],3,0)</f>
        <v>0</v>
      </c>
      <c r="K140" s="33" t="str">
        <f>VLOOKUP([1]!テーブル26[[#This Row],['#unique_id]],[1]!見積条件マスタ[['#unique_id]:[name]],4,0)</f>
        <v>窒化処理</v>
      </c>
      <c r="L140" s="32">
        <v>4</v>
      </c>
      <c r="M140" s="32" t="s">
        <v>601</v>
      </c>
      <c r="N140" s="32" t="s">
        <v>595</v>
      </c>
      <c r="O140" s="32"/>
      <c r="P140" s="32" t="s">
        <v>634</v>
      </c>
    </row>
    <row r="141" spans="2:16" x14ac:dyDescent="0.25">
      <c r="B141" s="51">
        <v>0</v>
      </c>
      <c r="C141" s="49" t="str">
        <f>VLOOKUP([1]!テーブル26[[#This Row],[article_type_id]],[1]!品名マスタ[#Data],5,0)</f>
        <v>コアピン</v>
      </c>
      <c r="D141" s="32">
        <v>2</v>
      </c>
      <c r="E141" s="49" t="str">
        <f>VLOOKUP([1]!テーブル26[[#This Row],[qt_condition_type_id]],[1]!見積条件タイプマスタ[#Data],5,0)</f>
        <v>表面処理</v>
      </c>
      <c r="F141" s="49" t="str">
        <f>VLOOKUP([1]!テーブル26[[#This Row],[qt_condition_type_id]],[1]!見積条件タイプマスタ[#Data],4,0)</f>
        <v>SOLID</v>
      </c>
      <c r="G141" s="32">
        <v>2</v>
      </c>
      <c r="H141" s="49" t="str">
        <f>[1]!テーブル26[[#This Row],[article_type_id]]&amp;"."&amp;[1]!テーブル26[[#This Row],[qt_condition_type_id]]&amp;"."&amp;[1]!テーブル26[[#This Row],[qt_condition_type_define_id]]</f>
        <v>0.2.2</v>
      </c>
      <c r="I141" s="33" t="str">
        <f>VLOOKUP([1]!テーブル26[[#This Row],['#unique_id]],[1]!見積条件マスタ[['#unique_id]:[name]],2,0)</f>
        <v>NITRIDING</v>
      </c>
      <c r="J141" s="33">
        <f>VLOOKUP([1]!テーブル26[[#This Row],['#unique_id]],[1]!見積条件マスタ[['#unique_id]:[name]],3,0)</f>
        <v>0</v>
      </c>
      <c r="K141" s="33" t="str">
        <f>VLOOKUP([1]!テーブル26[[#This Row],['#unique_id]],[1]!見積条件マスタ[['#unique_id]:[name]],4,0)</f>
        <v>窒化処理</v>
      </c>
      <c r="L141" s="32">
        <v>5</v>
      </c>
      <c r="M141" s="32" t="s">
        <v>602</v>
      </c>
      <c r="N141" s="32" t="s">
        <v>595</v>
      </c>
      <c r="O141" s="32"/>
      <c r="P141" s="32" t="s">
        <v>634</v>
      </c>
    </row>
    <row r="142" spans="2:16" x14ac:dyDescent="0.25">
      <c r="B142" s="51">
        <v>0</v>
      </c>
      <c r="C142" s="49" t="str">
        <f>VLOOKUP([1]!テーブル26[[#This Row],[article_type_id]],[1]!品名マスタ[#Data],5,0)</f>
        <v>コアピン</v>
      </c>
      <c r="D142" s="32">
        <v>2</v>
      </c>
      <c r="E142" s="49" t="str">
        <f>VLOOKUP([1]!テーブル26[[#This Row],[qt_condition_type_id]],[1]!見積条件タイプマスタ[#Data],5,0)</f>
        <v>表面処理</v>
      </c>
      <c r="F142" s="49" t="str">
        <f>VLOOKUP([1]!テーブル26[[#This Row],[qt_condition_type_id]],[1]!見積条件タイプマスタ[#Data],4,0)</f>
        <v>SOLID</v>
      </c>
      <c r="G142" s="32">
        <v>2</v>
      </c>
      <c r="H142" s="49" t="str">
        <f>[1]!テーブル26[[#This Row],[article_type_id]]&amp;"."&amp;[1]!テーブル26[[#This Row],[qt_condition_type_id]]&amp;"."&amp;[1]!テーブル26[[#This Row],[qt_condition_type_define_id]]</f>
        <v>0.2.2</v>
      </c>
      <c r="I142" s="33" t="str">
        <f>VLOOKUP([1]!テーブル26[[#This Row],['#unique_id]],[1]!見積条件マスタ[['#unique_id]:[name]],2,0)</f>
        <v>NITRIDING</v>
      </c>
      <c r="J142" s="33">
        <f>VLOOKUP([1]!テーブル26[[#This Row],['#unique_id]],[1]!見積条件マスタ[['#unique_id]:[name]],3,0)</f>
        <v>0</v>
      </c>
      <c r="K142" s="33" t="str">
        <f>VLOOKUP([1]!テーブル26[[#This Row],['#unique_id]],[1]!見積条件マスタ[['#unique_id]:[name]],4,0)</f>
        <v>窒化処理</v>
      </c>
      <c r="L142" s="32">
        <v>6</v>
      </c>
      <c r="M142" s="32" t="s">
        <v>603</v>
      </c>
      <c r="N142" s="32" t="s">
        <v>595</v>
      </c>
      <c r="O142" s="32"/>
      <c r="P142" s="32" t="s">
        <v>634</v>
      </c>
    </row>
    <row r="143" spans="2:16" x14ac:dyDescent="0.25">
      <c r="B143" s="51">
        <v>0</v>
      </c>
      <c r="C143" s="49" t="str">
        <f>VLOOKUP([1]!テーブル26[[#This Row],[article_type_id]],[1]!品名マスタ[#Data],5,0)</f>
        <v>コアピン</v>
      </c>
      <c r="D143" s="32">
        <v>10003</v>
      </c>
      <c r="E143" s="49" t="str">
        <f>VLOOKUP([1]!テーブル26[[#This Row],[qt_condition_type_id]],[1]!見積条件タイプマスタ[#Data],5,0)</f>
        <v>全長公差</v>
      </c>
      <c r="F143" s="49" t="str">
        <f>VLOOKUP([1]!テーブル26[[#This Row],[qt_condition_type_id]],[1]!見積条件タイプマスタ[#Data],4,0)</f>
        <v>SOLID_FEATURE</v>
      </c>
      <c r="G143" s="32">
        <v>1</v>
      </c>
      <c r="H143" s="49" t="str">
        <f>[1]!テーブル26[[#This Row],[article_type_id]]&amp;"."&amp;[1]!テーブル26[[#This Row],[qt_condition_type_id]]&amp;"."&amp;[1]!テーブル26[[#This Row],[qt_condition_type_define_id]]</f>
        <v>0.10003.1</v>
      </c>
      <c r="I143" s="33" t="str">
        <f>VLOOKUP([1]!テーブル26[[#This Row],['#unique_id]],[1]!見積条件マスタ[['#unique_id]:[name]],2,0)</f>
        <v>0.02/0</v>
      </c>
      <c r="J143" s="33">
        <f>VLOOKUP([1]!テーブル26[[#This Row],['#unique_id]],[1]!見積条件マスタ[['#unique_id]:[name]],3,0)</f>
        <v>0</v>
      </c>
      <c r="K143" s="33" t="str">
        <f>VLOOKUP([1]!テーブル26[[#This Row],['#unique_id]],[1]!見積条件マスタ[['#unique_id]:[name]],4,0)</f>
        <v>+0.02/0</v>
      </c>
      <c r="L143" s="32">
        <v>1</v>
      </c>
      <c r="M143" s="32" t="s">
        <v>595</v>
      </c>
      <c r="N143" s="32" t="s">
        <v>595</v>
      </c>
      <c r="O143" s="32" t="s">
        <v>630</v>
      </c>
      <c r="P143" s="32" t="s">
        <v>633</v>
      </c>
    </row>
    <row r="144" spans="2:16" x14ac:dyDescent="0.25">
      <c r="B144" s="51">
        <v>0</v>
      </c>
      <c r="C144" s="49" t="str">
        <f>VLOOKUP([1]!テーブル26[[#This Row],[article_type_id]],[1]!品名マスタ[#Data],5,0)</f>
        <v>コアピン</v>
      </c>
      <c r="D144" s="32">
        <v>10003</v>
      </c>
      <c r="E144" s="49" t="str">
        <f>VLOOKUP([1]!テーブル26[[#This Row],[qt_condition_type_id]],[1]!見積条件タイプマスタ[#Data],5,0)</f>
        <v>全長公差</v>
      </c>
      <c r="F144" s="49" t="str">
        <f>VLOOKUP([1]!テーブル26[[#This Row],[qt_condition_type_id]],[1]!見積条件タイプマスタ[#Data],4,0)</f>
        <v>SOLID_FEATURE</v>
      </c>
      <c r="G144" s="32">
        <v>1</v>
      </c>
      <c r="H144" s="49" t="str">
        <f>[1]!テーブル26[[#This Row],[article_type_id]]&amp;"."&amp;[1]!テーブル26[[#This Row],[qt_condition_type_id]]&amp;"."&amp;[1]!テーブル26[[#This Row],[qt_condition_type_define_id]]</f>
        <v>0.10003.1</v>
      </c>
      <c r="I144" s="33" t="str">
        <f>VLOOKUP([1]!テーブル26[[#This Row],['#unique_id]],[1]!見積条件マスタ[['#unique_id]:[name]],2,0)</f>
        <v>0.02/0</v>
      </c>
      <c r="J144" s="33">
        <f>VLOOKUP([1]!テーブル26[[#This Row],['#unique_id]],[1]!見積条件マスタ[['#unique_id]:[name]],3,0)</f>
        <v>0</v>
      </c>
      <c r="K144" s="33" t="str">
        <f>VLOOKUP([1]!テーブル26[[#This Row],['#unique_id]],[1]!見積条件マスタ[['#unique_id]:[name]],4,0)</f>
        <v>+0.02/0</v>
      </c>
      <c r="L144" s="32">
        <v>2</v>
      </c>
      <c r="M144" s="32" t="s">
        <v>595</v>
      </c>
      <c r="N144" s="32" t="s">
        <v>595</v>
      </c>
      <c r="O144" s="32" t="s">
        <v>631</v>
      </c>
      <c r="P144" s="32" t="s">
        <v>634</v>
      </c>
    </row>
    <row r="145" spans="2:16" x14ac:dyDescent="0.25">
      <c r="B145" s="51">
        <v>0</v>
      </c>
      <c r="C145" s="49" t="str">
        <f>VLOOKUP([1]!テーブル26[[#This Row],[article_type_id]],[1]!品名マスタ[#Data],5,0)</f>
        <v>コアピン</v>
      </c>
      <c r="D145" s="32">
        <v>10003</v>
      </c>
      <c r="E145" s="49" t="str">
        <f>VLOOKUP([1]!テーブル26[[#This Row],[qt_condition_type_id]],[1]!見積条件タイプマスタ[#Data],5,0)</f>
        <v>全長公差</v>
      </c>
      <c r="F145" s="49" t="str">
        <f>VLOOKUP([1]!テーブル26[[#This Row],[qt_condition_type_id]],[1]!見積条件タイプマスタ[#Data],4,0)</f>
        <v>SOLID_FEATURE</v>
      </c>
      <c r="G145" s="32">
        <v>2</v>
      </c>
      <c r="H145" s="49" t="str">
        <f>[1]!テーブル26[[#This Row],[article_type_id]]&amp;"."&amp;[1]!テーブル26[[#This Row],[qt_condition_type_id]]&amp;"."&amp;[1]!テーブル26[[#This Row],[qt_condition_type_define_id]]</f>
        <v>0.10003.2</v>
      </c>
      <c r="I145" s="33" t="str">
        <f>VLOOKUP([1]!テーブル26[[#This Row],['#unique_id]],[1]!見積条件マスタ[['#unique_id]:[name]],2,0)</f>
        <v>0.05/0</v>
      </c>
      <c r="J145" s="33">
        <f>VLOOKUP([1]!テーブル26[[#This Row],['#unique_id]],[1]!見積条件マスタ[['#unique_id]:[name]],3,0)</f>
        <v>0</v>
      </c>
      <c r="K145" s="33" t="str">
        <f>VLOOKUP([1]!テーブル26[[#This Row],['#unique_id]],[1]!見積条件マスタ[['#unique_id]:[name]],4,0)</f>
        <v>+0.05/0</v>
      </c>
      <c r="L145" s="32">
        <v>1</v>
      </c>
      <c r="M145" s="32" t="s">
        <v>595</v>
      </c>
      <c r="N145" s="32" t="s">
        <v>595</v>
      </c>
      <c r="O145" s="32"/>
      <c r="P145" s="32" t="s">
        <v>633</v>
      </c>
    </row>
    <row r="146" spans="2:16" x14ac:dyDescent="0.25">
      <c r="B146" s="51">
        <v>0</v>
      </c>
      <c r="C146" s="49" t="str">
        <f>VLOOKUP([1]!テーブル26[[#This Row],[article_type_id]],[1]!品名マスタ[#Data],5,0)</f>
        <v>コアピン</v>
      </c>
      <c r="D146" s="32">
        <v>10003</v>
      </c>
      <c r="E146" s="49" t="str">
        <f>VLOOKUP([1]!テーブル26[[#This Row],[qt_condition_type_id]],[1]!見積条件タイプマスタ[#Data],5,0)</f>
        <v>全長公差</v>
      </c>
      <c r="F146" s="49" t="str">
        <f>VLOOKUP([1]!テーブル26[[#This Row],[qt_condition_type_id]],[1]!見積条件タイプマスタ[#Data],4,0)</f>
        <v>SOLID_FEATURE</v>
      </c>
      <c r="G146" s="32">
        <v>3</v>
      </c>
      <c r="H146" s="49" t="str">
        <f>[1]!テーブル26[[#This Row],[article_type_id]]&amp;"."&amp;[1]!テーブル26[[#This Row],[qt_condition_type_id]]&amp;"."&amp;[1]!テーブル26[[#This Row],[qt_condition_type_define_id]]</f>
        <v>0.10003.3</v>
      </c>
      <c r="I146" s="33" t="str">
        <f>VLOOKUP([1]!テーブル26[[#This Row],['#unique_id]],[1]!見積条件マスタ[['#unique_id]:[name]],2,0)</f>
        <v>0.01/0</v>
      </c>
      <c r="J146" s="33">
        <f>VLOOKUP([1]!テーブル26[[#This Row],['#unique_id]],[1]!見積条件マスタ[['#unique_id]:[name]],3,0)</f>
        <v>0</v>
      </c>
      <c r="K146" s="33" t="str">
        <f>VLOOKUP([1]!テーブル26[[#This Row],['#unique_id]],[1]!見積条件マスタ[['#unique_id]:[name]],4,0)</f>
        <v>+0.01/0</v>
      </c>
      <c r="L146" s="32">
        <v>1</v>
      </c>
      <c r="M146" s="32" t="s">
        <v>595</v>
      </c>
      <c r="N146" s="32" t="s">
        <v>595</v>
      </c>
      <c r="O146" s="32" t="s">
        <v>612</v>
      </c>
      <c r="P146" s="32" t="s">
        <v>633</v>
      </c>
    </row>
    <row r="147" spans="2:16" x14ac:dyDescent="0.25">
      <c r="B147" s="51">
        <v>0</v>
      </c>
      <c r="C147" s="49" t="str">
        <f>VLOOKUP([1]!テーブル26[[#This Row],[article_type_id]],[1]!品名マスタ[#Data],5,0)</f>
        <v>コアピン</v>
      </c>
      <c r="D147" s="32">
        <v>10003</v>
      </c>
      <c r="E147" s="49" t="str">
        <f>VLOOKUP([1]!テーブル26[[#This Row],[qt_condition_type_id]],[1]!見積条件タイプマスタ[#Data],5,0)</f>
        <v>全長公差</v>
      </c>
      <c r="F147" s="49" t="str">
        <f>VLOOKUP([1]!テーブル26[[#This Row],[qt_condition_type_id]],[1]!見積条件タイプマスタ[#Data],4,0)</f>
        <v>SOLID_FEATURE</v>
      </c>
      <c r="G147" s="32">
        <v>3</v>
      </c>
      <c r="H147" s="49" t="str">
        <f>[1]!テーブル26[[#This Row],[article_type_id]]&amp;"."&amp;[1]!テーブル26[[#This Row],[qt_condition_type_id]]&amp;"."&amp;[1]!テーブル26[[#This Row],[qt_condition_type_define_id]]</f>
        <v>0.10003.3</v>
      </c>
      <c r="I147" s="33" t="str">
        <f>VLOOKUP([1]!テーブル26[[#This Row],['#unique_id]],[1]!見積条件マスタ[['#unique_id]:[name]],2,0)</f>
        <v>0.01/0</v>
      </c>
      <c r="J147" s="33">
        <f>VLOOKUP([1]!テーブル26[[#This Row],['#unique_id]],[1]!見積条件マスタ[['#unique_id]:[name]],3,0)</f>
        <v>0</v>
      </c>
      <c r="K147" s="33" t="str">
        <f>VLOOKUP([1]!テーブル26[[#This Row],['#unique_id]],[1]!見積条件マスタ[['#unique_id]:[name]],4,0)</f>
        <v>+0.01/0</v>
      </c>
      <c r="L147" s="32">
        <v>2</v>
      </c>
      <c r="M147" s="32" t="s">
        <v>595</v>
      </c>
      <c r="N147" s="32" t="s">
        <v>595</v>
      </c>
      <c r="O147" s="32" t="s">
        <v>611</v>
      </c>
      <c r="P147" s="32" t="s">
        <v>634</v>
      </c>
    </row>
    <row r="148" spans="2:16" x14ac:dyDescent="0.25">
      <c r="B148" s="51">
        <v>0</v>
      </c>
      <c r="C148" s="49" t="str">
        <f>VLOOKUP([1]!テーブル26[[#This Row],[article_type_id]],[1]!品名マスタ[#Data],5,0)</f>
        <v>コアピン</v>
      </c>
      <c r="D148" s="50">
        <v>10014</v>
      </c>
      <c r="E148" s="49" t="str">
        <f>VLOOKUP([1]!テーブル26[[#This Row],[qt_condition_type_id]],[1]!見積条件タイプマスタ[#Data],5,0)</f>
        <v>先端カット 仕上げ面</v>
      </c>
      <c r="F148" s="49" t="str">
        <f>VLOOKUP([1]!テーブル26[[#This Row],[qt_condition_type_id]],[1]!見積条件タイプマスタ[#Data],4,0)</f>
        <v>SOLID_FEATURE</v>
      </c>
      <c r="G148" s="32">
        <v>2</v>
      </c>
      <c r="H148" s="49" t="str">
        <f>[1]!テーブル26[[#This Row],[article_type_id]]&amp;"."&amp;[1]!テーブル26[[#This Row],[qt_condition_type_id]]&amp;"."&amp;[1]!テーブル26[[#This Row],[qt_condition_type_define_id]]</f>
        <v>0.10014.2</v>
      </c>
      <c r="I148" s="33" t="str">
        <f>VLOOKUP([1]!テーブル26[[#This Row],['#unique_id]],[1]!見積条件マスタ[['#unique_id]:[name]],2,0)</f>
        <v>GRINDING</v>
      </c>
      <c r="J148" s="33">
        <f>VLOOKUP([1]!テーブル26[[#This Row],['#unique_id]],[1]!見積条件マスタ[['#unique_id]:[name]],3,0)</f>
        <v>0</v>
      </c>
      <c r="K148" s="33" t="str">
        <f>VLOOKUP([1]!テーブル26[[#This Row],['#unique_id]],[1]!見積条件マスタ[['#unique_id]:[name]],4,0)</f>
        <v>研磨仕上</v>
      </c>
      <c r="L148" s="32">
        <v>1</v>
      </c>
      <c r="M148" s="32" t="s">
        <v>595</v>
      </c>
      <c r="N148" s="32" t="s">
        <v>595</v>
      </c>
      <c r="O148" s="50" t="s">
        <v>604</v>
      </c>
      <c r="P148" s="32" t="s">
        <v>633</v>
      </c>
    </row>
    <row r="149" spans="2:16" x14ac:dyDescent="0.25">
      <c r="B149" s="51">
        <v>0</v>
      </c>
      <c r="C149" s="49" t="str">
        <f>VLOOKUP([1]!テーブル26[[#This Row],[article_type_id]],[1]!品名マスタ[#Data],5,0)</f>
        <v>コアピン</v>
      </c>
      <c r="D149" s="50">
        <v>10014</v>
      </c>
      <c r="E149" s="49" t="str">
        <f>VLOOKUP([1]!テーブル26[[#This Row],[qt_condition_type_id]],[1]!見積条件タイプマスタ[#Data],5,0)</f>
        <v>先端カット 仕上げ面</v>
      </c>
      <c r="F149" s="49" t="str">
        <f>VLOOKUP([1]!テーブル26[[#This Row],[qt_condition_type_id]],[1]!見積条件タイプマスタ[#Data],4,0)</f>
        <v>SOLID_FEATURE</v>
      </c>
      <c r="G149" s="32">
        <v>2</v>
      </c>
      <c r="H149" s="49" t="str">
        <f>[1]!テーブル26[[#This Row],[article_type_id]]&amp;"."&amp;[1]!テーブル26[[#This Row],[qt_condition_type_id]]&amp;"."&amp;[1]!テーブル26[[#This Row],[qt_condition_type_define_id]]</f>
        <v>0.10014.2</v>
      </c>
      <c r="I149" s="33" t="str">
        <f>VLOOKUP([1]!テーブル26[[#This Row],['#unique_id]],[1]!見積条件マスタ[['#unique_id]:[name]],2,0)</f>
        <v>GRINDING</v>
      </c>
      <c r="J149" s="33">
        <f>VLOOKUP([1]!テーブル26[[#This Row],['#unique_id]],[1]!見積条件マスタ[['#unique_id]:[name]],3,0)</f>
        <v>0</v>
      </c>
      <c r="K149" s="33" t="str">
        <f>VLOOKUP([1]!テーブル26[[#This Row],['#unique_id]],[1]!見積条件マスタ[['#unique_id]:[name]],4,0)</f>
        <v>研磨仕上</v>
      </c>
      <c r="L149" s="32">
        <v>2</v>
      </c>
      <c r="M149" s="32" t="s">
        <v>595</v>
      </c>
      <c r="N149" s="32" t="s">
        <v>595</v>
      </c>
      <c r="O149" s="50" t="s">
        <v>605</v>
      </c>
      <c r="P149" s="32" t="s">
        <v>633</v>
      </c>
    </row>
    <row r="150" spans="2:16" x14ac:dyDescent="0.25">
      <c r="B150" s="51">
        <v>0</v>
      </c>
      <c r="C150" s="49" t="str">
        <f>VLOOKUP([1]!テーブル26[[#This Row],[article_type_id]],[1]!品名マスタ[#Data],5,0)</f>
        <v>コアピン</v>
      </c>
      <c r="D150" s="50">
        <v>10014</v>
      </c>
      <c r="E150" s="49" t="str">
        <f>VLOOKUP([1]!テーブル26[[#This Row],[qt_condition_type_id]],[1]!見積条件タイプマスタ[#Data],5,0)</f>
        <v>先端カット 仕上げ面</v>
      </c>
      <c r="F150" s="49" t="str">
        <f>VLOOKUP([1]!テーブル26[[#This Row],[qt_condition_type_id]],[1]!見積条件タイプマスタ[#Data],4,0)</f>
        <v>SOLID_FEATURE</v>
      </c>
      <c r="G150" s="32">
        <v>2</v>
      </c>
      <c r="H150" s="49" t="str">
        <f>[1]!テーブル26[[#This Row],[article_type_id]]&amp;"."&amp;[1]!テーブル26[[#This Row],[qt_condition_type_id]]&amp;"."&amp;[1]!テーブル26[[#This Row],[qt_condition_type_define_id]]</f>
        <v>0.10014.2</v>
      </c>
      <c r="I150" s="33" t="str">
        <f>VLOOKUP([1]!テーブル26[[#This Row],['#unique_id]],[1]!見積条件マスタ[['#unique_id]:[name]],2,0)</f>
        <v>GRINDING</v>
      </c>
      <c r="J150" s="33">
        <f>VLOOKUP([1]!テーブル26[[#This Row],['#unique_id]],[1]!見積条件マスタ[['#unique_id]:[name]],3,0)</f>
        <v>0</v>
      </c>
      <c r="K150" s="33" t="str">
        <f>VLOOKUP([1]!テーブル26[[#This Row],['#unique_id]],[1]!見積条件マスタ[['#unique_id]:[name]],4,0)</f>
        <v>研磨仕上</v>
      </c>
      <c r="L150" s="32">
        <v>3</v>
      </c>
      <c r="M150" s="32" t="s">
        <v>595</v>
      </c>
      <c r="N150" s="32" t="s">
        <v>595</v>
      </c>
      <c r="O150" s="50" t="s">
        <v>606</v>
      </c>
      <c r="P150" s="32" t="s">
        <v>633</v>
      </c>
    </row>
    <row r="151" spans="2:16" x14ac:dyDescent="0.25">
      <c r="B151" s="51">
        <v>0</v>
      </c>
      <c r="C151" s="49" t="str">
        <f>VLOOKUP([1]!テーブル26[[#This Row],[article_type_id]],[1]!品名マスタ[#Data],5,0)</f>
        <v>コアピン</v>
      </c>
      <c r="D151" s="50">
        <v>10014</v>
      </c>
      <c r="E151" s="49" t="str">
        <f>VLOOKUP([1]!テーブル26[[#This Row],[qt_condition_type_id]],[1]!見積条件タイプマスタ[#Data],5,0)</f>
        <v>先端カット 仕上げ面</v>
      </c>
      <c r="F151" s="49" t="str">
        <f>VLOOKUP([1]!テーブル26[[#This Row],[qt_condition_type_id]],[1]!見積条件タイプマスタ[#Data],4,0)</f>
        <v>SOLID_FEATURE</v>
      </c>
      <c r="G151" s="32">
        <v>2</v>
      </c>
      <c r="H151" s="49" t="str">
        <f>[1]!テーブル26[[#This Row],[article_type_id]]&amp;"."&amp;[1]!テーブル26[[#This Row],[qt_condition_type_id]]&amp;"."&amp;[1]!テーブル26[[#This Row],[qt_condition_type_define_id]]</f>
        <v>0.10014.2</v>
      </c>
      <c r="I151" s="33" t="str">
        <f>VLOOKUP([1]!テーブル26[[#This Row],['#unique_id]],[1]!見積条件マスタ[['#unique_id]:[name]],2,0)</f>
        <v>GRINDING</v>
      </c>
      <c r="J151" s="33">
        <f>VLOOKUP([1]!テーブル26[[#This Row],['#unique_id]],[1]!見積条件マスタ[['#unique_id]:[name]],3,0)</f>
        <v>0</v>
      </c>
      <c r="K151" s="33" t="str">
        <f>VLOOKUP([1]!テーブル26[[#This Row],['#unique_id]],[1]!見積条件マスタ[['#unique_id]:[name]],4,0)</f>
        <v>研磨仕上</v>
      </c>
      <c r="L151" s="32">
        <v>4</v>
      </c>
      <c r="M151" s="32" t="s">
        <v>595</v>
      </c>
      <c r="N151" s="32" t="s">
        <v>595</v>
      </c>
      <c r="O151" s="50" t="s">
        <v>607</v>
      </c>
      <c r="P151" s="32" t="s">
        <v>632</v>
      </c>
    </row>
    <row r="152" spans="2:16" x14ac:dyDescent="0.25">
      <c r="B152" s="51">
        <v>0</v>
      </c>
      <c r="C152" s="49" t="str">
        <f>VLOOKUP([1]!テーブル26[[#This Row],[article_type_id]],[1]!品名マスタ[#Data],5,0)</f>
        <v>コアピン</v>
      </c>
      <c r="D152" s="32">
        <v>10018</v>
      </c>
      <c r="E152" s="49" t="str">
        <f>VLOOKUP([1]!テーブル26[[#This Row],[qt_condition_type_id]],[1]!見積条件タイプマスタ[#Data],5,0)</f>
        <v>先端異形状 仕上げ面</v>
      </c>
      <c r="F152" s="49" t="str">
        <f>VLOOKUP([1]!テーブル26[[#This Row],[qt_condition_type_id]],[1]!見積条件タイプマスタ[#Data],4,0)</f>
        <v>SOLID_FEATURE</v>
      </c>
      <c r="G152" s="32">
        <v>2</v>
      </c>
      <c r="H152" s="49" t="str">
        <f>[1]!テーブル26[[#This Row],[article_type_id]]&amp;"."&amp;[1]!テーブル26[[#This Row],[qt_condition_type_id]]&amp;"."&amp;[1]!テーブル26[[#This Row],[qt_condition_type_define_id]]</f>
        <v>0.10018.2</v>
      </c>
      <c r="I152" s="33" t="str">
        <f>VLOOKUP([1]!テーブル26[[#This Row],['#unique_id]],[1]!見積条件マスタ[['#unique_id]:[name]],2,0)</f>
        <v>EDW_SIMPLIFIED_0.1</v>
      </c>
      <c r="J152" s="33">
        <f>VLOOKUP([1]!テーブル26[[#This Row],['#unique_id]],[1]!見積条件マスタ[['#unique_id]:[name]],3,0)</f>
        <v>0</v>
      </c>
      <c r="K152" s="33" t="str">
        <f>VLOOKUP([1]!テーブル26[[#This Row],['#unique_id]],[1]!見積条件マスタ[['#unique_id]:[name]],4,0)</f>
        <v>ワイヤー仕上(近似ギャップ値:0.1mm以内)</v>
      </c>
      <c r="L152" s="32">
        <v>1</v>
      </c>
      <c r="M152" s="32" t="s">
        <v>595</v>
      </c>
      <c r="N152" s="32" t="s">
        <v>595</v>
      </c>
      <c r="O152" s="32" t="s">
        <v>608</v>
      </c>
      <c r="P152" s="32" t="s">
        <v>633</v>
      </c>
    </row>
    <row r="153" spans="2:16" x14ac:dyDescent="0.25">
      <c r="B153" s="51">
        <v>0</v>
      </c>
      <c r="C153" s="49" t="str">
        <f>VLOOKUP([1]!テーブル26[[#This Row],[article_type_id]],[1]!品名マスタ[#Data],5,0)</f>
        <v>コアピン</v>
      </c>
      <c r="D153" s="32">
        <v>10018</v>
      </c>
      <c r="E153" s="49" t="str">
        <f>VLOOKUP([1]!テーブル26[[#This Row],[qt_condition_type_id]],[1]!見積条件タイプマスタ[#Data],5,0)</f>
        <v>先端異形状 仕上げ面</v>
      </c>
      <c r="F153" s="49" t="str">
        <f>VLOOKUP([1]!テーブル26[[#This Row],[qt_condition_type_id]],[1]!見積条件タイプマスタ[#Data],4,0)</f>
        <v>SOLID_FEATURE</v>
      </c>
      <c r="G153" s="32">
        <v>3</v>
      </c>
      <c r="H153" s="49" t="str">
        <f>[1]!テーブル26[[#This Row],[article_type_id]]&amp;"."&amp;[1]!テーブル26[[#This Row],[qt_condition_type_id]]&amp;"."&amp;[1]!テーブル26[[#This Row],[qt_condition_type_define_id]]</f>
        <v>0.10018.3</v>
      </c>
      <c r="I153" s="33" t="str">
        <f>VLOOKUP([1]!テーブル26[[#This Row],['#unique_id]],[1]!見積条件マスタ[['#unique_id]:[name]],2,0)</f>
        <v>EDW_SIMPLIFIED_0.2</v>
      </c>
      <c r="J153" s="33">
        <f>VLOOKUP([1]!テーブル26[[#This Row],['#unique_id]],[1]!見積条件マスタ[['#unique_id]:[name]],3,0)</f>
        <v>0</v>
      </c>
      <c r="K153" s="33" t="str">
        <f>VLOOKUP([1]!テーブル26[[#This Row],['#unique_id]],[1]!見積条件マスタ[['#unique_id]:[name]],4,0)</f>
        <v>ワイヤー仕上(近似ギャップ値:0.2mm以内)</v>
      </c>
      <c r="L153" s="32">
        <v>1</v>
      </c>
      <c r="M153" s="32" t="s">
        <v>595</v>
      </c>
      <c r="N153" s="32" t="s">
        <v>595</v>
      </c>
      <c r="O153" s="32" t="s">
        <v>610</v>
      </c>
      <c r="P153" s="32" t="s">
        <v>633</v>
      </c>
    </row>
    <row r="154" spans="2:16" x14ac:dyDescent="0.25">
      <c r="B154" s="51">
        <v>0</v>
      </c>
      <c r="C154" s="49" t="str">
        <f>VLOOKUP([1]!テーブル26[[#This Row],[article_type_id]],[1]!品名マスタ[#Data],5,0)</f>
        <v>コアピン</v>
      </c>
      <c r="D154" s="32">
        <v>10018</v>
      </c>
      <c r="E154" s="49" t="str">
        <f>VLOOKUP([1]!テーブル26[[#This Row],[qt_condition_type_id]],[1]!見積条件タイプマスタ[#Data],5,0)</f>
        <v>先端異形状 仕上げ面</v>
      </c>
      <c r="F154" s="49" t="str">
        <f>VLOOKUP([1]!テーブル26[[#This Row],[qt_condition_type_id]],[1]!見積条件タイプマスタ[#Data],4,0)</f>
        <v>SOLID_FEATURE</v>
      </c>
      <c r="G154" s="32">
        <v>4</v>
      </c>
      <c r="H154" s="49" t="str">
        <f>[1]!テーブル26[[#This Row],[article_type_id]]&amp;"."&amp;[1]!テーブル26[[#This Row],[qt_condition_type_id]]&amp;"."&amp;[1]!テーブル26[[#This Row],[qt_condition_type_define_id]]</f>
        <v>0.10018.4</v>
      </c>
      <c r="I154" s="33" t="str">
        <f>VLOOKUP([1]!テーブル26[[#This Row],['#unique_id]],[1]!見積条件マスタ[['#unique_id]:[name]],2,0)</f>
        <v>EDW_SIMPLIFIED_0.5</v>
      </c>
      <c r="J154" s="33">
        <f>VLOOKUP([1]!テーブル26[[#This Row],['#unique_id]],[1]!見積条件マスタ[['#unique_id]:[name]],3,0)</f>
        <v>0</v>
      </c>
      <c r="K154" s="33" t="str">
        <f>VLOOKUP([1]!テーブル26[[#This Row],['#unique_id]],[1]!見積条件マスタ[['#unique_id]:[name]],4,0)</f>
        <v>ワイヤー仕上(近似ギャップ値:0.5mm以内)</v>
      </c>
      <c r="L154" s="32">
        <v>1</v>
      </c>
      <c r="M154" s="32" t="s">
        <v>595</v>
      </c>
      <c r="N154" s="32" t="s">
        <v>595</v>
      </c>
      <c r="O154" s="32" t="s">
        <v>609</v>
      </c>
      <c r="P154" s="32" t="s">
        <v>633</v>
      </c>
    </row>
    <row r="155" spans="2:16" x14ac:dyDescent="0.25">
      <c r="B155" s="51">
        <v>0</v>
      </c>
      <c r="C155" s="49" t="str">
        <f>VLOOKUP([1]!テーブル26[[#This Row],[article_type_id]],[1]!品名マスタ[#Data],5,0)</f>
        <v>コアピン</v>
      </c>
      <c r="D155" s="11">
        <v>10020</v>
      </c>
      <c r="E155" s="49" t="str">
        <f>VLOOKUP([1]!テーブル26[[#This Row],[qt_condition_type_id]],[1]!見積条件タイプマスタ[#Data],5,0)</f>
        <v>エジェクタピン穴径公差</v>
      </c>
      <c r="F155" s="49" t="str">
        <f>VLOOKUP([1]!テーブル26[[#This Row],[qt_condition_type_id]],[1]!見積条件タイプマスタ[#Data],4,0)</f>
        <v>SOLID_FEATURE</v>
      </c>
      <c r="G155" s="10">
        <v>3</v>
      </c>
      <c r="H155" s="42" t="str">
        <f>[1]!テーブル26[[#This Row],[article_type_id]]&amp;"."&amp;[1]!テーブル26[[#This Row],[qt_condition_type_id]]&amp;"."&amp;[1]!テーブル26[[#This Row],[qt_condition_type_define_id]]</f>
        <v>0.10020.3</v>
      </c>
      <c r="I155" s="56" t="str">
        <f>VLOOKUP([1]!テーブル26[[#This Row],['#unique_id]],[1]!見積条件マスタ[['#unique_id]:[name]],2,0)</f>
        <v>0.012/0</v>
      </c>
      <c r="J155" s="56">
        <f>VLOOKUP([1]!テーブル26[[#This Row],['#unique_id]],[1]!見積条件マスタ[['#unique_id]:[name]],3,0)</f>
        <v>0</v>
      </c>
      <c r="K155" s="56" t="str">
        <f>VLOOKUP([1]!テーブル26[[#This Row],['#unique_id]],[1]!見積条件マスタ[['#unique_id]:[name]],4,0)</f>
        <v>H7(+0.012/0)</v>
      </c>
      <c r="L155" s="38">
        <v>1</v>
      </c>
      <c r="M155" s="38" t="s">
        <v>778</v>
      </c>
      <c r="N155" s="38" t="s">
        <v>778</v>
      </c>
      <c r="O155" s="38" t="s">
        <v>779</v>
      </c>
      <c r="P155" s="39" t="s">
        <v>783</v>
      </c>
    </row>
    <row r="156" spans="2:16" x14ac:dyDescent="0.25">
      <c r="B156" s="51">
        <v>0</v>
      </c>
      <c r="C156" s="49" t="str">
        <f>VLOOKUP([1]!テーブル26[[#This Row],[article_type_id]],[1]!品名マスタ[#Data],5,0)</f>
        <v>コアピン</v>
      </c>
      <c r="D156" s="11">
        <v>10020</v>
      </c>
      <c r="E156" s="49" t="str">
        <f>VLOOKUP([1]!テーブル26[[#This Row],[qt_condition_type_id]],[1]!見積条件タイプマスタ[#Data],5,0)</f>
        <v>エジェクタピン穴径公差</v>
      </c>
      <c r="F156" s="49" t="str">
        <f>VLOOKUP([1]!テーブル26[[#This Row],[qt_condition_type_id]],[1]!見積条件タイプマスタ[#Data],4,0)</f>
        <v>SOLID_FEATURE</v>
      </c>
      <c r="G156" s="10">
        <v>3</v>
      </c>
      <c r="H156" s="42" t="str">
        <f>[1]!テーブル26[[#This Row],[article_type_id]]&amp;"."&amp;[1]!テーブル26[[#This Row],[qt_condition_type_id]]&amp;"."&amp;[1]!テーブル26[[#This Row],[qt_condition_type_define_id]]</f>
        <v>0.10020.3</v>
      </c>
      <c r="I156" s="56" t="str">
        <f>VLOOKUP([1]!テーブル26[[#This Row],['#unique_id]],[1]!見積条件マスタ[['#unique_id]:[name]],2,0)</f>
        <v>0.012/0</v>
      </c>
      <c r="J156" s="56">
        <f>VLOOKUP([1]!テーブル26[[#This Row],['#unique_id]],[1]!見積条件マスタ[['#unique_id]:[name]],3,0)</f>
        <v>0</v>
      </c>
      <c r="K156" s="56" t="str">
        <f>VLOOKUP([1]!テーブル26[[#This Row],['#unique_id]],[1]!見積条件マスタ[['#unique_id]:[name]],4,0)</f>
        <v>H7(+0.012/0)</v>
      </c>
      <c r="L156" s="38">
        <v>2</v>
      </c>
      <c r="M156" s="38" t="s">
        <v>778</v>
      </c>
      <c r="N156" s="38" t="s">
        <v>778</v>
      </c>
      <c r="O156" s="38"/>
      <c r="P156" s="39" t="s">
        <v>770</v>
      </c>
    </row>
    <row r="157" spans="2:16" x14ac:dyDescent="0.25">
      <c r="B157" s="51">
        <v>0</v>
      </c>
      <c r="C157" s="49" t="str">
        <f>VLOOKUP([1]!テーブル26[[#This Row],[article_type_id]],[1]!品名マスタ[#Data],5,0)</f>
        <v>コアピン</v>
      </c>
      <c r="D157" s="11">
        <v>10020</v>
      </c>
      <c r="E157" s="49" t="str">
        <f>VLOOKUP([1]!テーブル26[[#This Row],[qt_condition_type_id]],[1]!見積条件タイプマスタ[#Data],5,0)</f>
        <v>エジェクタピン穴径公差</v>
      </c>
      <c r="F157" s="49" t="str">
        <f>VLOOKUP([1]!テーブル26[[#This Row],[qt_condition_type_id]],[1]!見積条件タイプマスタ[#Data],4,0)</f>
        <v>SOLID_FEATURE</v>
      </c>
      <c r="G157" s="10">
        <v>4</v>
      </c>
      <c r="H157" s="42" t="str">
        <f>[1]!テーブル26[[#This Row],[article_type_id]]&amp;"."&amp;[1]!テーブル26[[#This Row],[qt_condition_type_id]]&amp;"."&amp;[1]!テーブル26[[#This Row],[qt_condition_type_define_id]]</f>
        <v>0.10020.4</v>
      </c>
      <c r="I157" s="56" t="str">
        <f>VLOOKUP([1]!テーブル26[[#This Row],['#unique_id]],[1]!見積条件マスタ[['#unique_id]:[name]],2,0)</f>
        <v>0.015/0</v>
      </c>
      <c r="J157" s="56">
        <f>VLOOKUP([1]!テーブル26[[#This Row],['#unique_id]],[1]!見積条件マスタ[['#unique_id]:[name]],3,0)</f>
        <v>0</v>
      </c>
      <c r="K157" s="56" t="str">
        <f>VLOOKUP([1]!テーブル26[[#This Row],['#unique_id]],[1]!見積条件マスタ[['#unique_id]:[name]],4,0)</f>
        <v>H7(+0.015/0)</v>
      </c>
      <c r="L157" s="38">
        <v>1</v>
      </c>
      <c r="M157" s="38" t="s">
        <v>778</v>
      </c>
      <c r="N157" s="38" t="s">
        <v>778</v>
      </c>
      <c r="O157" s="38" t="s">
        <v>780</v>
      </c>
      <c r="P157" s="39" t="s">
        <v>783</v>
      </c>
    </row>
    <row r="158" spans="2:16" x14ac:dyDescent="0.25">
      <c r="B158" s="51">
        <v>0</v>
      </c>
      <c r="C158" s="49" t="str">
        <f>VLOOKUP([1]!テーブル26[[#This Row],[article_type_id]],[1]!品名マスタ[#Data],5,0)</f>
        <v>コアピン</v>
      </c>
      <c r="D158" s="11">
        <v>10020</v>
      </c>
      <c r="E158" s="49" t="str">
        <f>VLOOKUP([1]!テーブル26[[#This Row],[qt_condition_type_id]],[1]!見積条件タイプマスタ[#Data],5,0)</f>
        <v>エジェクタピン穴径公差</v>
      </c>
      <c r="F158" s="49" t="str">
        <f>VLOOKUP([1]!テーブル26[[#This Row],[qt_condition_type_id]],[1]!見積条件タイプマスタ[#Data],4,0)</f>
        <v>SOLID_FEATURE</v>
      </c>
      <c r="G158" s="10">
        <v>4</v>
      </c>
      <c r="H158" s="42" t="str">
        <f>[1]!テーブル26[[#This Row],[article_type_id]]&amp;"."&amp;[1]!テーブル26[[#This Row],[qt_condition_type_id]]&amp;"."&amp;[1]!テーブル26[[#This Row],[qt_condition_type_define_id]]</f>
        <v>0.10020.4</v>
      </c>
      <c r="I158" s="56" t="str">
        <f>VLOOKUP([1]!テーブル26[[#This Row],['#unique_id]],[1]!見積条件マスタ[['#unique_id]:[name]],2,0)</f>
        <v>0.015/0</v>
      </c>
      <c r="J158" s="56">
        <f>VLOOKUP([1]!テーブル26[[#This Row],['#unique_id]],[1]!見積条件マスタ[['#unique_id]:[name]],3,0)</f>
        <v>0</v>
      </c>
      <c r="K158" s="56" t="str">
        <f>VLOOKUP([1]!テーブル26[[#This Row],['#unique_id]],[1]!見積条件マスタ[['#unique_id]:[name]],4,0)</f>
        <v>H7(+0.015/0)</v>
      </c>
      <c r="L158" s="38">
        <v>2</v>
      </c>
      <c r="M158" s="38" t="s">
        <v>778</v>
      </c>
      <c r="N158" s="38" t="s">
        <v>778</v>
      </c>
      <c r="O158" s="38"/>
      <c r="P158" s="39" t="s">
        <v>770</v>
      </c>
    </row>
    <row r="159" spans="2:16" x14ac:dyDescent="0.25">
      <c r="B159" s="51">
        <v>0</v>
      </c>
      <c r="C159" s="49" t="str">
        <f>VLOOKUP([1]!テーブル26[[#This Row],[article_type_id]],[1]!品名マスタ[#Data],5,0)</f>
        <v>コアピン</v>
      </c>
      <c r="D159" s="11">
        <v>10020</v>
      </c>
      <c r="E159" s="49" t="str">
        <f>VLOOKUP([1]!テーブル26[[#This Row],[qt_condition_type_id]],[1]!見積条件タイプマスタ[#Data],5,0)</f>
        <v>エジェクタピン穴径公差</v>
      </c>
      <c r="F159" s="49" t="str">
        <f>VLOOKUP([1]!テーブル26[[#This Row],[qt_condition_type_id]],[1]!見積条件タイプマスタ[#Data],4,0)</f>
        <v>SOLID_FEATURE</v>
      </c>
      <c r="G159" s="10">
        <v>5</v>
      </c>
      <c r="H159" s="42" t="str">
        <f>[1]!テーブル26[[#This Row],[article_type_id]]&amp;"."&amp;[1]!テーブル26[[#This Row],[qt_condition_type_id]]&amp;"."&amp;[1]!テーブル26[[#This Row],[qt_condition_type_define_id]]</f>
        <v>0.10020.5</v>
      </c>
      <c r="I159" s="56" t="str">
        <f>VLOOKUP([1]!テーブル26[[#This Row],['#unique_id]],[1]!見積条件マスタ[['#unique_id]:[name]],2,0)</f>
        <v>0.018/0</v>
      </c>
      <c r="J159" s="56">
        <f>VLOOKUP([1]!テーブル26[[#This Row],['#unique_id]],[1]!見積条件マスタ[['#unique_id]:[name]],3,0)</f>
        <v>0</v>
      </c>
      <c r="K159" s="56" t="str">
        <f>VLOOKUP([1]!テーブル26[[#This Row],['#unique_id]],[1]!見積条件マスタ[['#unique_id]:[name]],4,0)</f>
        <v>H7(+0.018/0)</v>
      </c>
      <c r="L159" s="38">
        <v>1</v>
      </c>
      <c r="M159" s="38" t="s">
        <v>778</v>
      </c>
      <c r="N159" s="38" t="s">
        <v>778</v>
      </c>
      <c r="O159" s="38" t="s">
        <v>781</v>
      </c>
      <c r="P159" s="39" t="s">
        <v>783</v>
      </c>
    </row>
    <row r="160" spans="2:16" x14ac:dyDescent="0.25">
      <c r="B160" s="51">
        <v>0</v>
      </c>
      <c r="C160" s="49" t="str">
        <f>VLOOKUP([1]!テーブル26[[#This Row],[article_type_id]],[1]!品名マスタ[#Data],5,0)</f>
        <v>コアピン</v>
      </c>
      <c r="D160" s="11">
        <v>10020</v>
      </c>
      <c r="E160" s="49" t="str">
        <f>VLOOKUP([1]!テーブル26[[#This Row],[qt_condition_type_id]],[1]!見積条件タイプマスタ[#Data],5,0)</f>
        <v>エジェクタピン穴径公差</v>
      </c>
      <c r="F160" s="49" t="str">
        <f>VLOOKUP([1]!テーブル26[[#This Row],[qt_condition_type_id]],[1]!見積条件タイプマスタ[#Data],4,0)</f>
        <v>SOLID_FEATURE</v>
      </c>
      <c r="G160" s="10">
        <v>5</v>
      </c>
      <c r="H160" s="42" t="str">
        <f>[1]!テーブル26[[#This Row],[article_type_id]]&amp;"."&amp;[1]!テーブル26[[#This Row],[qt_condition_type_id]]&amp;"."&amp;[1]!テーブル26[[#This Row],[qt_condition_type_define_id]]</f>
        <v>0.10020.5</v>
      </c>
      <c r="I160" s="56" t="str">
        <f>VLOOKUP([1]!テーブル26[[#This Row],['#unique_id]],[1]!見積条件マスタ[['#unique_id]:[name]],2,0)</f>
        <v>0.018/0</v>
      </c>
      <c r="J160" s="56">
        <f>VLOOKUP([1]!テーブル26[[#This Row],['#unique_id]],[1]!見積条件マスタ[['#unique_id]:[name]],3,0)</f>
        <v>0</v>
      </c>
      <c r="K160" s="56" t="str">
        <f>VLOOKUP([1]!テーブル26[[#This Row],['#unique_id]],[1]!見積条件マスタ[['#unique_id]:[name]],4,0)</f>
        <v>H7(+0.018/0)</v>
      </c>
      <c r="L160" s="38">
        <v>2</v>
      </c>
      <c r="M160" s="38" t="s">
        <v>778</v>
      </c>
      <c r="N160" s="38" t="s">
        <v>778</v>
      </c>
      <c r="O160" s="38"/>
      <c r="P160" s="39" t="s">
        <v>770</v>
      </c>
    </row>
    <row r="161" spans="2:16" x14ac:dyDescent="0.25">
      <c r="B161" s="51">
        <v>0</v>
      </c>
      <c r="C161" s="49" t="str">
        <f>VLOOKUP([1]!テーブル26[[#This Row],[article_type_id]],[1]!品名マスタ[#Data],5,0)</f>
        <v>コアピン</v>
      </c>
      <c r="D161" s="11">
        <v>10020</v>
      </c>
      <c r="E161" s="49" t="str">
        <f>VLOOKUP([1]!テーブル26[[#This Row],[qt_condition_type_id]],[1]!見積条件タイプマスタ[#Data],5,0)</f>
        <v>エジェクタピン穴径公差</v>
      </c>
      <c r="F161" s="49" t="str">
        <f>VLOOKUP([1]!テーブル26[[#This Row],[qt_condition_type_id]],[1]!見積条件タイプマスタ[#Data],4,0)</f>
        <v>SOLID_FEATURE</v>
      </c>
      <c r="G161" s="10">
        <v>6</v>
      </c>
      <c r="H161" s="42" t="str">
        <f>[1]!テーブル26[[#This Row],[article_type_id]]&amp;"."&amp;[1]!テーブル26[[#This Row],[qt_condition_type_id]]&amp;"."&amp;[1]!テーブル26[[#This Row],[qt_condition_type_define_id]]</f>
        <v>0.10020.6</v>
      </c>
      <c r="I161" s="56" t="str">
        <f>VLOOKUP([1]!テーブル26[[#This Row],['#unique_id]],[1]!見積条件マスタ[['#unique_id]:[name]],2,0)</f>
        <v>0.021/0</v>
      </c>
      <c r="J161" s="56">
        <f>VLOOKUP([1]!テーブル26[[#This Row],['#unique_id]],[1]!見積条件マスタ[['#unique_id]:[name]],3,0)</f>
        <v>0</v>
      </c>
      <c r="K161" s="56" t="str">
        <f>VLOOKUP([1]!テーブル26[[#This Row],['#unique_id]],[1]!見積条件マスタ[['#unique_id]:[name]],4,0)</f>
        <v>H7(+0.021/0)</v>
      </c>
      <c r="L161" s="38">
        <v>1</v>
      </c>
      <c r="M161" s="38" t="s">
        <v>778</v>
      </c>
      <c r="N161" s="38" t="s">
        <v>778</v>
      </c>
      <c r="O161" s="38" t="s">
        <v>782</v>
      </c>
      <c r="P161" s="39" t="s">
        <v>783</v>
      </c>
    </row>
    <row r="162" spans="2:16" x14ac:dyDescent="0.25">
      <c r="B162" s="51">
        <v>0</v>
      </c>
      <c r="C162" s="49" t="str">
        <f>VLOOKUP([1]!テーブル26[[#This Row],[article_type_id]],[1]!品名マスタ[#Data],5,0)</f>
        <v>コアピン</v>
      </c>
      <c r="D162" s="11">
        <v>10020</v>
      </c>
      <c r="E162" s="49" t="str">
        <f>VLOOKUP([1]!テーブル26[[#This Row],[qt_condition_type_id]],[1]!見積条件タイプマスタ[#Data],5,0)</f>
        <v>エジェクタピン穴径公差</v>
      </c>
      <c r="F162" s="49" t="str">
        <f>VLOOKUP([1]!テーブル26[[#This Row],[qt_condition_type_id]],[1]!見積条件タイプマスタ[#Data],4,0)</f>
        <v>SOLID_FEATURE</v>
      </c>
      <c r="G162" s="32">
        <v>6</v>
      </c>
      <c r="H162" s="49" t="str">
        <f>[1]!テーブル26[[#This Row],[article_type_id]]&amp;"."&amp;[1]!テーブル26[[#This Row],[qt_condition_type_id]]&amp;"."&amp;[1]!テーブル26[[#This Row],[qt_condition_type_define_id]]</f>
        <v>0.10020.6</v>
      </c>
      <c r="I162" s="49" t="str">
        <f>VLOOKUP([1]!テーブル26[[#This Row],['#unique_id]],[1]!見積条件マスタ[['#unique_id]:[name]],2,0)</f>
        <v>0.021/0</v>
      </c>
      <c r="J162" s="49">
        <f>VLOOKUP([1]!テーブル26[[#This Row],['#unique_id]],[1]!見積条件マスタ[['#unique_id]:[name]],3,0)</f>
        <v>0</v>
      </c>
      <c r="K162" s="49" t="str">
        <f>VLOOKUP([1]!テーブル26[[#This Row],['#unique_id]],[1]!見積条件マスタ[['#unique_id]:[name]],4,0)</f>
        <v>H7(+0.021/0)</v>
      </c>
      <c r="L162" s="32">
        <v>2</v>
      </c>
      <c r="M162" s="38" t="s">
        <v>778</v>
      </c>
      <c r="N162" s="38" t="s">
        <v>778</v>
      </c>
      <c r="O162" s="32"/>
      <c r="P162" s="39" t="s">
        <v>770</v>
      </c>
    </row>
    <row r="163" spans="2:16" x14ac:dyDescent="0.25">
      <c r="B163" s="5">
        <v>1</v>
      </c>
      <c r="C163" s="16" t="str">
        <f>VLOOKUP([1]!テーブル26[[#This Row],[article_type_id]],[1]!品名マスタ[#Data],5,0)</f>
        <v>エジェクタピン</v>
      </c>
      <c r="D163" s="9">
        <v>1</v>
      </c>
      <c r="E163" s="16" t="str">
        <f>VLOOKUP([1]!テーブル26[[#This Row],[qt_condition_type_id]],[1]!見積条件タイプマスタ[#Data],5,0)</f>
        <v>材質</v>
      </c>
      <c r="F163" s="16" t="str">
        <f>VLOOKUP([1]!テーブル26[[#This Row],[qt_condition_type_id]],[1]!見積条件タイプマスタ[#Data],4,0)</f>
        <v>SOLID</v>
      </c>
      <c r="G163" s="5">
        <v>1</v>
      </c>
      <c r="H163" s="16" t="str">
        <f>[1]!テーブル26[[#This Row],[article_type_id]]&amp;"."&amp;[1]!テーブル26[[#This Row],[qt_condition_type_id]]&amp;"."&amp;[1]!テーブル26[[#This Row],[qt_condition_type_define_id]]</f>
        <v>1.1.1</v>
      </c>
      <c r="I163" s="16" t="str">
        <f>VLOOKUP([1]!テーブル26[[#This Row],['#unique_id]],[1]!見積条件マスタ[['#unique_id]:[name]],2,0)</f>
        <v>SKH51</v>
      </c>
      <c r="J163" s="33" t="str">
        <f>VLOOKUP([1]!テーブル26[[#This Row],['#unique_id]],[1]!見積条件マスタ[['#unique_id]:[name]],3,0)</f>
        <v>58_60</v>
      </c>
      <c r="K163" s="33" t="str">
        <f>VLOOKUP([1]!テーブル26[[#This Row],['#unique_id]],[1]!見積条件マスタ[['#unique_id]:[name]],4,0)</f>
        <v>SKH51 (58～60HRC)</v>
      </c>
      <c r="L163" s="32">
        <v>1</v>
      </c>
      <c r="M163" s="32" t="s">
        <v>0</v>
      </c>
      <c r="N163" s="32" t="s">
        <v>386</v>
      </c>
      <c r="O163" s="32"/>
      <c r="P163" s="37" t="s">
        <v>633</v>
      </c>
    </row>
    <row r="164" spans="2:16" x14ac:dyDescent="0.25">
      <c r="B164" s="5">
        <v>1</v>
      </c>
      <c r="C164" s="49" t="str">
        <f>VLOOKUP([1]!テーブル26[[#This Row],[article_type_id]],[1]!品名マスタ[#Data],5,0)</f>
        <v>エジェクタピン</v>
      </c>
      <c r="D164" s="9">
        <v>1</v>
      </c>
      <c r="E164" s="49" t="str">
        <f>VLOOKUP([1]!テーブル26[[#This Row],[qt_condition_type_id]],[1]!見積条件タイプマスタ[#Data],5,0)</f>
        <v>材質</v>
      </c>
      <c r="F164" s="49" t="str">
        <f>VLOOKUP([1]!テーブル26[[#This Row],[qt_condition_type_id]],[1]!見積条件タイプマスタ[#Data],4,0)</f>
        <v>SOLID</v>
      </c>
      <c r="G164" s="5">
        <v>1</v>
      </c>
      <c r="H164" s="49" t="str">
        <f>[1]!テーブル26[[#This Row],[article_type_id]]&amp;"."&amp;[1]!テーブル26[[#This Row],[qt_condition_type_id]]&amp;"."&amp;[1]!テーブル26[[#This Row],[qt_condition_type_define_id]]</f>
        <v>1.1.1</v>
      </c>
      <c r="I164" s="33" t="str">
        <f>VLOOKUP([1]!テーブル26[[#This Row],['#unique_id]],[1]!見積条件マスタ[['#unique_id]:[name]],2,0)</f>
        <v>SKH51</v>
      </c>
      <c r="J164" s="33" t="str">
        <f>VLOOKUP([1]!テーブル26[[#This Row],['#unique_id]],[1]!見積条件マスタ[['#unique_id]:[name]],3,0)</f>
        <v>58_60</v>
      </c>
      <c r="K164" s="33" t="str">
        <f>VLOOKUP([1]!テーブル26[[#This Row],['#unique_id]],[1]!見積条件マスタ[['#unique_id]:[name]],4,0)</f>
        <v>SKH51 (58～60HRC)</v>
      </c>
      <c r="L164" s="32">
        <v>2</v>
      </c>
      <c r="M164" s="32" t="s">
        <v>0</v>
      </c>
      <c r="N164" s="32" t="s">
        <v>827</v>
      </c>
      <c r="O164" s="32"/>
      <c r="P164" s="37" t="s">
        <v>632</v>
      </c>
    </row>
    <row r="165" spans="2:16" x14ac:dyDescent="0.25">
      <c r="B165" s="5">
        <v>1</v>
      </c>
      <c r="C165" s="49" t="str">
        <f>VLOOKUP([1]!テーブル26[[#This Row],[article_type_id]],[1]!品名マスタ[#Data],5,0)</f>
        <v>エジェクタピン</v>
      </c>
      <c r="D165" s="9">
        <v>1</v>
      </c>
      <c r="E165" s="49" t="str">
        <f>VLOOKUP([1]!テーブル26[[#This Row],[qt_condition_type_id]],[1]!見積条件タイプマスタ[#Data],5,0)</f>
        <v>材質</v>
      </c>
      <c r="F165" s="49" t="str">
        <f>VLOOKUP([1]!テーブル26[[#This Row],[qt_condition_type_id]],[1]!見積条件タイプマスタ[#Data],4,0)</f>
        <v>SOLID</v>
      </c>
      <c r="G165" s="5">
        <v>1</v>
      </c>
      <c r="H165" s="49" t="str">
        <f>[1]!テーブル26[[#This Row],[article_type_id]]&amp;"."&amp;[1]!テーブル26[[#This Row],[qt_condition_type_id]]&amp;"."&amp;[1]!テーブル26[[#This Row],[qt_condition_type_define_id]]</f>
        <v>1.1.1</v>
      </c>
      <c r="I165" s="33" t="str">
        <f>VLOOKUP([1]!テーブル26[[#This Row],['#unique_id]],[1]!見積条件マスタ[['#unique_id]:[name]],2,0)</f>
        <v>SKH51</v>
      </c>
      <c r="J165" s="33" t="str">
        <f>VLOOKUP([1]!テーブル26[[#This Row],['#unique_id]],[1]!見積条件マスタ[['#unique_id]:[name]],3,0)</f>
        <v>58_60</v>
      </c>
      <c r="K165" s="33" t="str">
        <f>VLOOKUP([1]!テーブル26[[#This Row],['#unique_id]],[1]!見積条件マスタ[['#unique_id]:[name]],4,0)</f>
        <v>SKH51 (58～60HRC)</v>
      </c>
      <c r="L165" s="32">
        <v>3</v>
      </c>
      <c r="M165" s="32" t="s">
        <v>0</v>
      </c>
      <c r="N165" s="32" t="s">
        <v>828</v>
      </c>
      <c r="O165" s="32"/>
      <c r="P165" s="37" t="s">
        <v>633</v>
      </c>
    </row>
    <row r="166" spans="2:16" x14ac:dyDescent="0.25">
      <c r="B166" s="5">
        <v>1</v>
      </c>
      <c r="C166" s="49" t="str">
        <f>VLOOKUP([1]!テーブル26[[#This Row],[article_type_id]],[1]!品名マスタ[#Data],5,0)</f>
        <v>エジェクタピン</v>
      </c>
      <c r="D166" s="9">
        <v>1</v>
      </c>
      <c r="E166" s="49" t="str">
        <f>VLOOKUP([1]!テーブル26[[#This Row],[qt_condition_type_id]],[1]!見積条件タイプマスタ[#Data],5,0)</f>
        <v>材質</v>
      </c>
      <c r="F166" s="49" t="str">
        <f>VLOOKUP([1]!テーブル26[[#This Row],[qt_condition_type_id]],[1]!見積条件タイプマスタ[#Data],4,0)</f>
        <v>SOLID</v>
      </c>
      <c r="G166" s="5">
        <v>7</v>
      </c>
      <c r="H166" s="49" t="str">
        <f>[1]!テーブル26[[#This Row],[article_type_id]]&amp;"."&amp;[1]!テーブル26[[#This Row],[qt_condition_type_id]]&amp;"."&amp;[1]!テーブル26[[#This Row],[qt_condition_type_define_id]]</f>
        <v>1.1.7</v>
      </c>
      <c r="I166" s="33" t="str">
        <f>VLOOKUP([1]!テーブル26[[#This Row],['#unique_id]],[1]!見積条件マスタ[['#unique_id]:[name]],2,0)</f>
        <v>SKD61_PRE</v>
      </c>
      <c r="J166" s="33" t="str">
        <f>VLOOKUP([1]!テーブル26[[#This Row],['#unique_id]],[1]!見積条件マスタ[['#unique_id]:[name]],3,0)</f>
        <v>40_45</v>
      </c>
      <c r="K166" s="33" t="str">
        <f>VLOOKUP([1]!テーブル26[[#This Row],['#unique_id]],[1]!見積条件マスタ[['#unique_id]:[name]],4,0)</f>
        <v>SKD61プリハードン (40～45HRC)</v>
      </c>
      <c r="L166" s="32">
        <v>1</v>
      </c>
      <c r="M166" s="32" t="s">
        <v>22</v>
      </c>
      <c r="N166" s="32" t="s">
        <v>829</v>
      </c>
      <c r="O166" s="32"/>
      <c r="P166" s="37" t="s">
        <v>633</v>
      </c>
    </row>
    <row r="167" spans="2:16" x14ac:dyDescent="0.25">
      <c r="B167" s="5">
        <v>1</v>
      </c>
      <c r="C167" s="49" t="str">
        <f>VLOOKUP([1]!テーブル26[[#This Row],[article_type_id]],[1]!品名マスタ[#Data],5,0)</f>
        <v>エジェクタピン</v>
      </c>
      <c r="D167" s="9">
        <v>1</v>
      </c>
      <c r="E167" s="49" t="str">
        <f>VLOOKUP([1]!テーブル26[[#This Row],[qt_condition_type_id]],[1]!見積条件タイプマスタ[#Data],5,0)</f>
        <v>材質</v>
      </c>
      <c r="F167" s="49" t="str">
        <f>VLOOKUP([1]!テーブル26[[#This Row],[qt_condition_type_id]],[1]!見積条件タイプマスタ[#Data],4,0)</f>
        <v>SOLID</v>
      </c>
      <c r="G167" s="5">
        <v>7</v>
      </c>
      <c r="H167" s="49" t="str">
        <f>[1]!テーブル26[[#This Row],[article_type_id]]&amp;"."&amp;[1]!テーブル26[[#This Row],[qt_condition_type_id]]&amp;"."&amp;[1]!テーブル26[[#This Row],[qt_condition_type_define_id]]</f>
        <v>1.1.7</v>
      </c>
      <c r="I167" s="33" t="str">
        <f>VLOOKUP([1]!テーブル26[[#This Row],['#unique_id]],[1]!見積条件マスタ[['#unique_id]:[name]],2,0)</f>
        <v>SKD61_PRE</v>
      </c>
      <c r="J167" s="33" t="str">
        <f>VLOOKUP([1]!テーブル26[[#This Row],['#unique_id]],[1]!見積条件マスタ[['#unique_id]:[name]],3,0)</f>
        <v>40_45</v>
      </c>
      <c r="K167" s="33" t="str">
        <f>VLOOKUP([1]!テーブル26[[#This Row],['#unique_id]],[1]!見積条件マスタ[['#unique_id]:[name]],4,0)</f>
        <v>SKD61プリハードン (40～45HRC)</v>
      </c>
      <c r="L167" s="32">
        <v>2</v>
      </c>
      <c r="M167" s="32" t="s">
        <v>22</v>
      </c>
      <c r="N167" s="32" t="s">
        <v>830</v>
      </c>
      <c r="O167" s="32"/>
      <c r="P167" s="37" t="s">
        <v>633</v>
      </c>
    </row>
    <row r="168" spans="2:16" x14ac:dyDescent="0.25">
      <c r="B168" s="5">
        <v>1</v>
      </c>
      <c r="C168" s="49" t="str">
        <f>VLOOKUP([1]!テーブル26[[#This Row],[article_type_id]],[1]!品名マスタ[#Data],5,0)</f>
        <v>エジェクタピン</v>
      </c>
      <c r="D168" s="9">
        <v>1</v>
      </c>
      <c r="E168" s="49" t="str">
        <f>VLOOKUP([1]!テーブル26[[#This Row],[qt_condition_type_id]],[1]!見積条件タイプマスタ[#Data],5,0)</f>
        <v>材質</v>
      </c>
      <c r="F168" s="49" t="str">
        <f>VLOOKUP([1]!テーブル26[[#This Row],[qt_condition_type_id]],[1]!見積条件タイプマスタ[#Data],4,0)</f>
        <v>SOLID</v>
      </c>
      <c r="G168" s="5">
        <v>7</v>
      </c>
      <c r="H168" s="49" t="str">
        <f>[1]!テーブル26[[#This Row],[article_type_id]]&amp;"."&amp;[1]!テーブル26[[#This Row],[qt_condition_type_id]]&amp;"."&amp;[1]!テーブル26[[#This Row],[qt_condition_type_define_id]]</f>
        <v>1.1.7</v>
      </c>
      <c r="I168" s="33" t="str">
        <f>VLOOKUP([1]!テーブル26[[#This Row],['#unique_id]],[1]!見積条件マスタ[['#unique_id]:[name]],2,0)</f>
        <v>SKD61_PRE</v>
      </c>
      <c r="J168" s="33" t="str">
        <f>VLOOKUP([1]!テーブル26[[#This Row],['#unique_id]],[1]!見積条件マスタ[['#unique_id]:[name]],3,0)</f>
        <v>40_45</v>
      </c>
      <c r="K168" s="33" t="str">
        <f>VLOOKUP([1]!テーブル26[[#This Row],['#unique_id]],[1]!見積条件マスタ[['#unique_id]:[name]],4,0)</f>
        <v>SKD61プリハードン (40～45HRC)</v>
      </c>
      <c r="L168" s="32">
        <v>3</v>
      </c>
      <c r="M168" s="32" t="s">
        <v>22</v>
      </c>
      <c r="N168" s="32" t="s">
        <v>831</v>
      </c>
      <c r="O168" s="32"/>
      <c r="P168" s="37" t="s">
        <v>632</v>
      </c>
    </row>
    <row r="169" spans="2:16" x14ac:dyDescent="0.25">
      <c r="B169" s="5">
        <v>1</v>
      </c>
      <c r="C169" s="49" t="str">
        <f>VLOOKUP([1]!テーブル26[[#This Row],[article_type_id]],[1]!品名マスタ[#Data],5,0)</f>
        <v>エジェクタピン</v>
      </c>
      <c r="D169" s="9">
        <v>1</v>
      </c>
      <c r="E169" s="49" t="str">
        <f>VLOOKUP([1]!テーブル26[[#This Row],[qt_condition_type_id]],[1]!見積条件タイプマスタ[#Data],5,0)</f>
        <v>材質</v>
      </c>
      <c r="F169" s="49" t="str">
        <f>VLOOKUP([1]!テーブル26[[#This Row],[qt_condition_type_id]],[1]!見積条件タイプマスタ[#Data],4,0)</f>
        <v>SOLID</v>
      </c>
      <c r="G169" s="5">
        <v>8</v>
      </c>
      <c r="H169" s="49" t="str">
        <f>[1]!テーブル26[[#This Row],[article_type_id]]&amp;"."&amp;[1]!テーブル26[[#This Row],[qt_condition_type_id]]&amp;"."&amp;[1]!テーブル26[[#This Row],[qt_condition_type_define_id]]</f>
        <v>1.1.8</v>
      </c>
      <c r="I169" s="33" t="str">
        <f>VLOOKUP([1]!テーブル26[[#This Row],['#unique_id]],[1]!見積条件マスタ[['#unique_id]:[name]],2,0)</f>
        <v>SKD61_EPP</v>
      </c>
      <c r="J169" s="33" t="str">
        <f>VLOOKUP([1]!テーブル26[[#This Row],['#unique_id]],[1]!見積条件マスタ[['#unique_id]:[name]],3,0)</f>
        <v>50_55</v>
      </c>
      <c r="K169" s="33" t="str">
        <f>VLOOKUP([1]!テーブル26[[#This Row],['#unique_id]],[1]!見積条件マスタ[['#unique_id]:[name]],4,0)</f>
        <v>SKD61 (50～55HRC)</v>
      </c>
      <c r="L169" s="32">
        <v>1</v>
      </c>
      <c r="M169" s="32" t="s">
        <v>25</v>
      </c>
      <c r="N169" s="32" t="s">
        <v>829</v>
      </c>
      <c r="O169" s="32"/>
      <c r="P169" s="37" t="s">
        <v>633</v>
      </c>
    </row>
    <row r="170" spans="2:16" x14ac:dyDescent="0.25">
      <c r="B170" s="5">
        <v>1</v>
      </c>
      <c r="C170" s="49" t="str">
        <f>VLOOKUP([1]!テーブル26[[#This Row],[article_type_id]],[1]!品名マスタ[#Data],5,0)</f>
        <v>エジェクタピン</v>
      </c>
      <c r="D170" s="9">
        <v>1</v>
      </c>
      <c r="E170" s="49" t="str">
        <f>VLOOKUP([1]!テーブル26[[#This Row],[qt_condition_type_id]],[1]!見積条件タイプマスタ[#Data],5,0)</f>
        <v>材質</v>
      </c>
      <c r="F170" s="49" t="str">
        <f>VLOOKUP([1]!テーブル26[[#This Row],[qt_condition_type_id]],[1]!見積条件タイプマスタ[#Data],4,0)</f>
        <v>SOLID</v>
      </c>
      <c r="G170" s="5">
        <v>8</v>
      </c>
      <c r="H170" s="49" t="str">
        <f>[1]!テーブル26[[#This Row],[article_type_id]]&amp;"."&amp;[1]!テーブル26[[#This Row],[qt_condition_type_id]]&amp;"."&amp;[1]!テーブル26[[#This Row],[qt_condition_type_define_id]]</f>
        <v>1.1.8</v>
      </c>
      <c r="I170" s="33" t="str">
        <f>VLOOKUP([1]!テーブル26[[#This Row],['#unique_id]],[1]!見積条件マスタ[['#unique_id]:[name]],2,0)</f>
        <v>SKD61_EPP</v>
      </c>
      <c r="J170" s="33" t="str">
        <f>VLOOKUP([1]!テーブル26[[#This Row],['#unique_id]],[1]!見積条件マスタ[['#unique_id]:[name]],3,0)</f>
        <v>50_55</v>
      </c>
      <c r="K170" s="33" t="str">
        <f>VLOOKUP([1]!テーブル26[[#This Row],['#unique_id]],[1]!見積条件マスタ[['#unique_id]:[name]],4,0)</f>
        <v>SKD61 (50～55HRC)</v>
      </c>
      <c r="L170" s="32">
        <v>2</v>
      </c>
      <c r="M170" s="32" t="s">
        <v>25</v>
      </c>
      <c r="N170" s="32" t="s">
        <v>830</v>
      </c>
      <c r="O170" s="32"/>
      <c r="P170" s="37" t="s">
        <v>632</v>
      </c>
    </row>
    <row r="171" spans="2:16" x14ac:dyDescent="0.25">
      <c r="B171" s="5">
        <v>1</v>
      </c>
      <c r="C171" s="49" t="str">
        <f>VLOOKUP([1]!テーブル26[[#This Row],[article_type_id]],[1]!品名マスタ[#Data],5,0)</f>
        <v>エジェクタピン</v>
      </c>
      <c r="D171" s="9">
        <v>1</v>
      </c>
      <c r="E171" s="49" t="str">
        <f>VLOOKUP([1]!テーブル26[[#This Row],[qt_condition_type_id]],[1]!見積条件タイプマスタ[#Data],5,0)</f>
        <v>材質</v>
      </c>
      <c r="F171" s="49" t="str">
        <f>VLOOKUP([1]!テーブル26[[#This Row],[qt_condition_type_id]],[1]!見積条件タイプマスタ[#Data],4,0)</f>
        <v>SOLID</v>
      </c>
      <c r="G171" s="5">
        <v>8</v>
      </c>
      <c r="H171" s="49" t="str">
        <f>[1]!テーブル26[[#This Row],[article_type_id]]&amp;"."&amp;[1]!テーブル26[[#This Row],[qt_condition_type_id]]&amp;"."&amp;[1]!テーブル26[[#This Row],[qt_condition_type_define_id]]</f>
        <v>1.1.8</v>
      </c>
      <c r="I171" s="33" t="str">
        <f>VLOOKUP([1]!テーブル26[[#This Row],['#unique_id]],[1]!見積条件マスタ[['#unique_id]:[name]],2,0)</f>
        <v>SKD61_EPP</v>
      </c>
      <c r="J171" s="33" t="str">
        <f>VLOOKUP([1]!テーブル26[[#This Row],['#unique_id]],[1]!見積条件マスタ[['#unique_id]:[name]],3,0)</f>
        <v>50_55</v>
      </c>
      <c r="K171" s="33" t="str">
        <f>VLOOKUP([1]!テーブル26[[#This Row],['#unique_id]],[1]!見積条件マスタ[['#unique_id]:[name]],4,0)</f>
        <v>SKD61 (50～55HRC)</v>
      </c>
      <c r="L171" s="32">
        <v>3</v>
      </c>
      <c r="M171" s="32" t="s">
        <v>25</v>
      </c>
      <c r="N171" s="32" t="s">
        <v>831</v>
      </c>
      <c r="O171" s="32"/>
      <c r="P171" s="37" t="s">
        <v>632</v>
      </c>
    </row>
    <row r="172" spans="2:16" x14ac:dyDescent="0.25">
      <c r="B172" s="5">
        <v>1</v>
      </c>
      <c r="C172" s="49" t="str">
        <f>VLOOKUP([1]!テーブル26[[#This Row],[article_type_id]],[1]!品名マスタ[#Data],5,0)</f>
        <v>エジェクタピン</v>
      </c>
      <c r="D172" s="9">
        <v>10002</v>
      </c>
      <c r="E172" s="49" t="str">
        <f>VLOOKUP([1]!テーブル26[[#This Row],[qt_condition_type_id]],[1]!見積条件タイプマスタ[#Data],5,0)</f>
        <v>ツバ厚公差</v>
      </c>
      <c r="F172" s="49" t="str">
        <f>VLOOKUP([1]!テーブル26[[#This Row],[qt_condition_type_id]],[1]!見積条件タイプマスタ[#Data],4,0)</f>
        <v>SOLID_FEATURE</v>
      </c>
      <c r="G172" s="5">
        <v>1</v>
      </c>
      <c r="H172" s="49" t="str">
        <f>[1]!テーブル26[[#This Row],[article_type_id]]&amp;"."&amp;[1]!テーブル26[[#This Row],[qt_condition_type_id]]&amp;"."&amp;[1]!テーブル26[[#This Row],[qt_condition_type_define_id]]</f>
        <v>1.10002.1</v>
      </c>
      <c r="I172" s="33" t="str">
        <f>VLOOKUP([1]!テーブル26[[#This Row],['#unique_id]],[1]!見積条件マスタ[['#unique_id]:[name]],2,0)</f>
        <v>0/-0.02</v>
      </c>
      <c r="J172" s="33">
        <f>VLOOKUP([1]!テーブル26[[#This Row],['#unique_id]],[1]!見積条件マスタ[['#unique_id]:[name]],3,0)</f>
        <v>0</v>
      </c>
      <c r="K172" s="33" t="str">
        <f>VLOOKUP([1]!テーブル26[[#This Row],['#unique_id]],[1]!見積条件マスタ[['#unique_id]:[name]],4,0)</f>
        <v>0/-0.02</v>
      </c>
      <c r="L172" s="32">
        <v>1</v>
      </c>
      <c r="M172" s="32" t="s">
        <v>832</v>
      </c>
      <c r="N172" s="32" t="s">
        <v>833</v>
      </c>
      <c r="O172" s="50" t="s">
        <v>834</v>
      </c>
      <c r="P172" s="37" t="s">
        <v>633</v>
      </c>
    </row>
    <row r="173" spans="2:16" x14ac:dyDescent="0.25">
      <c r="B173" s="5">
        <v>1</v>
      </c>
      <c r="C173" s="49" t="str">
        <f>VLOOKUP([1]!テーブル26[[#This Row],[article_type_id]],[1]!品名マスタ[#Data],5,0)</f>
        <v>エジェクタピン</v>
      </c>
      <c r="D173" s="9">
        <v>10002</v>
      </c>
      <c r="E173" s="49" t="str">
        <f>VLOOKUP([1]!テーブル26[[#This Row],[qt_condition_type_id]],[1]!見積条件タイプマスタ[#Data],5,0)</f>
        <v>ツバ厚公差</v>
      </c>
      <c r="F173" s="49" t="str">
        <f>VLOOKUP([1]!テーブル26[[#This Row],[qt_condition_type_id]],[1]!見積条件タイプマスタ[#Data],4,0)</f>
        <v>SOLID_FEATURE</v>
      </c>
      <c r="G173" s="5">
        <v>1</v>
      </c>
      <c r="H173" s="49" t="str">
        <f>[1]!テーブル26[[#This Row],[article_type_id]]&amp;"."&amp;[1]!テーブル26[[#This Row],[qt_condition_type_id]]&amp;"."&amp;[1]!テーブル26[[#This Row],[qt_condition_type_define_id]]</f>
        <v>1.10002.1</v>
      </c>
      <c r="I173" s="33" t="str">
        <f>VLOOKUP([1]!テーブル26[[#This Row],['#unique_id]],[1]!見積条件マスタ[['#unique_id]:[name]],2,0)</f>
        <v>0/-0.02</v>
      </c>
      <c r="J173" s="33">
        <f>VLOOKUP([1]!テーブル26[[#This Row],['#unique_id]],[1]!見積条件マスタ[['#unique_id]:[name]],3,0)</f>
        <v>0</v>
      </c>
      <c r="K173" s="33" t="str">
        <f>VLOOKUP([1]!テーブル26[[#This Row],['#unique_id]],[1]!見積条件マスタ[['#unique_id]:[name]],4,0)</f>
        <v>0/-0.02</v>
      </c>
      <c r="L173" s="32">
        <v>2</v>
      </c>
      <c r="M173" s="32" t="s">
        <v>835</v>
      </c>
      <c r="N173" s="32" t="s">
        <v>836</v>
      </c>
      <c r="O173" s="50" t="s">
        <v>837</v>
      </c>
      <c r="P173" s="37" t="s">
        <v>632</v>
      </c>
    </row>
    <row r="174" spans="2:16" x14ac:dyDescent="0.25">
      <c r="B174" s="5">
        <v>1</v>
      </c>
      <c r="C174" s="49" t="str">
        <f>VLOOKUP([1]!テーブル26[[#This Row],[article_type_id]],[1]!品名マスタ[#Data],5,0)</f>
        <v>エジェクタピン</v>
      </c>
      <c r="D174" s="9">
        <v>10002</v>
      </c>
      <c r="E174" s="49" t="str">
        <f>VLOOKUP([1]!テーブル26[[#This Row],[qt_condition_type_id]],[1]!見積条件タイプマスタ[#Data],5,0)</f>
        <v>ツバ厚公差</v>
      </c>
      <c r="F174" s="49" t="str">
        <f>VLOOKUP([1]!テーブル26[[#This Row],[qt_condition_type_id]],[1]!見積条件タイプマスタ[#Data],4,0)</f>
        <v>SOLID_FEATURE</v>
      </c>
      <c r="G174" s="5">
        <v>1</v>
      </c>
      <c r="H174" s="49" t="str">
        <f>[1]!テーブル26[[#This Row],[article_type_id]]&amp;"."&amp;[1]!テーブル26[[#This Row],[qt_condition_type_id]]&amp;"."&amp;[1]!テーブル26[[#This Row],[qt_condition_type_define_id]]</f>
        <v>1.10002.1</v>
      </c>
      <c r="I174" s="33" t="str">
        <f>VLOOKUP([1]!テーブル26[[#This Row],['#unique_id]],[1]!見積条件マスタ[['#unique_id]:[name]],2,0)</f>
        <v>0/-0.02</v>
      </c>
      <c r="J174" s="33">
        <f>VLOOKUP([1]!テーブル26[[#This Row],['#unique_id]],[1]!見積条件マスタ[['#unique_id]:[name]],3,0)</f>
        <v>0</v>
      </c>
      <c r="K174" s="33" t="str">
        <f>VLOOKUP([1]!テーブル26[[#This Row],['#unique_id]],[1]!見積条件マスタ[['#unique_id]:[name]],4,0)</f>
        <v>0/-0.02</v>
      </c>
      <c r="L174" s="32">
        <v>3</v>
      </c>
      <c r="M174" s="32" t="s">
        <v>838</v>
      </c>
      <c r="N174" s="32" t="s">
        <v>839</v>
      </c>
      <c r="O174" s="50" t="s">
        <v>840</v>
      </c>
      <c r="P174" s="37" t="s">
        <v>633</v>
      </c>
    </row>
    <row r="175" spans="2:16" x14ac:dyDescent="0.25">
      <c r="B175" s="5">
        <v>1</v>
      </c>
      <c r="C175" s="49" t="str">
        <f>VLOOKUP([1]!テーブル26[[#This Row],[article_type_id]],[1]!品名マスタ[#Data],5,0)</f>
        <v>エジェクタピン</v>
      </c>
      <c r="D175" s="9">
        <v>10002</v>
      </c>
      <c r="E175" s="49" t="str">
        <f>VLOOKUP([1]!テーブル26[[#This Row],[qt_condition_type_id]],[1]!見積条件タイプマスタ[#Data],5,0)</f>
        <v>ツバ厚公差</v>
      </c>
      <c r="F175" s="49" t="str">
        <f>VLOOKUP([1]!テーブル26[[#This Row],[qt_condition_type_id]],[1]!見積条件タイプマスタ[#Data],4,0)</f>
        <v>SOLID_FEATURE</v>
      </c>
      <c r="G175" s="5">
        <v>1</v>
      </c>
      <c r="H175" s="49" t="str">
        <f>[1]!テーブル26[[#This Row],[article_type_id]]&amp;"."&amp;[1]!テーブル26[[#This Row],[qt_condition_type_id]]&amp;"."&amp;[1]!テーブル26[[#This Row],[qt_condition_type_define_id]]</f>
        <v>1.10002.1</v>
      </c>
      <c r="I175" s="33" t="str">
        <f>VLOOKUP([1]!テーブル26[[#This Row],['#unique_id]],[1]!見積条件マスタ[['#unique_id]:[name]],2,0)</f>
        <v>0/-0.02</v>
      </c>
      <c r="J175" s="33">
        <f>VLOOKUP([1]!テーブル26[[#This Row],['#unique_id]],[1]!見積条件マスタ[['#unique_id]:[name]],3,0)</f>
        <v>0</v>
      </c>
      <c r="K175" s="33" t="str">
        <f>VLOOKUP([1]!テーブル26[[#This Row],['#unique_id]],[1]!見積条件マスタ[['#unique_id]:[name]],4,0)</f>
        <v>0/-0.02</v>
      </c>
      <c r="L175" s="32">
        <v>4</v>
      </c>
      <c r="M175" s="32" t="s">
        <v>838</v>
      </c>
      <c r="N175" s="32" t="s">
        <v>839</v>
      </c>
      <c r="O175" s="50" t="s">
        <v>837</v>
      </c>
      <c r="P175" s="37" t="s">
        <v>632</v>
      </c>
    </row>
    <row r="176" spans="2:16" x14ac:dyDescent="0.25">
      <c r="B176" s="5">
        <v>1</v>
      </c>
      <c r="C176" s="49" t="str">
        <f>VLOOKUP([1]!テーブル26[[#This Row],[article_type_id]],[1]!品名マスタ[#Data],5,0)</f>
        <v>エジェクタピン</v>
      </c>
      <c r="D176" s="9">
        <v>10002</v>
      </c>
      <c r="E176" s="49" t="str">
        <f>VLOOKUP([1]!テーブル26[[#This Row],[qt_condition_type_id]],[1]!見積条件タイプマスタ[#Data],5,0)</f>
        <v>ツバ厚公差</v>
      </c>
      <c r="F176" s="49" t="str">
        <f>VLOOKUP([1]!テーブル26[[#This Row],[qt_condition_type_id]],[1]!見積条件タイプマスタ[#Data],4,0)</f>
        <v>SOLID_FEATURE</v>
      </c>
      <c r="G176" s="5">
        <v>1</v>
      </c>
      <c r="H176" s="49" t="str">
        <f>[1]!テーブル26[[#This Row],[article_type_id]]&amp;"."&amp;[1]!テーブル26[[#This Row],[qt_condition_type_id]]&amp;"."&amp;[1]!テーブル26[[#This Row],[qt_condition_type_define_id]]</f>
        <v>1.10002.1</v>
      </c>
      <c r="I176" s="33" t="str">
        <f>VLOOKUP([1]!テーブル26[[#This Row],['#unique_id]],[1]!見積条件マスタ[['#unique_id]:[name]],2,0)</f>
        <v>0/-0.02</v>
      </c>
      <c r="J176" s="33">
        <f>VLOOKUP([1]!テーブル26[[#This Row],['#unique_id]],[1]!見積条件マスタ[['#unique_id]:[name]],3,0)</f>
        <v>0</v>
      </c>
      <c r="K176" s="33" t="str">
        <f>VLOOKUP([1]!テーブル26[[#This Row],['#unique_id]],[1]!見積条件マスタ[['#unique_id]:[name]],4,0)</f>
        <v>0/-0.02</v>
      </c>
      <c r="L176" s="32">
        <v>5</v>
      </c>
      <c r="M176" s="32" t="s">
        <v>841</v>
      </c>
      <c r="N176" s="32" t="s">
        <v>836</v>
      </c>
      <c r="O176" s="50" t="s">
        <v>842</v>
      </c>
      <c r="P176" s="37" t="s">
        <v>633</v>
      </c>
    </row>
    <row r="177" spans="2:16" x14ac:dyDescent="0.25">
      <c r="B177" s="5">
        <v>1</v>
      </c>
      <c r="C177" s="49" t="str">
        <f>VLOOKUP([1]!テーブル26[[#This Row],[article_type_id]],[1]!品名マスタ[#Data],5,0)</f>
        <v>エジェクタピン</v>
      </c>
      <c r="D177" s="9">
        <v>10002</v>
      </c>
      <c r="E177" s="49" t="str">
        <f>VLOOKUP([1]!テーブル26[[#This Row],[qt_condition_type_id]],[1]!見積条件タイプマスタ[#Data],5,0)</f>
        <v>ツバ厚公差</v>
      </c>
      <c r="F177" s="49" t="str">
        <f>VLOOKUP([1]!テーブル26[[#This Row],[qt_condition_type_id]],[1]!見積条件タイプマスタ[#Data],4,0)</f>
        <v>SOLID_FEATURE</v>
      </c>
      <c r="G177" s="5">
        <v>1</v>
      </c>
      <c r="H177" s="49" t="str">
        <f>[1]!テーブル26[[#This Row],[article_type_id]]&amp;"."&amp;[1]!テーブル26[[#This Row],[qt_condition_type_id]]&amp;"."&amp;[1]!テーブル26[[#This Row],[qt_condition_type_define_id]]</f>
        <v>1.10002.1</v>
      </c>
      <c r="I177" s="33" t="str">
        <f>VLOOKUP([1]!テーブル26[[#This Row],['#unique_id]],[1]!見積条件マスタ[['#unique_id]:[name]],2,0)</f>
        <v>0/-0.02</v>
      </c>
      <c r="J177" s="33">
        <f>VLOOKUP([1]!テーブル26[[#This Row],['#unique_id]],[1]!見積条件マスタ[['#unique_id]:[name]],3,0)</f>
        <v>0</v>
      </c>
      <c r="K177" s="33" t="str">
        <f>VLOOKUP([1]!テーブル26[[#This Row],['#unique_id]],[1]!見積条件マスタ[['#unique_id]:[name]],4,0)</f>
        <v>0/-0.02</v>
      </c>
      <c r="L177" s="32">
        <v>6</v>
      </c>
      <c r="M177" s="32" t="s">
        <v>618</v>
      </c>
      <c r="N177" s="32" t="s">
        <v>474</v>
      </c>
      <c r="O177" s="50" t="s">
        <v>620</v>
      </c>
      <c r="P177" s="37" t="s">
        <v>632</v>
      </c>
    </row>
    <row r="178" spans="2:16" x14ac:dyDescent="0.25">
      <c r="B178" s="5">
        <v>1</v>
      </c>
      <c r="C178" s="49" t="str">
        <f>VLOOKUP([1]!テーブル26[[#This Row],[article_type_id]],[1]!品名マスタ[#Data],5,0)</f>
        <v>エジェクタピン</v>
      </c>
      <c r="D178" s="9">
        <v>10002</v>
      </c>
      <c r="E178" s="49" t="str">
        <f>VLOOKUP([1]!テーブル26[[#This Row],[qt_condition_type_id]],[1]!見積条件タイプマスタ[#Data],5,0)</f>
        <v>ツバ厚公差</v>
      </c>
      <c r="F178" s="49" t="str">
        <f>VLOOKUP([1]!テーブル26[[#This Row],[qt_condition_type_id]],[1]!見積条件タイプマスタ[#Data],4,0)</f>
        <v>SOLID_FEATURE</v>
      </c>
      <c r="G178" s="5">
        <v>1</v>
      </c>
      <c r="H178" s="49" t="str">
        <f>[1]!テーブル26[[#This Row],[article_type_id]]&amp;"."&amp;[1]!テーブル26[[#This Row],[qt_condition_type_id]]&amp;"."&amp;[1]!テーブル26[[#This Row],[qt_condition_type_define_id]]</f>
        <v>1.10002.1</v>
      </c>
      <c r="I178" s="33" t="str">
        <f>VLOOKUP([1]!テーブル26[[#This Row],['#unique_id]],[1]!見積条件マスタ[['#unique_id]:[name]],2,0)</f>
        <v>0/-0.02</v>
      </c>
      <c r="J178" s="33">
        <f>VLOOKUP([1]!テーブル26[[#This Row],['#unique_id]],[1]!見積条件マスタ[['#unique_id]:[name]],3,0)</f>
        <v>0</v>
      </c>
      <c r="K178" s="33" t="str">
        <f>VLOOKUP([1]!テーブル26[[#This Row],['#unique_id]],[1]!見積条件マスタ[['#unique_id]:[name]],4,0)</f>
        <v>0/-0.02</v>
      </c>
      <c r="L178" s="32">
        <v>7</v>
      </c>
      <c r="M178" s="5" t="s">
        <v>843</v>
      </c>
      <c r="N178" s="32" t="s">
        <v>844</v>
      </c>
      <c r="O178" s="50"/>
      <c r="P178" s="37" t="s">
        <v>632</v>
      </c>
    </row>
    <row r="179" spans="2:16" x14ac:dyDescent="0.25">
      <c r="B179" s="5">
        <v>1</v>
      </c>
      <c r="C179" s="49" t="str">
        <f>VLOOKUP([1]!テーブル26[[#This Row],[article_type_id]],[1]!品名マスタ[#Data],5,0)</f>
        <v>エジェクタピン</v>
      </c>
      <c r="D179" s="9">
        <v>10002</v>
      </c>
      <c r="E179" s="49" t="str">
        <f>VLOOKUP([1]!テーブル26[[#This Row],[qt_condition_type_id]],[1]!見積条件タイプマスタ[#Data],5,0)</f>
        <v>ツバ厚公差</v>
      </c>
      <c r="F179" s="49" t="str">
        <f>VLOOKUP([1]!テーブル26[[#This Row],[qt_condition_type_id]],[1]!見積条件タイプマスタ[#Data],4,0)</f>
        <v>SOLID_FEATURE</v>
      </c>
      <c r="G179" s="5">
        <v>2</v>
      </c>
      <c r="H179" s="49" t="str">
        <f>[1]!テーブル26[[#This Row],[article_type_id]]&amp;"."&amp;[1]!テーブル26[[#This Row],[qt_condition_type_id]]&amp;"."&amp;[1]!テーブル26[[#This Row],[qt_condition_type_define_id]]</f>
        <v>1.10002.2</v>
      </c>
      <c r="I179" s="33" t="str">
        <f>VLOOKUP([1]!テーブル26[[#This Row],['#unique_id]],[1]!見積条件マスタ[['#unique_id]:[name]],2,0)</f>
        <v>0/-0.05</v>
      </c>
      <c r="J179" s="33">
        <f>VLOOKUP([1]!テーブル26[[#This Row],['#unique_id]],[1]!見積条件マスタ[['#unique_id]:[name]],3,0)</f>
        <v>0</v>
      </c>
      <c r="K179" s="33" t="str">
        <f>VLOOKUP([1]!テーブル26[[#This Row],['#unique_id]],[1]!見積条件マスタ[['#unique_id]:[name]],4,0)</f>
        <v>0/-0.05</v>
      </c>
      <c r="L179" s="32">
        <v>1</v>
      </c>
      <c r="M179" s="32" t="s">
        <v>388</v>
      </c>
      <c r="N179" s="32" t="s">
        <v>474</v>
      </c>
      <c r="O179" s="50" t="s">
        <v>616</v>
      </c>
      <c r="P179" s="37" t="s">
        <v>632</v>
      </c>
    </row>
    <row r="180" spans="2:16" x14ac:dyDescent="0.25">
      <c r="B180" s="5">
        <v>1</v>
      </c>
      <c r="C180" s="49" t="str">
        <f>VLOOKUP([1]!テーブル26[[#This Row],[article_type_id]],[1]!品名マスタ[#Data],5,0)</f>
        <v>エジェクタピン</v>
      </c>
      <c r="D180" s="9">
        <v>10002</v>
      </c>
      <c r="E180" s="49" t="str">
        <f>VLOOKUP([1]!テーブル26[[#This Row],[qt_condition_type_id]],[1]!見積条件タイプマスタ[#Data],5,0)</f>
        <v>ツバ厚公差</v>
      </c>
      <c r="F180" s="49" t="str">
        <f>VLOOKUP([1]!テーブル26[[#This Row],[qt_condition_type_id]],[1]!見積条件タイプマスタ[#Data],4,0)</f>
        <v>SOLID_FEATURE</v>
      </c>
      <c r="G180" s="5">
        <v>2</v>
      </c>
      <c r="H180" s="49" t="str">
        <f>[1]!テーブル26[[#This Row],[article_type_id]]&amp;"."&amp;[1]!テーブル26[[#This Row],[qt_condition_type_id]]&amp;"."&amp;[1]!テーブル26[[#This Row],[qt_condition_type_define_id]]</f>
        <v>1.10002.2</v>
      </c>
      <c r="I180" s="33" t="str">
        <f>VLOOKUP([1]!テーブル26[[#This Row],['#unique_id]],[1]!見積条件マスタ[['#unique_id]:[name]],2,0)</f>
        <v>0/-0.05</v>
      </c>
      <c r="J180" s="33">
        <f>VLOOKUP([1]!テーブル26[[#This Row],['#unique_id]],[1]!見積条件マスタ[['#unique_id]:[name]],3,0)</f>
        <v>0</v>
      </c>
      <c r="K180" s="33" t="str">
        <f>VLOOKUP([1]!テーブル26[[#This Row],['#unique_id]],[1]!見積条件マスタ[['#unique_id]:[name]],4,0)</f>
        <v>0/-0.05</v>
      </c>
      <c r="L180" s="32">
        <v>2</v>
      </c>
      <c r="M180" s="32" t="s">
        <v>845</v>
      </c>
      <c r="N180" s="32" t="s">
        <v>846</v>
      </c>
      <c r="O180" s="50" t="s">
        <v>847</v>
      </c>
      <c r="P180" s="37" t="s">
        <v>633</v>
      </c>
    </row>
    <row r="181" spans="2:16" x14ac:dyDescent="0.25">
      <c r="B181" s="5">
        <v>1</v>
      </c>
      <c r="C181" s="49" t="str">
        <f>VLOOKUP([1]!テーブル26[[#This Row],[article_type_id]],[1]!品名マスタ[#Data],5,0)</f>
        <v>エジェクタピン</v>
      </c>
      <c r="D181" s="9">
        <v>10002</v>
      </c>
      <c r="E181" s="49" t="str">
        <f>VLOOKUP([1]!テーブル26[[#This Row],[qt_condition_type_id]],[1]!見積条件タイプマスタ[#Data],5,0)</f>
        <v>ツバ厚公差</v>
      </c>
      <c r="F181" s="49" t="str">
        <f>VLOOKUP([1]!テーブル26[[#This Row],[qt_condition_type_id]],[1]!見積条件タイプマスタ[#Data],4,0)</f>
        <v>SOLID_FEATURE</v>
      </c>
      <c r="G181" s="5">
        <v>2</v>
      </c>
      <c r="H181" s="49" t="str">
        <f>[1]!テーブル26[[#This Row],[article_type_id]]&amp;"."&amp;[1]!テーブル26[[#This Row],[qt_condition_type_id]]&amp;"."&amp;[1]!テーブル26[[#This Row],[qt_condition_type_define_id]]</f>
        <v>1.10002.2</v>
      </c>
      <c r="I181" s="33" t="str">
        <f>VLOOKUP([1]!テーブル26[[#This Row],['#unique_id]],[1]!見積条件マスタ[['#unique_id]:[name]],2,0)</f>
        <v>0/-0.05</v>
      </c>
      <c r="J181" s="33">
        <f>VLOOKUP([1]!テーブル26[[#This Row],['#unique_id]],[1]!見積条件マスタ[['#unique_id]:[name]],3,0)</f>
        <v>0</v>
      </c>
      <c r="K181" s="33" t="str">
        <f>VLOOKUP([1]!テーブル26[[#This Row],['#unique_id]],[1]!見積条件マスタ[['#unique_id]:[name]],4,0)</f>
        <v>0/-0.05</v>
      </c>
      <c r="L181" s="32">
        <v>3</v>
      </c>
      <c r="M181" s="32" t="s">
        <v>617</v>
      </c>
      <c r="N181" s="32" t="s">
        <v>387</v>
      </c>
      <c r="O181" s="50" t="s">
        <v>616</v>
      </c>
      <c r="P181" s="37" t="s">
        <v>632</v>
      </c>
    </row>
    <row r="182" spans="2:16" x14ac:dyDescent="0.25">
      <c r="B182" s="5">
        <v>1</v>
      </c>
      <c r="C182" s="49" t="str">
        <f>VLOOKUP([1]!テーブル26[[#This Row],[article_type_id]],[1]!品名マスタ[#Data],5,0)</f>
        <v>エジェクタピン</v>
      </c>
      <c r="D182" s="9">
        <v>10002</v>
      </c>
      <c r="E182" s="49" t="str">
        <f>VLOOKUP([1]!テーブル26[[#This Row],[qt_condition_type_id]],[1]!見積条件タイプマスタ[#Data],5,0)</f>
        <v>ツバ厚公差</v>
      </c>
      <c r="F182" s="49" t="str">
        <f>VLOOKUP([1]!テーブル26[[#This Row],[qt_condition_type_id]],[1]!見積条件タイプマスタ[#Data],4,0)</f>
        <v>SOLID_FEATURE</v>
      </c>
      <c r="G182" s="5">
        <v>2</v>
      </c>
      <c r="H182" s="49" t="str">
        <f>[1]!テーブル26[[#This Row],[article_type_id]]&amp;"."&amp;[1]!テーブル26[[#This Row],[qt_condition_type_id]]&amp;"."&amp;[1]!テーブル26[[#This Row],[qt_condition_type_define_id]]</f>
        <v>1.10002.2</v>
      </c>
      <c r="I182" s="33" t="str">
        <f>VLOOKUP([1]!テーブル26[[#This Row],['#unique_id]],[1]!見積条件マスタ[['#unique_id]:[name]],2,0)</f>
        <v>0/-0.05</v>
      </c>
      <c r="J182" s="33">
        <f>VLOOKUP([1]!テーブル26[[#This Row],['#unique_id]],[1]!見積条件マスタ[['#unique_id]:[name]],3,0)</f>
        <v>0</v>
      </c>
      <c r="K182" s="33" t="str">
        <f>VLOOKUP([1]!テーブル26[[#This Row],['#unique_id]],[1]!見積条件マスタ[['#unique_id]:[name]],4,0)</f>
        <v>0/-0.05</v>
      </c>
      <c r="L182" s="32">
        <v>4</v>
      </c>
      <c r="M182" s="32" t="s">
        <v>843</v>
      </c>
      <c r="N182" s="32" t="s">
        <v>848</v>
      </c>
      <c r="O182" s="50" t="s">
        <v>847</v>
      </c>
      <c r="P182" s="37" t="s">
        <v>633</v>
      </c>
    </row>
    <row r="183" spans="2:16" x14ac:dyDescent="0.25">
      <c r="B183" s="5">
        <v>1</v>
      </c>
      <c r="C183" s="49" t="str">
        <f>VLOOKUP([1]!テーブル26[[#This Row],[article_type_id]],[1]!品名マスタ[#Data],5,0)</f>
        <v>エジェクタピン</v>
      </c>
      <c r="D183" s="9">
        <v>10002</v>
      </c>
      <c r="E183" s="49" t="str">
        <f>VLOOKUP([1]!テーブル26[[#This Row],[qt_condition_type_id]],[1]!見積条件タイプマスタ[#Data],5,0)</f>
        <v>ツバ厚公差</v>
      </c>
      <c r="F183" s="49" t="str">
        <f>VLOOKUP([1]!テーブル26[[#This Row],[qt_condition_type_id]],[1]!見積条件タイプマスタ[#Data],4,0)</f>
        <v>SOLID_FEATURE</v>
      </c>
      <c r="G183" s="5">
        <v>2</v>
      </c>
      <c r="H183" s="49" t="str">
        <f>[1]!テーブル26[[#This Row],[article_type_id]]&amp;"."&amp;[1]!テーブル26[[#This Row],[qt_condition_type_id]]&amp;"."&amp;[1]!テーブル26[[#This Row],[qt_condition_type_define_id]]</f>
        <v>1.10002.2</v>
      </c>
      <c r="I183" s="33" t="str">
        <f>VLOOKUP([1]!テーブル26[[#This Row],['#unique_id]],[1]!見積条件マスタ[['#unique_id]:[name]],2,0)</f>
        <v>0/-0.05</v>
      </c>
      <c r="J183" s="33">
        <f>VLOOKUP([1]!テーブル26[[#This Row],['#unique_id]],[1]!見積条件マスタ[['#unique_id]:[name]],3,0)</f>
        <v>0</v>
      </c>
      <c r="K183" s="33" t="str">
        <f>VLOOKUP([1]!テーブル26[[#This Row],['#unique_id]],[1]!見積条件マスタ[['#unique_id]:[name]],4,0)</f>
        <v>0/-0.05</v>
      </c>
      <c r="L183" s="32">
        <v>5</v>
      </c>
      <c r="M183" s="32" t="s">
        <v>618</v>
      </c>
      <c r="N183" s="32" t="s">
        <v>474</v>
      </c>
      <c r="O183" s="50" t="s">
        <v>619</v>
      </c>
      <c r="P183" s="37" t="s">
        <v>632</v>
      </c>
    </row>
    <row r="184" spans="2:16" x14ac:dyDescent="0.25">
      <c r="B184" s="5">
        <v>1</v>
      </c>
      <c r="C184" s="49" t="str">
        <f>VLOOKUP([1]!テーブル26[[#This Row],[article_type_id]],[1]!品名マスタ[#Data],5,0)</f>
        <v>エジェクタピン</v>
      </c>
      <c r="D184" s="9">
        <v>10002</v>
      </c>
      <c r="E184" s="49" t="str">
        <f>VLOOKUP([1]!テーブル26[[#This Row],[qt_condition_type_id]],[1]!見積条件タイプマスタ[#Data],5,0)</f>
        <v>ツバ厚公差</v>
      </c>
      <c r="F184" s="49" t="str">
        <f>VLOOKUP([1]!テーブル26[[#This Row],[qt_condition_type_id]],[1]!見積条件タイプマスタ[#Data],4,0)</f>
        <v>SOLID_FEATURE</v>
      </c>
      <c r="G184" s="5">
        <v>2</v>
      </c>
      <c r="H184" s="49" t="str">
        <f>[1]!テーブル26[[#This Row],[article_type_id]]&amp;"."&amp;[1]!テーブル26[[#This Row],[qt_condition_type_id]]&amp;"."&amp;[1]!テーブル26[[#This Row],[qt_condition_type_define_id]]</f>
        <v>1.10002.2</v>
      </c>
      <c r="I184" s="33" t="str">
        <f>VLOOKUP([1]!テーブル26[[#This Row],['#unique_id]],[1]!見積条件マスタ[['#unique_id]:[name]],2,0)</f>
        <v>0/-0.05</v>
      </c>
      <c r="J184" s="33">
        <f>VLOOKUP([1]!テーブル26[[#This Row],['#unique_id]],[1]!見積条件マスタ[['#unique_id]:[name]],3,0)</f>
        <v>0</v>
      </c>
      <c r="K184" s="33" t="str">
        <f>VLOOKUP([1]!テーブル26[[#This Row],['#unique_id]],[1]!見積条件マスタ[['#unique_id]:[name]],4,0)</f>
        <v>0/-0.05</v>
      </c>
      <c r="L184" s="32">
        <v>6</v>
      </c>
      <c r="M184" s="32" t="s">
        <v>849</v>
      </c>
      <c r="N184" s="32" t="s">
        <v>850</v>
      </c>
      <c r="O184" s="50" t="s">
        <v>851</v>
      </c>
      <c r="P184" s="37" t="s">
        <v>633</v>
      </c>
    </row>
    <row r="185" spans="2:16" x14ac:dyDescent="0.25">
      <c r="B185" s="5">
        <v>1</v>
      </c>
      <c r="C185" s="49" t="str">
        <f>VLOOKUP([1]!テーブル26[[#This Row],[article_type_id]],[1]!品名マスタ[#Data],5,0)</f>
        <v>エジェクタピン</v>
      </c>
      <c r="D185" s="9">
        <v>10002</v>
      </c>
      <c r="E185" s="49" t="str">
        <f>VLOOKUP([1]!テーブル26[[#This Row],[qt_condition_type_id]],[1]!見積条件タイプマスタ[#Data],5,0)</f>
        <v>ツバ厚公差</v>
      </c>
      <c r="F185" s="49" t="str">
        <f>VLOOKUP([1]!テーブル26[[#This Row],[qt_condition_type_id]],[1]!見積条件タイプマスタ[#Data],4,0)</f>
        <v>SOLID_FEATURE</v>
      </c>
      <c r="G185" s="5">
        <v>2</v>
      </c>
      <c r="H185" s="49" t="str">
        <f>[1]!テーブル26[[#This Row],[article_type_id]]&amp;"."&amp;[1]!テーブル26[[#This Row],[qt_condition_type_id]]&amp;"."&amp;[1]!テーブル26[[#This Row],[qt_condition_type_define_id]]</f>
        <v>1.10002.2</v>
      </c>
      <c r="I185" s="33" t="str">
        <f>VLOOKUP([1]!テーブル26[[#This Row],['#unique_id]],[1]!見積条件マスタ[['#unique_id]:[name]],2,0)</f>
        <v>0/-0.05</v>
      </c>
      <c r="J185" s="33">
        <f>VLOOKUP([1]!テーブル26[[#This Row],['#unique_id]],[1]!見積条件マスタ[['#unique_id]:[name]],3,0)</f>
        <v>0</v>
      </c>
      <c r="K185" s="33" t="str">
        <f>VLOOKUP([1]!テーブル26[[#This Row],['#unique_id]],[1]!見積条件マスタ[['#unique_id]:[name]],4,0)</f>
        <v>0/-0.05</v>
      </c>
      <c r="L185" s="32">
        <v>7</v>
      </c>
      <c r="M185" s="5" t="s">
        <v>852</v>
      </c>
      <c r="N185" s="32" t="s">
        <v>853</v>
      </c>
      <c r="O185" s="50"/>
      <c r="P185" s="37" t="s">
        <v>633</v>
      </c>
    </row>
    <row r="186" spans="2:16" x14ac:dyDescent="0.25">
      <c r="B186" s="5">
        <v>1</v>
      </c>
      <c r="C186" s="49" t="str">
        <f>VLOOKUP([1]!テーブル26[[#This Row],[article_type_id]],[1]!品名マスタ[#Data],5,0)</f>
        <v>エジェクタピン</v>
      </c>
      <c r="D186" s="9">
        <v>10003</v>
      </c>
      <c r="E186" s="49" t="str">
        <f>VLOOKUP([1]!テーブル26[[#This Row],[qt_condition_type_id]],[1]!見積条件タイプマスタ[#Data],5,0)</f>
        <v>全長公差</v>
      </c>
      <c r="F186" s="49" t="str">
        <f>VLOOKUP([1]!テーブル26[[#This Row],[qt_condition_type_id]],[1]!見積条件タイプマスタ[#Data],4,0)</f>
        <v>SOLID_FEATURE</v>
      </c>
      <c r="G186" s="5">
        <v>1</v>
      </c>
      <c r="H186" s="49" t="str">
        <f>[1]!テーブル26[[#This Row],[article_type_id]]&amp;"."&amp;[1]!テーブル26[[#This Row],[qt_condition_type_id]]&amp;"."&amp;[1]!テーブル26[[#This Row],[qt_condition_type_define_id]]</f>
        <v>1.10003.1</v>
      </c>
      <c r="I186" s="33" t="str">
        <f>VLOOKUP([1]!テーブル26[[#This Row],['#unique_id]],[1]!見積条件マスタ[['#unique_id]:[name]],2,0)</f>
        <v>0.02/0</v>
      </c>
      <c r="J186" s="33">
        <f>VLOOKUP([1]!テーブル26[[#This Row],['#unique_id]],[1]!見積条件マスタ[['#unique_id]:[name]],3,0)</f>
        <v>0</v>
      </c>
      <c r="K186" s="33" t="str">
        <f>VLOOKUP([1]!テーブル26[[#This Row],['#unique_id]],[1]!見積条件マスタ[['#unique_id]:[name]],4,0)</f>
        <v>+0.02/0</v>
      </c>
      <c r="L186" s="32">
        <v>1</v>
      </c>
      <c r="M186" s="32" t="s">
        <v>0</v>
      </c>
      <c r="N186" s="32" t="s">
        <v>473</v>
      </c>
      <c r="O186" s="50" t="s">
        <v>855</v>
      </c>
      <c r="P186" s="37" t="s">
        <v>633</v>
      </c>
    </row>
    <row r="187" spans="2:16" x14ac:dyDescent="0.25">
      <c r="B187" s="5">
        <v>1</v>
      </c>
      <c r="C187" s="49" t="str">
        <f>VLOOKUP([1]!テーブル26[[#This Row],[article_type_id]],[1]!品名マスタ[#Data],5,0)</f>
        <v>エジェクタピン</v>
      </c>
      <c r="D187" s="9">
        <v>10003</v>
      </c>
      <c r="E187" s="49" t="str">
        <f>VLOOKUP([1]!テーブル26[[#This Row],[qt_condition_type_id]],[1]!見積条件タイプマスタ[#Data],5,0)</f>
        <v>全長公差</v>
      </c>
      <c r="F187" s="49" t="str">
        <f>VLOOKUP([1]!テーブル26[[#This Row],[qt_condition_type_id]],[1]!見積条件タイプマスタ[#Data],4,0)</f>
        <v>SOLID_FEATURE</v>
      </c>
      <c r="G187" s="5">
        <v>1</v>
      </c>
      <c r="H187" s="49" t="str">
        <f>[1]!テーブル26[[#This Row],[article_type_id]]&amp;"."&amp;[1]!テーブル26[[#This Row],[qt_condition_type_id]]&amp;"."&amp;[1]!テーブル26[[#This Row],[qt_condition_type_define_id]]</f>
        <v>1.10003.1</v>
      </c>
      <c r="I187" s="33" t="str">
        <f>VLOOKUP([1]!テーブル26[[#This Row],['#unique_id]],[1]!見積条件マスタ[['#unique_id]:[name]],2,0)</f>
        <v>0.02/0</v>
      </c>
      <c r="J187" s="33">
        <f>VLOOKUP([1]!テーブル26[[#This Row],['#unique_id]],[1]!見積条件マスタ[['#unique_id]:[name]],3,0)</f>
        <v>0</v>
      </c>
      <c r="K187" s="33" t="str">
        <f>VLOOKUP([1]!テーブル26[[#This Row],['#unique_id]],[1]!見積条件マスタ[['#unique_id]:[name]],4,0)</f>
        <v>+0.02/0</v>
      </c>
      <c r="L187" s="32">
        <v>2</v>
      </c>
      <c r="M187" s="32" t="s">
        <v>0</v>
      </c>
      <c r="N187" s="32" t="s">
        <v>473</v>
      </c>
      <c r="O187" s="50" t="s">
        <v>856</v>
      </c>
      <c r="P187" s="37" t="s">
        <v>634</v>
      </c>
    </row>
    <row r="188" spans="2:16" x14ac:dyDescent="0.25">
      <c r="B188" s="5">
        <v>1</v>
      </c>
      <c r="C188" s="49" t="str">
        <f>VLOOKUP([1]!テーブル26[[#This Row],[article_type_id]],[1]!品名マスタ[#Data],5,0)</f>
        <v>エジェクタピン</v>
      </c>
      <c r="D188" s="9">
        <v>10003</v>
      </c>
      <c r="E188" s="49" t="str">
        <f>VLOOKUP([1]!テーブル26[[#This Row],[qt_condition_type_id]],[1]!見積条件タイプマスタ[#Data],5,0)</f>
        <v>全長公差</v>
      </c>
      <c r="F188" s="49" t="str">
        <f>VLOOKUP([1]!テーブル26[[#This Row],[qt_condition_type_id]],[1]!見積条件タイプマスタ[#Data],4,0)</f>
        <v>SOLID_FEATURE</v>
      </c>
      <c r="G188" s="5">
        <v>1</v>
      </c>
      <c r="H188" s="49" t="str">
        <f>[1]!テーブル26[[#This Row],[article_type_id]]&amp;"."&amp;[1]!テーブル26[[#This Row],[qt_condition_type_id]]&amp;"."&amp;[1]!テーブル26[[#This Row],[qt_condition_type_define_id]]</f>
        <v>1.10003.1</v>
      </c>
      <c r="I188" s="33" t="str">
        <f>VLOOKUP([1]!テーブル26[[#This Row],['#unique_id]],[1]!見積条件マスタ[['#unique_id]:[name]],2,0)</f>
        <v>0.02/0</v>
      </c>
      <c r="J188" s="33">
        <f>VLOOKUP([1]!テーブル26[[#This Row],['#unique_id]],[1]!見積条件マスタ[['#unique_id]:[name]],3,0)</f>
        <v>0</v>
      </c>
      <c r="K188" s="33" t="str">
        <f>VLOOKUP([1]!テーブル26[[#This Row],['#unique_id]],[1]!見積条件マスタ[['#unique_id]:[name]],4,0)</f>
        <v>+0.02/0</v>
      </c>
      <c r="L188" s="32">
        <v>3</v>
      </c>
      <c r="M188" s="32" t="s">
        <v>0</v>
      </c>
      <c r="N188" s="32" t="s">
        <v>473</v>
      </c>
      <c r="O188" s="50" t="s">
        <v>857</v>
      </c>
      <c r="P188" s="37" t="s">
        <v>634</v>
      </c>
    </row>
    <row r="189" spans="2:16" x14ac:dyDescent="0.25">
      <c r="B189" s="5">
        <v>1</v>
      </c>
      <c r="C189" s="49" t="str">
        <f>VLOOKUP([1]!テーブル26[[#This Row],[article_type_id]],[1]!品名マスタ[#Data],5,0)</f>
        <v>エジェクタピン</v>
      </c>
      <c r="D189" s="9">
        <v>10003</v>
      </c>
      <c r="E189" s="49" t="str">
        <f>VLOOKUP([1]!テーブル26[[#This Row],[qt_condition_type_id]],[1]!見積条件タイプマスタ[#Data],5,0)</f>
        <v>全長公差</v>
      </c>
      <c r="F189" s="49" t="str">
        <f>VLOOKUP([1]!テーブル26[[#This Row],[qt_condition_type_id]],[1]!見積条件タイプマスタ[#Data],4,0)</f>
        <v>SOLID_FEATURE</v>
      </c>
      <c r="G189" s="5">
        <v>1</v>
      </c>
      <c r="H189" s="49" t="str">
        <f>[1]!テーブル26[[#This Row],[article_type_id]]&amp;"."&amp;[1]!テーブル26[[#This Row],[qt_condition_type_id]]&amp;"."&amp;[1]!テーブル26[[#This Row],[qt_condition_type_define_id]]</f>
        <v>1.10003.1</v>
      </c>
      <c r="I189" s="33" t="str">
        <f>VLOOKUP([1]!テーブル26[[#This Row],['#unique_id]],[1]!見積条件マスタ[['#unique_id]:[name]],2,0)</f>
        <v>0.02/0</v>
      </c>
      <c r="J189" s="33">
        <f>VLOOKUP([1]!テーブル26[[#This Row],['#unique_id]],[1]!見積条件マスタ[['#unique_id]:[name]],3,0)</f>
        <v>0</v>
      </c>
      <c r="K189" s="33" t="str">
        <f>VLOOKUP([1]!テーブル26[[#This Row],['#unique_id]],[1]!見積条件マスタ[['#unique_id]:[name]],4,0)</f>
        <v>+0.02/0</v>
      </c>
      <c r="L189" s="32">
        <v>4</v>
      </c>
      <c r="M189" s="32" t="s">
        <v>25</v>
      </c>
      <c r="N189" s="32" t="s">
        <v>473</v>
      </c>
      <c r="O189" s="50" t="s">
        <v>855</v>
      </c>
      <c r="P189" s="37" t="s">
        <v>633</v>
      </c>
    </row>
    <row r="190" spans="2:16" x14ac:dyDescent="0.25">
      <c r="B190" s="5">
        <v>1</v>
      </c>
      <c r="C190" s="49" t="str">
        <f>VLOOKUP([1]!テーブル26[[#This Row],[article_type_id]],[1]!品名マスタ[#Data],5,0)</f>
        <v>エジェクタピン</v>
      </c>
      <c r="D190" s="9">
        <v>10003</v>
      </c>
      <c r="E190" s="49" t="str">
        <f>VLOOKUP([1]!テーブル26[[#This Row],[qt_condition_type_id]],[1]!見積条件タイプマスタ[#Data],5,0)</f>
        <v>全長公差</v>
      </c>
      <c r="F190" s="49" t="str">
        <f>VLOOKUP([1]!テーブル26[[#This Row],[qt_condition_type_id]],[1]!見積条件タイプマスタ[#Data],4,0)</f>
        <v>SOLID_FEATURE</v>
      </c>
      <c r="G190" s="5">
        <v>1</v>
      </c>
      <c r="H190" s="49" t="str">
        <f>[1]!テーブル26[[#This Row],[article_type_id]]&amp;"."&amp;[1]!テーブル26[[#This Row],[qt_condition_type_id]]&amp;"."&amp;[1]!テーブル26[[#This Row],[qt_condition_type_define_id]]</f>
        <v>1.10003.1</v>
      </c>
      <c r="I190" s="33" t="str">
        <f>VLOOKUP([1]!テーブル26[[#This Row],['#unique_id]],[1]!見積条件マスタ[['#unique_id]:[name]],2,0)</f>
        <v>0.02/0</v>
      </c>
      <c r="J190" s="33">
        <f>VLOOKUP([1]!テーブル26[[#This Row],['#unique_id]],[1]!見積条件マスタ[['#unique_id]:[name]],3,0)</f>
        <v>0</v>
      </c>
      <c r="K190" s="33" t="str">
        <f>VLOOKUP([1]!テーブル26[[#This Row],['#unique_id]],[1]!見積条件マスタ[['#unique_id]:[name]],4,0)</f>
        <v>+0.02/0</v>
      </c>
      <c r="L190" s="32">
        <v>5</v>
      </c>
      <c r="M190" s="32" t="s">
        <v>25</v>
      </c>
      <c r="N190" s="32" t="s">
        <v>473</v>
      </c>
      <c r="O190" s="50" t="s">
        <v>856</v>
      </c>
      <c r="P190" s="37" t="s">
        <v>634</v>
      </c>
    </row>
    <row r="191" spans="2:16" x14ac:dyDescent="0.25">
      <c r="B191" s="5">
        <v>1</v>
      </c>
      <c r="C191" s="49" t="str">
        <f>VLOOKUP([1]!テーブル26[[#This Row],[article_type_id]],[1]!品名マスタ[#Data],5,0)</f>
        <v>エジェクタピン</v>
      </c>
      <c r="D191" s="9">
        <v>10003</v>
      </c>
      <c r="E191" s="49" t="str">
        <f>VLOOKUP([1]!テーブル26[[#This Row],[qt_condition_type_id]],[1]!見積条件タイプマスタ[#Data],5,0)</f>
        <v>全長公差</v>
      </c>
      <c r="F191" s="49" t="str">
        <f>VLOOKUP([1]!テーブル26[[#This Row],[qt_condition_type_id]],[1]!見積条件タイプマスタ[#Data],4,0)</f>
        <v>SOLID_FEATURE</v>
      </c>
      <c r="G191" s="5">
        <v>1</v>
      </c>
      <c r="H191" s="49" t="str">
        <f>[1]!テーブル26[[#This Row],[article_type_id]]&amp;"."&amp;[1]!テーブル26[[#This Row],[qt_condition_type_id]]&amp;"."&amp;[1]!テーブル26[[#This Row],[qt_condition_type_define_id]]</f>
        <v>1.10003.1</v>
      </c>
      <c r="I191" s="33" t="str">
        <f>VLOOKUP([1]!テーブル26[[#This Row],['#unique_id]],[1]!見積条件マスタ[['#unique_id]:[name]],2,0)</f>
        <v>0.02/0</v>
      </c>
      <c r="J191" s="33">
        <f>VLOOKUP([1]!テーブル26[[#This Row],['#unique_id]],[1]!見積条件マスタ[['#unique_id]:[name]],3,0)</f>
        <v>0</v>
      </c>
      <c r="K191" s="33" t="str">
        <f>VLOOKUP([1]!テーブル26[[#This Row],['#unique_id]],[1]!見積条件マスタ[['#unique_id]:[name]],4,0)</f>
        <v>+0.02/0</v>
      </c>
      <c r="L191" s="32">
        <v>6</v>
      </c>
      <c r="M191" s="32" t="s">
        <v>25</v>
      </c>
      <c r="N191" s="32" t="s">
        <v>473</v>
      </c>
      <c r="O191" s="50" t="s">
        <v>857</v>
      </c>
      <c r="P191" s="37" t="s">
        <v>634</v>
      </c>
    </row>
    <row r="192" spans="2:16" x14ac:dyDescent="0.25">
      <c r="B192" s="5">
        <v>1</v>
      </c>
      <c r="C192" s="49" t="str">
        <f>VLOOKUP([1]!テーブル26[[#This Row],[article_type_id]],[1]!品名マスタ[#Data],5,0)</f>
        <v>エジェクタピン</v>
      </c>
      <c r="D192" s="9">
        <v>10003</v>
      </c>
      <c r="E192" s="49" t="str">
        <f>VLOOKUP([1]!テーブル26[[#This Row],[qt_condition_type_id]],[1]!見積条件タイプマスタ[#Data],5,0)</f>
        <v>全長公差</v>
      </c>
      <c r="F192" s="49" t="str">
        <f>VLOOKUP([1]!テーブル26[[#This Row],[qt_condition_type_id]],[1]!見積条件タイプマスタ[#Data],4,0)</f>
        <v>SOLID_FEATURE</v>
      </c>
      <c r="G192" s="5">
        <v>1</v>
      </c>
      <c r="H192" s="49" t="str">
        <f>[1]!テーブル26[[#This Row],[article_type_id]]&amp;"."&amp;[1]!テーブル26[[#This Row],[qt_condition_type_id]]&amp;"."&amp;[1]!テーブル26[[#This Row],[qt_condition_type_define_id]]</f>
        <v>1.10003.1</v>
      </c>
      <c r="I192" s="33" t="str">
        <f>VLOOKUP([1]!テーブル26[[#This Row],['#unique_id]],[1]!見積条件マスタ[['#unique_id]:[name]],2,0)</f>
        <v>0.02/0</v>
      </c>
      <c r="J192" s="33">
        <f>VLOOKUP([1]!テーブル26[[#This Row],['#unique_id]],[1]!見積条件マスタ[['#unique_id]:[name]],3,0)</f>
        <v>0</v>
      </c>
      <c r="K192" s="33" t="str">
        <f>VLOOKUP([1]!テーブル26[[#This Row],['#unique_id]],[1]!見積条件マスタ[['#unique_id]:[name]],4,0)</f>
        <v>+0.02/0</v>
      </c>
      <c r="L192" s="32">
        <v>7</v>
      </c>
      <c r="M192" s="5" t="s">
        <v>22</v>
      </c>
      <c r="N192" s="32" t="s">
        <v>35</v>
      </c>
      <c r="O192" s="50" t="s">
        <v>858</v>
      </c>
      <c r="P192" s="37" t="s">
        <v>633</v>
      </c>
    </row>
    <row r="193" spans="2:16" x14ac:dyDescent="0.25">
      <c r="B193" s="5">
        <v>1</v>
      </c>
      <c r="C193" s="49" t="str">
        <f>VLOOKUP([1]!テーブル26[[#This Row],[article_type_id]],[1]!品名マスタ[#Data],5,0)</f>
        <v>エジェクタピン</v>
      </c>
      <c r="D193" s="32">
        <v>10003</v>
      </c>
      <c r="E193" s="49" t="str">
        <f>VLOOKUP([1]!テーブル26[[#This Row],[qt_condition_type_id]],[1]!見積条件タイプマスタ[#Data],5,0)</f>
        <v>全長公差</v>
      </c>
      <c r="F193" s="49" t="str">
        <f>VLOOKUP([1]!テーブル26[[#This Row],[qt_condition_type_id]],[1]!見積条件タイプマスタ[#Data],4,0)</f>
        <v>SOLID_FEATURE</v>
      </c>
      <c r="G193" s="32">
        <v>1</v>
      </c>
      <c r="H193" s="49" t="str">
        <f>[1]!テーブル26[[#This Row],[article_type_id]]&amp;"."&amp;[1]!テーブル26[[#This Row],[qt_condition_type_id]]&amp;"."&amp;[1]!テーブル26[[#This Row],[qt_condition_type_define_id]]</f>
        <v>1.10003.1</v>
      </c>
      <c r="I193" s="33" t="str">
        <f>VLOOKUP([1]!テーブル26[[#This Row],['#unique_id]],[1]!見積条件マスタ[['#unique_id]:[name]],2,0)</f>
        <v>0.02/0</v>
      </c>
      <c r="J193" s="33">
        <f>VLOOKUP([1]!テーブル26[[#This Row],['#unique_id]],[1]!見積条件マスタ[['#unique_id]:[name]],3,0)</f>
        <v>0</v>
      </c>
      <c r="K193" s="33" t="str">
        <f>VLOOKUP([1]!テーブル26[[#This Row],['#unique_id]],[1]!見積条件マスタ[['#unique_id]:[name]],4,0)</f>
        <v>+0.02/0</v>
      </c>
      <c r="L193" s="32">
        <v>8</v>
      </c>
      <c r="M193" s="32" t="s">
        <v>22</v>
      </c>
      <c r="N193" s="32" t="s">
        <v>35</v>
      </c>
      <c r="O193" s="32" t="s">
        <v>859</v>
      </c>
      <c r="P193" s="32" t="s">
        <v>634</v>
      </c>
    </row>
    <row r="194" spans="2:16" x14ac:dyDescent="0.25">
      <c r="B194" s="5">
        <v>1</v>
      </c>
      <c r="C194" s="49" t="str">
        <f>VLOOKUP([1]!テーブル26[[#This Row],[article_type_id]],[1]!品名マスタ[#Data],5,0)</f>
        <v>エジェクタピン</v>
      </c>
      <c r="D194" s="32">
        <v>10003</v>
      </c>
      <c r="E194" s="49" t="str">
        <f>VLOOKUP([1]!テーブル26[[#This Row],[qt_condition_type_id]],[1]!見積条件タイプマスタ[#Data],5,0)</f>
        <v>全長公差</v>
      </c>
      <c r="F194" s="49" t="str">
        <f>VLOOKUP([1]!テーブル26[[#This Row],[qt_condition_type_id]],[1]!見積条件タイプマスタ[#Data],4,0)</f>
        <v>SOLID_FEATURE</v>
      </c>
      <c r="G194" s="32">
        <v>1</v>
      </c>
      <c r="H194" s="49" t="str">
        <f>[1]!テーブル26[[#This Row],[article_type_id]]&amp;"."&amp;[1]!テーブル26[[#This Row],[qt_condition_type_id]]&amp;"."&amp;[1]!テーブル26[[#This Row],[qt_condition_type_define_id]]</f>
        <v>1.10003.1</v>
      </c>
      <c r="I194" s="33" t="str">
        <f>VLOOKUP([1]!テーブル26[[#This Row],['#unique_id]],[1]!見積条件マスタ[['#unique_id]:[name]],2,0)</f>
        <v>0.02/0</v>
      </c>
      <c r="J194" s="33">
        <f>VLOOKUP([1]!テーブル26[[#This Row],['#unique_id]],[1]!見積条件マスタ[['#unique_id]:[name]],3,0)</f>
        <v>0</v>
      </c>
      <c r="K194" s="33" t="str">
        <f>VLOOKUP([1]!テーブル26[[#This Row],['#unique_id]],[1]!見積条件マスタ[['#unique_id]:[name]],4,0)</f>
        <v>+0.02/0</v>
      </c>
      <c r="L194" s="32">
        <v>9</v>
      </c>
      <c r="M194" s="32" t="s">
        <v>22</v>
      </c>
      <c r="N194" s="32" t="s">
        <v>35</v>
      </c>
      <c r="O194" s="32" t="s">
        <v>857</v>
      </c>
      <c r="P194" s="32" t="s">
        <v>634</v>
      </c>
    </row>
    <row r="195" spans="2:16" x14ac:dyDescent="0.25">
      <c r="B195" s="5">
        <v>1</v>
      </c>
      <c r="C195" s="49" t="str">
        <f>VLOOKUP([1]!テーブル26[[#This Row],[article_type_id]],[1]!品名マスタ[#Data],5,0)</f>
        <v>エジェクタピン</v>
      </c>
      <c r="D195" s="32">
        <v>10003</v>
      </c>
      <c r="E195" s="49" t="str">
        <f>VLOOKUP([1]!テーブル26[[#This Row],[qt_condition_type_id]],[1]!見積条件タイプマスタ[#Data],5,0)</f>
        <v>全長公差</v>
      </c>
      <c r="F195" s="49" t="str">
        <f>VLOOKUP([1]!テーブル26[[#This Row],[qt_condition_type_id]],[1]!見積条件タイプマスタ[#Data],4,0)</f>
        <v>SOLID_FEATURE</v>
      </c>
      <c r="G195" s="32">
        <v>1</v>
      </c>
      <c r="H195" s="49" t="str">
        <f>[1]!テーブル26[[#This Row],[article_type_id]]&amp;"."&amp;[1]!テーブル26[[#This Row],[qt_condition_type_id]]&amp;"."&amp;[1]!テーブル26[[#This Row],[qt_condition_type_define_id]]</f>
        <v>1.10003.1</v>
      </c>
      <c r="I195" s="33" t="str">
        <f>VLOOKUP([1]!テーブル26[[#This Row],['#unique_id]],[1]!見積条件マスタ[['#unique_id]:[name]],2,0)</f>
        <v>0.02/0</v>
      </c>
      <c r="J195" s="33">
        <f>VLOOKUP([1]!テーブル26[[#This Row],['#unique_id]],[1]!見積条件マスタ[['#unique_id]:[name]],3,0)</f>
        <v>0</v>
      </c>
      <c r="K195" s="33" t="str">
        <f>VLOOKUP([1]!テーブル26[[#This Row],['#unique_id]],[1]!見積条件マスタ[['#unique_id]:[name]],4,0)</f>
        <v>+0.02/0</v>
      </c>
      <c r="L195" s="32">
        <v>10</v>
      </c>
      <c r="M195" s="32" t="s">
        <v>473</v>
      </c>
      <c r="N195" s="32" t="s">
        <v>473</v>
      </c>
      <c r="O195" s="32"/>
      <c r="P195" s="32" t="s">
        <v>634</v>
      </c>
    </row>
    <row r="196" spans="2:16" x14ac:dyDescent="0.25">
      <c r="B196" s="5">
        <v>1</v>
      </c>
      <c r="C196" s="49" t="str">
        <f>VLOOKUP([1]!テーブル26[[#This Row],[article_type_id]],[1]!品名マスタ[#Data],5,0)</f>
        <v>エジェクタピン</v>
      </c>
      <c r="D196" s="32">
        <v>10003</v>
      </c>
      <c r="E196" s="49" t="str">
        <f>VLOOKUP([1]!テーブル26[[#This Row],[qt_condition_type_id]],[1]!見積条件タイプマスタ[#Data],5,0)</f>
        <v>全長公差</v>
      </c>
      <c r="F196" s="49" t="str">
        <f>VLOOKUP([1]!テーブル26[[#This Row],[qt_condition_type_id]],[1]!見積条件タイプマスタ[#Data],4,0)</f>
        <v>SOLID_FEATURE</v>
      </c>
      <c r="G196" s="32">
        <v>2</v>
      </c>
      <c r="H196" s="49" t="str">
        <f>[1]!テーブル26[[#This Row],[article_type_id]]&amp;"."&amp;[1]!テーブル26[[#This Row],[qt_condition_type_id]]&amp;"."&amp;[1]!テーブル26[[#This Row],[qt_condition_type_define_id]]</f>
        <v>1.10003.2</v>
      </c>
      <c r="I196" s="33" t="str">
        <f>VLOOKUP([1]!テーブル26[[#This Row],['#unique_id]],[1]!見積条件マスタ[['#unique_id]:[name]],2,0)</f>
        <v>0.05/0</v>
      </c>
      <c r="J196" s="33">
        <f>VLOOKUP([1]!テーブル26[[#This Row],['#unique_id]],[1]!見積条件マスタ[['#unique_id]:[name]],3,0)</f>
        <v>0</v>
      </c>
      <c r="K196" s="33" t="str">
        <f>VLOOKUP([1]!テーブル26[[#This Row],['#unique_id]],[1]!見積条件マスタ[['#unique_id]:[name]],4,0)</f>
        <v>+0.05/0</v>
      </c>
      <c r="L196" s="32">
        <v>1</v>
      </c>
      <c r="M196" s="32" t="s">
        <v>473</v>
      </c>
      <c r="N196" s="32" t="s">
        <v>473</v>
      </c>
      <c r="O196" s="32"/>
      <c r="P196" s="32" t="s">
        <v>633</v>
      </c>
    </row>
    <row r="197" spans="2:16" x14ac:dyDescent="0.25">
      <c r="B197" s="5">
        <v>1</v>
      </c>
      <c r="C197" s="49" t="str">
        <f>VLOOKUP([1]!テーブル26[[#This Row],[article_type_id]],[1]!品名マスタ[#Data],5,0)</f>
        <v>エジェクタピン</v>
      </c>
      <c r="D197" s="32">
        <v>10003</v>
      </c>
      <c r="E197" s="49" t="str">
        <f>VLOOKUP([1]!テーブル26[[#This Row],[qt_condition_type_id]],[1]!見積条件タイプマスタ[#Data],5,0)</f>
        <v>全長公差</v>
      </c>
      <c r="F197" s="49" t="str">
        <f>VLOOKUP([1]!テーブル26[[#This Row],[qt_condition_type_id]],[1]!見積条件タイプマスタ[#Data],4,0)</f>
        <v>SOLID_FEATURE</v>
      </c>
      <c r="G197" s="32">
        <v>3</v>
      </c>
      <c r="H197" s="49" t="str">
        <f>[1]!テーブル26[[#This Row],[article_type_id]]&amp;"."&amp;[1]!テーブル26[[#This Row],[qt_condition_type_id]]&amp;"."&amp;[1]!テーブル26[[#This Row],[qt_condition_type_define_id]]</f>
        <v>1.10003.3</v>
      </c>
      <c r="I197" s="33" t="str">
        <f>VLOOKUP([1]!テーブル26[[#This Row],['#unique_id]],[1]!見積条件マスタ[['#unique_id]:[name]],2,0)</f>
        <v>0.01/0</v>
      </c>
      <c r="J197" s="33">
        <f>VLOOKUP([1]!テーブル26[[#This Row],['#unique_id]],[1]!見積条件マスタ[['#unique_id]:[name]],3,0)</f>
        <v>0</v>
      </c>
      <c r="K197" s="33" t="str">
        <f>VLOOKUP([1]!テーブル26[[#This Row],['#unique_id]],[1]!見積条件マスタ[['#unique_id]:[name]],4,0)</f>
        <v>+0.01/0</v>
      </c>
      <c r="L197" s="32">
        <v>1</v>
      </c>
      <c r="M197" s="32" t="s">
        <v>473</v>
      </c>
      <c r="N197" s="32" t="s">
        <v>473</v>
      </c>
      <c r="O197" s="32" t="s">
        <v>858</v>
      </c>
      <c r="P197" s="32" t="s">
        <v>633</v>
      </c>
    </row>
    <row r="198" spans="2:16" x14ac:dyDescent="0.25">
      <c r="B198" s="5">
        <v>1</v>
      </c>
      <c r="C198" s="49" t="str">
        <f>VLOOKUP([1]!テーブル26[[#This Row],[article_type_id]],[1]!品名マスタ[#Data],5,0)</f>
        <v>エジェクタピン</v>
      </c>
      <c r="D198" s="9">
        <v>10003</v>
      </c>
      <c r="E198" s="49" t="str">
        <f>VLOOKUP([1]!テーブル26[[#This Row],[qt_condition_type_id]],[1]!見積条件タイプマスタ[#Data],5,0)</f>
        <v>全長公差</v>
      </c>
      <c r="F198" s="49" t="str">
        <f>VLOOKUP([1]!テーブル26[[#This Row],[qt_condition_type_id]],[1]!見積条件タイプマスタ[#Data],4,0)</f>
        <v>SOLID_FEATURE</v>
      </c>
      <c r="G198" s="5">
        <v>3</v>
      </c>
      <c r="H198" s="49" t="str">
        <f>[1]!テーブル26[[#This Row],[article_type_id]]&amp;"."&amp;[1]!テーブル26[[#This Row],[qt_condition_type_id]]&amp;"."&amp;[1]!テーブル26[[#This Row],[qt_condition_type_define_id]]</f>
        <v>1.10003.3</v>
      </c>
      <c r="I198" s="33" t="str">
        <f>VLOOKUP([1]!テーブル26[[#This Row],['#unique_id]],[1]!見積条件マスタ[['#unique_id]:[name]],2,0)</f>
        <v>0.01/0</v>
      </c>
      <c r="J198" s="33">
        <f>VLOOKUP([1]!テーブル26[[#This Row],['#unique_id]],[1]!見積条件マスタ[['#unique_id]:[name]],3,0)</f>
        <v>0</v>
      </c>
      <c r="K198" s="33" t="str">
        <f>VLOOKUP([1]!テーブル26[[#This Row],['#unique_id]],[1]!見積条件マスタ[['#unique_id]:[name]],4,0)</f>
        <v>+0.01/0</v>
      </c>
      <c r="L198" s="32">
        <v>2</v>
      </c>
      <c r="M198" s="32" t="s">
        <v>473</v>
      </c>
      <c r="N198" s="32" t="s">
        <v>473</v>
      </c>
      <c r="O198" s="32" t="s">
        <v>859</v>
      </c>
      <c r="P198" s="37" t="s">
        <v>634</v>
      </c>
    </row>
    <row r="199" spans="2:16" x14ac:dyDescent="0.25">
      <c r="B199" s="5">
        <v>1</v>
      </c>
      <c r="C199" s="49" t="str">
        <f>VLOOKUP([1]!テーブル26[[#This Row],[article_type_id]],[1]!品名マスタ[#Data],5,0)</f>
        <v>エジェクタピン</v>
      </c>
      <c r="D199" s="9">
        <v>10003</v>
      </c>
      <c r="E199" s="49" t="str">
        <f>VLOOKUP([1]!テーブル26[[#This Row],[qt_condition_type_id]],[1]!見積条件タイプマスタ[#Data],5,0)</f>
        <v>全長公差</v>
      </c>
      <c r="F199" s="49" t="str">
        <f>VLOOKUP([1]!テーブル26[[#This Row],[qt_condition_type_id]],[1]!見積条件タイプマスタ[#Data],4,0)</f>
        <v>SOLID_FEATURE</v>
      </c>
      <c r="G199" s="5">
        <v>3</v>
      </c>
      <c r="H199" s="49" t="str">
        <f>[1]!テーブル26[[#This Row],[article_type_id]]&amp;"."&amp;[1]!テーブル26[[#This Row],[qt_condition_type_id]]&amp;"."&amp;[1]!テーブル26[[#This Row],[qt_condition_type_define_id]]</f>
        <v>1.10003.3</v>
      </c>
      <c r="I199" s="33" t="str">
        <f>VLOOKUP([1]!テーブル26[[#This Row],['#unique_id]],[1]!見積条件マスタ[['#unique_id]:[name]],2,0)</f>
        <v>0.01/0</v>
      </c>
      <c r="J199" s="33">
        <f>VLOOKUP([1]!テーブル26[[#This Row],['#unique_id]],[1]!見積条件マスタ[['#unique_id]:[name]],3,0)</f>
        <v>0</v>
      </c>
      <c r="K199" s="33" t="str">
        <f>VLOOKUP([1]!テーブル26[[#This Row],['#unique_id]],[1]!見積条件マスタ[['#unique_id]:[name]],4,0)</f>
        <v>+0.01/0</v>
      </c>
      <c r="L199" s="32">
        <v>3</v>
      </c>
      <c r="M199" s="32" t="s">
        <v>473</v>
      </c>
      <c r="N199" s="32" t="s">
        <v>473</v>
      </c>
      <c r="O199" s="50" t="s">
        <v>857</v>
      </c>
      <c r="P199" s="37" t="s">
        <v>634</v>
      </c>
    </row>
    <row r="200" spans="2:16" x14ac:dyDescent="0.25">
      <c r="B200" s="5">
        <v>1</v>
      </c>
      <c r="C200" s="49" t="str">
        <f>VLOOKUP([1]!テーブル26[[#This Row],[article_type_id]],[1]!品名マスタ[#Data],5,0)</f>
        <v>エジェクタピン</v>
      </c>
      <c r="D200" s="9">
        <v>10003</v>
      </c>
      <c r="E200" s="49" t="str">
        <f>VLOOKUP([1]!テーブル26[[#This Row],[qt_condition_type_id]],[1]!見積条件タイプマスタ[#Data],5,0)</f>
        <v>全長公差</v>
      </c>
      <c r="F200" s="49" t="str">
        <f>VLOOKUP([1]!テーブル26[[#This Row],[qt_condition_type_id]],[1]!見積条件タイプマスタ[#Data],4,0)</f>
        <v>SOLID_FEATURE</v>
      </c>
      <c r="G200" s="5">
        <v>4</v>
      </c>
      <c r="H200" s="49" t="str">
        <f>[1]!テーブル26[[#This Row],[article_type_id]]&amp;"."&amp;[1]!テーブル26[[#This Row],[qt_condition_type_id]]&amp;"."&amp;[1]!テーブル26[[#This Row],[qt_condition_type_define_id]]</f>
        <v>1.10003.4</v>
      </c>
      <c r="I200" s="33" t="str">
        <f>VLOOKUP([1]!テーブル26[[#This Row],['#unique_id]],[1]!見積条件マスタ[['#unique_id]:[name]],2,0)</f>
        <v>0.5/0</v>
      </c>
      <c r="J200" s="33">
        <f>VLOOKUP([1]!テーブル26[[#This Row],['#unique_id]],[1]!見積条件マスタ[['#unique_id]:[name]],3,0)</f>
        <v>0</v>
      </c>
      <c r="K200" s="33" t="str">
        <f>VLOOKUP([1]!テーブル26[[#This Row],['#unique_id]],[1]!見積条件マスタ[['#unique_id]:[name]],4,0)</f>
        <v>+0.5/0</v>
      </c>
      <c r="L200" s="32">
        <v>1</v>
      </c>
      <c r="M200" s="32" t="s">
        <v>22</v>
      </c>
      <c r="N200" s="32" t="s">
        <v>473</v>
      </c>
      <c r="O200" s="50" t="s">
        <v>860</v>
      </c>
      <c r="P200" s="37" t="s">
        <v>633</v>
      </c>
    </row>
    <row r="201" spans="2:16" x14ac:dyDescent="0.25">
      <c r="B201" s="5">
        <v>1</v>
      </c>
      <c r="C201" s="49" t="str">
        <f>VLOOKUP([1]!テーブル26[[#This Row],[article_type_id]],[1]!品名マスタ[#Data],5,0)</f>
        <v>エジェクタピン</v>
      </c>
      <c r="D201" s="9">
        <v>10003</v>
      </c>
      <c r="E201" s="49" t="str">
        <f>VLOOKUP([1]!テーブル26[[#This Row],[qt_condition_type_id]],[1]!見積条件タイプマスタ[#Data],5,0)</f>
        <v>全長公差</v>
      </c>
      <c r="F201" s="49" t="str">
        <f>VLOOKUP([1]!テーブル26[[#This Row],[qt_condition_type_id]],[1]!見積条件タイプマスタ[#Data],4,0)</f>
        <v>SOLID_FEATURE</v>
      </c>
      <c r="G201" s="5">
        <v>4</v>
      </c>
      <c r="H201" s="49" t="str">
        <f>[1]!テーブル26[[#This Row],[article_type_id]]&amp;"."&amp;[1]!テーブル26[[#This Row],[qt_condition_type_id]]&amp;"."&amp;[1]!テーブル26[[#This Row],[qt_condition_type_define_id]]</f>
        <v>1.10003.4</v>
      </c>
      <c r="I201" s="33" t="str">
        <f>VLOOKUP([1]!テーブル26[[#This Row],['#unique_id]],[1]!見積条件マスタ[['#unique_id]:[name]],2,0)</f>
        <v>0.5/0</v>
      </c>
      <c r="J201" s="33">
        <f>VLOOKUP([1]!テーブル26[[#This Row],['#unique_id]],[1]!見積条件マスタ[['#unique_id]:[name]],3,0)</f>
        <v>0</v>
      </c>
      <c r="K201" s="33" t="str">
        <f>VLOOKUP([1]!テーブル26[[#This Row],['#unique_id]],[1]!見積条件マスタ[['#unique_id]:[name]],4,0)</f>
        <v>+0.5/0</v>
      </c>
      <c r="L201" s="32">
        <v>2</v>
      </c>
      <c r="M201" s="32" t="s">
        <v>22</v>
      </c>
      <c r="N201" s="32" t="s">
        <v>473</v>
      </c>
      <c r="O201" s="32" t="s">
        <v>861</v>
      </c>
      <c r="P201" s="37" t="s">
        <v>632</v>
      </c>
    </row>
    <row r="202" spans="2:16" x14ac:dyDescent="0.25">
      <c r="B202" s="5">
        <v>1</v>
      </c>
      <c r="C202" s="49" t="str">
        <f>VLOOKUP([1]!テーブル26[[#This Row],[article_type_id]],[1]!品名マスタ[#Data],5,0)</f>
        <v>エジェクタピン</v>
      </c>
      <c r="D202" s="9">
        <v>10003</v>
      </c>
      <c r="E202" s="49" t="str">
        <f>VLOOKUP([1]!テーブル26[[#This Row],[qt_condition_type_id]],[1]!見積条件タイプマスタ[#Data],5,0)</f>
        <v>全長公差</v>
      </c>
      <c r="F202" s="49" t="str">
        <f>VLOOKUP([1]!テーブル26[[#This Row],[qt_condition_type_id]],[1]!見積条件タイプマスタ[#Data],4,0)</f>
        <v>SOLID_FEATURE</v>
      </c>
      <c r="G202" s="5">
        <v>4</v>
      </c>
      <c r="H202" s="49" t="str">
        <f>[1]!テーブル26[[#This Row],[article_type_id]]&amp;"."&amp;[1]!テーブル26[[#This Row],[qt_condition_type_id]]&amp;"."&amp;[1]!テーブル26[[#This Row],[qt_condition_type_define_id]]</f>
        <v>1.10003.4</v>
      </c>
      <c r="I202" s="33" t="str">
        <f>VLOOKUP([1]!テーブル26[[#This Row],['#unique_id]],[1]!見積条件マスタ[['#unique_id]:[name]],2,0)</f>
        <v>0.5/0</v>
      </c>
      <c r="J202" s="33">
        <f>VLOOKUP([1]!テーブル26[[#This Row],['#unique_id]],[1]!見積条件マスタ[['#unique_id]:[name]],3,0)</f>
        <v>0</v>
      </c>
      <c r="K202" s="33" t="str">
        <f>VLOOKUP([1]!テーブル26[[#This Row],['#unique_id]],[1]!見積条件マスタ[['#unique_id]:[name]],4,0)</f>
        <v>+0.5/0</v>
      </c>
      <c r="L202" s="32">
        <v>3</v>
      </c>
      <c r="M202" s="32" t="s">
        <v>22</v>
      </c>
      <c r="N202" s="32" t="s">
        <v>473</v>
      </c>
      <c r="O202" s="32" t="s">
        <v>857</v>
      </c>
      <c r="P202" s="37" t="s">
        <v>632</v>
      </c>
    </row>
    <row r="203" spans="2:16" x14ac:dyDescent="0.25">
      <c r="B203" s="5">
        <v>1</v>
      </c>
      <c r="C203" s="49" t="str">
        <f>VLOOKUP([1]!テーブル26[[#This Row],[article_type_id]],[1]!品名マスタ[#Data],5,0)</f>
        <v>エジェクタピン</v>
      </c>
      <c r="D203" s="9">
        <v>10003</v>
      </c>
      <c r="E203" s="49" t="str">
        <f>VLOOKUP([1]!テーブル26[[#This Row],[qt_condition_type_id]],[1]!見積条件タイプマスタ[#Data],5,0)</f>
        <v>全長公差</v>
      </c>
      <c r="F203" s="49" t="str">
        <f>VLOOKUP([1]!テーブル26[[#This Row],[qt_condition_type_id]],[1]!見積条件タイプマスタ[#Data],4,0)</f>
        <v>SOLID_FEATURE</v>
      </c>
      <c r="G203" s="5">
        <v>4</v>
      </c>
      <c r="H203" s="49" t="str">
        <f>[1]!テーブル26[[#This Row],[article_type_id]]&amp;"."&amp;[1]!テーブル26[[#This Row],[qt_condition_type_id]]&amp;"."&amp;[1]!テーブル26[[#This Row],[qt_condition_type_define_id]]</f>
        <v>1.10003.4</v>
      </c>
      <c r="I203" s="33" t="str">
        <f>VLOOKUP([1]!テーブル26[[#This Row],['#unique_id]],[1]!見積条件マスタ[['#unique_id]:[name]],2,0)</f>
        <v>0.5/0</v>
      </c>
      <c r="J203" s="33">
        <f>VLOOKUP([1]!テーブル26[[#This Row],['#unique_id]],[1]!見積条件マスタ[['#unique_id]:[name]],3,0)</f>
        <v>0</v>
      </c>
      <c r="K203" s="33" t="str">
        <f>VLOOKUP([1]!テーブル26[[#This Row],['#unique_id]],[1]!見積条件マスタ[['#unique_id]:[name]],4,0)</f>
        <v>+0.5/0</v>
      </c>
      <c r="L203" s="32">
        <v>4</v>
      </c>
      <c r="M203" s="32" t="s">
        <v>473</v>
      </c>
      <c r="N203" s="32" t="s">
        <v>473</v>
      </c>
      <c r="O203" s="32"/>
      <c r="P203" s="37" t="s">
        <v>632</v>
      </c>
    </row>
    <row r="204" spans="2:16" x14ac:dyDescent="0.25">
      <c r="B204" s="5">
        <v>1</v>
      </c>
      <c r="C204" s="49" t="str">
        <f>VLOOKUP([1]!テーブル26[[#This Row],[article_type_id]],[1]!品名マスタ[#Data],5,0)</f>
        <v>エジェクタピン</v>
      </c>
      <c r="D204" s="9">
        <v>10005</v>
      </c>
      <c r="E204" s="49" t="str">
        <f>VLOOKUP([1]!テーブル26[[#This Row],[qt_condition_type_id]],[1]!見積条件タイプマスタ[#Data],5,0)</f>
        <v>シャンク径公差</v>
      </c>
      <c r="F204" s="49" t="str">
        <f>VLOOKUP([1]!テーブル26[[#This Row],[qt_condition_type_id]],[1]!見積条件タイプマスタ[#Data],4,0)</f>
        <v>SOLID_FEATURE</v>
      </c>
      <c r="G204" s="5">
        <v>1</v>
      </c>
      <c r="H204" s="49" t="str">
        <f>[1]!テーブル26[[#This Row],[article_type_id]]&amp;"."&amp;[1]!テーブル26[[#This Row],[qt_condition_type_id]]&amp;"."&amp;[1]!テーブル26[[#This Row],[qt_condition_type_define_id]]</f>
        <v>1.10005.1</v>
      </c>
      <c r="I204" s="33" t="str">
        <f>VLOOKUP([1]!テーブル26[[#This Row],['#unique_id]],[1]!見積条件マスタ[['#unique_id]:[name]],2,0)</f>
        <v>0/-0.002</v>
      </c>
      <c r="J204" s="33">
        <f>VLOOKUP([1]!テーブル26[[#This Row],['#unique_id]],[1]!見積条件マスタ[['#unique_id]:[name]],3,0)</f>
        <v>0</v>
      </c>
      <c r="K204" s="33" t="str">
        <f>VLOOKUP([1]!テーブル26[[#This Row],['#unique_id]],[1]!見積条件マスタ[['#unique_id]:[name]],4,0)</f>
        <v>0/-0.002</v>
      </c>
      <c r="L204" s="32">
        <v>1</v>
      </c>
      <c r="M204" s="32" t="s">
        <v>0</v>
      </c>
      <c r="N204" s="32" t="s">
        <v>163</v>
      </c>
      <c r="O204" s="32" t="s">
        <v>867</v>
      </c>
      <c r="P204" s="37" t="s">
        <v>633</v>
      </c>
    </row>
    <row r="205" spans="2:16" x14ac:dyDescent="0.25">
      <c r="B205" s="5">
        <v>1</v>
      </c>
      <c r="C205" s="49" t="str">
        <f>VLOOKUP([1]!テーブル26[[#This Row],[article_type_id]],[1]!品名マスタ[#Data],5,0)</f>
        <v>エジェクタピン</v>
      </c>
      <c r="D205" s="9">
        <v>10005</v>
      </c>
      <c r="E205" s="49" t="str">
        <f>VLOOKUP([1]!テーブル26[[#This Row],[qt_condition_type_id]],[1]!見積条件タイプマスタ[#Data],5,0)</f>
        <v>シャンク径公差</v>
      </c>
      <c r="F205" s="49" t="str">
        <f>VLOOKUP([1]!テーブル26[[#This Row],[qt_condition_type_id]],[1]!見積条件タイプマスタ[#Data],4,0)</f>
        <v>SOLID_FEATURE</v>
      </c>
      <c r="G205" s="5">
        <v>1</v>
      </c>
      <c r="H205" s="49" t="str">
        <f>[1]!テーブル26[[#This Row],[article_type_id]]&amp;"."&amp;[1]!テーブル26[[#This Row],[qt_condition_type_id]]&amp;"."&amp;[1]!テーブル26[[#This Row],[qt_condition_type_define_id]]</f>
        <v>1.10005.1</v>
      </c>
      <c r="I205" s="33" t="str">
        <f>VLOOKUP([1]!テーブル26[[#This Row],['#unique_id]],[1]!見積条件マスタ[['#unique_id]:[name]],2,0)</f>
        <v>0/-0.002</v>
      </c>
      <c r="J205" s="33">
        <f>VLOOKUP([1]!テーブル26[[#This Row],['#unique_id]],[1]!見積条件マスタ[['#unique_id]:[name]],3,0)</f>
        <v>0</v>
      </c>
      <c r="K205" s="33" t="str">
        <f>VLOOKUP([1]!テーブル26[[#This Row],['#unique_id]],[1]!見積条件マスタ[['#unique_id]:[name]],4,0)</f>
        <v>0/-0.002</v>
      </c>
      <c r="L205" s="32">
        <v>2</v>
      </c>
      <c r="M205" s="32" t="s">
        <v>0</v>
      </c>
      <c r="N205" s="32" t="s">
        <v>163</v>
      </c>
      <c r="O205" s="32" t="s">
        <v>868</v>
      </c>
      <c r="P205" s="37" t="s">
        <v>634</v>
      </c>
    </row>
    <row r="206" spans="2:16" x14ac:dyDescent="0.25">
      <c r="B206" s="5">
        <v>1</v>
      </c>
      <c r="C206" s="49" t="str">
        <f>VLOOKUP([1]!テーブル26[[#This Row],[article_type_id]],[1]!品名マスタ[#Data],5,0)</f>
        <v>エジェクタピン</v>
      </c>
      <c r="D206" s="9">
        <v>10005</v>
      </c>
      <c r="E206" s="49" t="str">
        <f>VLOOKUP([1]!テーブル26[[#This Row],[qt_condition_type_id]],[1]!見積条件タイプマスタ[#Data],5,0)</f>
        <v>シャンク径公差</v>
      </c>
      <c r="F206" s="49" t="str">
        <f>VLOOKUP([1]!テーブル26[[#This Row],[qt_condition_type_id]],[1]!見積条件タイプマスタ[#Data],4,0)</f>
        <v>SOLID_FEATURE</v>
      </c>
      <c r="G206" s="5">
        <v>1</v>
      </c>
      <c r="H206" s="49" t="str">
        <f>[1]!テーブル26[[#This Row],[article_type_id]]&amp;"."&amp;[1]!テーブル26[[#This Row],[qt_condition_type_id]]&amp;"."&amp;[1]!テーブル26[[#This Row],[qt_condition_type_define_id]]</f>
        <v>1.10005.1</v>
      </c>
      <c r="I206" s="33" t="str">
        <f>VLOOKUP([1]!テーブル26[[#This Row],['#unique_id]],[1]!見積条件マスタ[['#unique_id]:[name]],2,0)</f>
        <v>0/-0.002</v>
      </c>
      <c r="J206" s="33">
        <f>VLOOKUP([1]!テーブル26[[#This Row],['#unique_id]],[1]!見積条件マスタ[['#unique_id]:[name]],3,0)</f>
        <v>0</v>
      </c>
      <c r="K206" s="33" t="str">
        <f>VLOOKUP([1]!テーブル26[[#This Row],['#unique_id]],[1]!見積条件マスタ[['#unique_id]:[name]],4,0)</f>
        <v>0/-0.002</v>
      </c>
      <c r="L206" s="32">
        <v>3</v>
      </c>
      <c r="M206" s="32" t="s">
        <v>22</v>
      </c>
      <c r="N206" s="32" t="s">
        <v>35</v>
      </c>
      <c r="O206" s="32"/>
      <c r="P206" s="37" t="s">
        <v>632</v>
      </c>
    </row>
    <row r="207" spans="2:16" x14ac:dyDescent="0.25">
      <c r="B207" s="5">
        <v>1</v>
      </c>
      <c r="C207" s="49" t="str">
        <f>VLOOKUP([1]!テーブル26[[#This Row],[article_type_id]],[1]!品名マスタ[#Data],5,0)</f>
        <v>エジェクタピン</v>
      </c>
      <c r="D207" s="9">
        <v>10005</v>
      </c>
      <c r="E207" s="49" t="str">
        <f>VLOOKUP([1]!テーブル26[[#This Row],[qt_condition_type_id]],[1]!見積条件タイプマスタ[#Data],5,0)</f>
        <v>シャンク径公差</v>
      </c>
      <c r="F207" s="49" t="str">
        <f>VLOOKUP([1]!テーブル26[[#This Row],[qt_condition_type_id]],[1]!見積条件タイプマスタ[#Data],4,0)</f>
        <v>SOLID_FEATURE</v>
      </c>
      <c r="G207" s="5">
        <v>1</v>
      </c>
      <c r="H207" s="49" t="str">
        <f>[1]!テーブル26[[#This Row],[article_type_id]]&amp;"."&amp;[1]!テーブル26[[#This Row],[qt_condition_type_id]]&amp;"."&amp;[1]!テーブル26[[#This Row],[qt_condition_type_define_id]]</f>
        <v>1.10005.1</v>
      </c>
      <c r="I207" s="33" t="str">
        <f>VLOOKUP([1]!テーブル26[[#This Row],['#unique_id]],[1]!見積条件マスタ[['#unique_id]:[name]],2,0)</f>
        <v>0/-0.002</v>
      </c>
      <c r="J207" s="33">
        <f>VLOOKUP([1]!テーブル26[[#This Row],['#unique_id]],[1]!見積条件マスタ[['#unique_id]:[name]],3,0)</f>
        <v>0</v>
      </c>
      <c r="K207" s="33" t="str">
        <f>VLOOKUP([1]!テーブル26[[#This Row],['#unique_id]],[1]!見積条件マスタ[['#unique_id]:[name]],4,0)</f>
        <v>0/-0.002</v>
      </c>
      <c r="L207" s="32">
        <v>4</v>
      </c>
      <c r="M207" s="32" t="s">
        <v>473</v>
      </c>
      <c r="N207" s="32" t="s">
        <v>473</v>
      </c>
      <c r="O207" s="32"/>
      <c r="P207" s="37" t="s">
        <v>634</v>
      </c>
    </row>
    <row r="208" spans="2:16" x14ac:dyDescent="0.25">
      <c r="B208" s="5">
        <v>1</v>
      </c>
      <c r="C208" s="49" t="str">
        <f>VLOOKUP([1]!テーブル26[[#This Row],[article_type_id]],[1]!品名マスタ[#Data],5,0)</f>
        <v>エジェクタピン</v>
      </c>
      <c r="D208" s="9">
        <v>10005</v>
      </c>
      <c r="E208" s="49" t="str">
        <f>VLOOKUP([1]!テーブル26[[#This Row],[qt_condition_type_id]],[1]!見積条件タイプマスタ[#Data],5,0)</f>
        <v>シャンク径公差</v>
      </c>
      <c r="F208" s="49" t="str">
        <f>VLOOKUP([1]!テーブル26[[#This Row],[qt_condition_type_id]],[1]!見積条件タイプマスタ[#Data],4,0)</f>
        <v>SOLID_FEATURE</v>
      </c>
      <c r="G208" s="5">
        <v>2</v>
      </c>
      <c r="H208" s="49" t="str">
        <f>[1]!テーブル26[[#This Row],[article_type_id]]&amp;"."&amp;[1]!テーブル26[[#This Row],[qt_condition_type_id]]&amp;"."&amp;[1]!テーブル26[[#This Row],[qt_condition_type_define_id]]</f>
        <v>1.10005.2</v>
      </c>
      <c r="I208" s="33" t="str">
        <f>VLOOKUP([1]!テーブル26[[#This Row],['#unique_id]],[1]!見積条件マスタ[['#unique_id]:[name]],2,0)</f>
        <v>0/-0.005</v>
      </c>
      <c r="J208" s="33">
        <f>VLOOKUP([1]!テーブル26[[#This Row],['#unique_id]],[1]!見積条件マスタ[['#unique_id]:[name]],3,0)</f>
        <v>0</v>
      </c>
      <c r="K208" s="33" t="str">
        <f>VLOOKUP([1]!テーブル26[[#This Row],['#unique_id]],[1]!見積条件マスタ[['#unique_id]:[name]],4,0)</f>
        <v>0/-0.005</v>
      </c>
      <c r="L208" s="32">
        <v>1</v>
      </c>
      <c r="M208" s="32" t="s">
        <v>22</v>
      </c>
      <c r="N208" s="32" t="s">
        <v>35</v>
      </c>
      <c r="O208" s="32"/>
      <c r="P208" s="37" t="s">
        <v>632</v>
      </c>
    </row>
    <row r="209" spans="2:16" x14ac:dyDescent="0.25">
      <c r="B209" s="5">
        <v>1</v>
      </c>
      <c r="C209" s="49" t="str">
        <f>VLOOKUP([1]!テーブル26[[#This Row],[article_type_id]],[1]!品名マスタ[#Data],5,0)</f>
        <v>エジェクタピン</v>
      </c>
      <c r="D209" s="9">
        <v>10005</v>
      </c>
      <c r="E209" s="49" t="str">
        <f>VLOOKUP([1]!テーブル26[[#This Row],[qt_condition_type_id]],[1]!見積条件タイプマスタ[#Data],5,0)</f>
        <v>シャンク径公差</v>
      </c>
      <c r="F209" s="49" t="str">
        <f>VLOOKUP([1]!テーブル26[[#This Row],[qt_condition_type_id]],[1]!見積条件タイプマスタ[#Data],4,0)</f>
        <v>SOLID_FEATURE</v>
      </c>
      <c r="G209" s="5">
        <v>2</v>
      </c>
      <c r="H209" s="49" t="str">
        <f>[1]!テーブル26[[#This Row],[article_type_id]]&amp;"."&amp;[1]!テーブル26[[#This Row],[qt_condition_type_id]]&amp;"."&amp;[1]!テーブル26[[#This Row],[qt_condition_type_define_id]]</f>
        <v>1.10005.2</v>
      </c>
      <c r="I209" s="33" t="str">
        <f>VLOOKUP([1]!テーブル26[[#This Row],['#unique_id]],[1]!見積条件マスタ[['#unique_id]:[name]],2,0)</f>
        <v>0/-0.005</v>
      </c>
      <c r="J209" s="33">
        <f>VLOOKUP([1]!テーブル26[[#This Row],['#unique_id]],[1]!見積条件マスタ[['#unique_id]:[name]],3,0)</f>
        <v>0</v>
      </c>
      <c r="K209" s="33" t="str">
        <f>VLOOKUP([1]!テーブル26[[#This Row],['#unique_id]],[1]!見積条件マスタ[['#unique_id]:[name]],4,0)</f>
        <v>0/-0.005</v>
      </c>
      <c r="L209" s="32">
        <v>2</v>
      </c>
      <c r="M209" s="32" t="s">
        <v>22</v>
      </c>
      <c r="N209" s="32" t="s">
        <v>163</v>
      </c>
      <c r="O209" s="32"/>
      <c r="P209" s="37" t="s">
        <v>634</v>
      </c>
    </row>
    <row r="210" spans="2:16" x14ac:dyDescent="0.25">
      <c r="B210" s="5">
        <v>1</v>
      </c>
      <c r="C210" s="49" t="str">
        <f>VLOOKUP([1]!テーブル26[[#This Row],[article_type_id]],[1]!品名マスタ[#Data],5,0)</f>
        <v>エジェクタピン</v>
      </c>
      <c r="D210" s="9">
        <v>10005</v>
      </c>
      <c r="E210" s="49" t="str">
        <f>VLOOKUP([1]!テーブル26[[#This Row],[qt_condition_type_id]],[1]!見積条件タイプマスタ[#Data],5,0)</f>
        <v>シャンク径公差</v>
      </c>
      <c r="F210" s="49" t="str">
        <f>VLOOKUP([1]!テーブル26[[#This Row],[qt_condition_type_id]],[1]!見積条件タイプマスタ[#Data],4,0)</f>
        <v>SOLID_FEATURE</v>
      </c>
      <c r="G210" s="5">
        <v>2</v>
      </c>
      <c r="H210" s="49" t="str">
        <f>[1]!テーブル26[[#This Row],[article_type_id]]&amp;"."&amp;[1]!テーブル26[[#This Row],[qt_condition_type_id]]&amp;"."&amp;[1]!テーブル26[[#This Row],[qt_condition_type_define_id]]</f>
        <v>1.10005.2</v>
      </c>
      <c r="I210" s="33" t="str">
        <f>VLOOKUP([1]!テーブル26[[#This Row],['#unique_id]],[1]!見積条件マスタ[['#unique_id]:[name]],2,0)</f>
        <v>0/-0.005</v>
      </c>
      <c r="J210" s="33">
        <f>VLOOKUP([1]!テーブル26[[#This Row],['#unique_id]],[1]!見積条件マスタ[['#unique_id]:[name]],3,0)</f>
        <v>0</v>
      </c>
      <c r="K210" s="33" t="str">
        <f>VLOOKUP([1]!テーブル26[[#This Row],['#unique_id]],[1]!見積条件マスタ[['#unique_id]:[name]],4,0)</f>
        <v>0/-0.005</v>
      </c>
      <c r="L210" s="32">
        <v>3</v>
      </c>
      <c r="M210" s="32" t="s">
        <v>473</v>
      </c>
      <c r="N210" s="32" t="s">
        <v>473</v>
      </c>
      <c r="O210" s="32"/>
      <c r="P210" s="37" t="s">
        <v>633</v>
      </c>
    </row>
    <row r="211" spans="2:16" x14ac:dyDescent="0.25">
      <c r="B211" s="5">
        <v>1</v>
      </c>
      <c r="C211" s="49" t="str">
        <f>VLOOKUP([1]!テーブル26[[#This Row],[article_type_id]],[1]!品名マスタ[#Data],5,0)</f>
        <v>エジェクタピン</v>
      </c>
      <c r="D211" s="9">
        <v>10005</v>
      </c>
      <c r="E211" s="49" t="str">
        <f>VLOOKUP([1]!テーブル26[[#This Row],[qt_condition_type_id]],[1]!見積条件タイプマスタ[#Data],5,0)</f>
        <v>シャンク径公差</v>
      </c>
      <c r="F211" s="49" t="str">
        <f>VLOOKUP([1]!テーブル26[[#This Row],[qt_condition_type_id]],[1]!見積条件タイプマスタ[#Data],4,0)</f>
        <v>SOLID_FEATURE</v>
      </c>
      <c r="G211" s="5">
        <v>3</v>
      </c>
      <c r="H211" s="49" t="str">
        <f>[1]!テーブル26[[#This Row],[article_type_id]]&amp;"."&amp;[1]!テーブル26[[#This Row],[qt_condition_type_id]]&amp;"."&amp;[1]!テーブル26[[#This Row],[qt_condition_type_define_id]]</f>
        <v>1.10005.3</v>
      </c>
      <c r="I211" s="33" t="str">
        <f>VLOOKUP([1]!テーブル26[[#This Row],['#unique_id]],[1]!見積条件マスタ[['#unique_id]:[name]],2,0)</f>
        <v>-0.01/-0.02</v>
      </c>
      <c r="J211" s="33">
        <f>VLOOKUP([1]!テーブル26[[#This Row],['#unique_id]],[1]!見積条件マスタ[['#unique_id]:[name]],3,0)</f>
        <v>0</v>
      </c>
      <c r="K211" s="33" t="str">
        <f>VLOOKUP([1]!テーブル26[[#This Row],['#unique_id]],[1]!見積条件マスタ[['#unique_id]:[name]],4,0)</f>
        <v>-0.01/-0.02</v>
      </c>
      <c r="L211" s="32">
        <v>1</v>
      </c>
      <c r="M211" s="32" t="s">
        <v>0</v>
      </c>
      <c r="N211" s="32" t="s">
        <v>473</v>
      </c>
      <c r="O211" s="32"/>
      <c r="P211" s="37" t="s">
        <v>633</v>
      </c>
    </row>
    <row r="212" spans="2:16" x14ac:dyDescent="0.25">
      <c r="B212" s="5">
        <v>1</v>
      </c>
      <c r="C212" s="49" t="str">
        <f>VLOOKUP([1]!テーブル26[[#This Row],[article_type_id]],[1]!品名マスタ[#Data],5,0)</f>
        <v>エジェクタピン</v>
      </c>
      <c r="D212" s="9">
        <v>10005</v>
      </c>
      <c r="E212" s="49" t="str">
        <f>VLOOKUP([1]!テーブル26[[#This Row],[qt_condition_type_id]],[1]!見積条件タイプマスタ[#Data],5,0)</f>
        <v>シャンク径公差</v>
      </c>
      <c r="F212" s="49" t="str">
        <f>VLOOKUP([1]!テーブル26[[#This Row],[qt_condition_type_id]],[1]!見積条件タイプマスタ[#Data],4,0)</f>
        <v>SOLID_FEATURE</v>
      </c>
      <c r="G212" s="5">
        <v>3</v>
      </c>
      <c r="H212" s="49" t="str">
        <f>[1]!テーブル26[[#This Row],[article_type_id]]&amp;"."&amp;[1]!テーブル26[[#This Row],[qt_condition_type_id]]&amp;"."&amp;[1]!テーブル26[[#This Row],[qt_condition_type_define_id]]</f>
        <v>1.10005.3</v>
      </c>
      <c r="I212" s="33" t="str">
        <f>VLOOKUP([1]!テーブル26[[#This Row],['#unique_id]],[1]!見積条件マスタ[['#unique_id]:[name]],2,0)</f>
        <v>-0.01/-0.02</v>
      </c>
      <c r="J212" s="33">
        <f>VLOOKUP([1]!テーブル26[[#This Row],['#unique_id]],[1]!見積条件マスタ[['#unique_id]:[name]],3,0)</f>
        <v>0</v>
      </c>
      <c r="K212" s="33" t="str">
        <f>VLOOKUP([1]!テーブル26[[#This Row],['#unique_id]],[1]!見積条件マスタ[['#unique_id]:[name]],4,0)</f>
        <v>-0.01/-0.02</v>
      </c>
      <c r="L212" s="32">
        <v>2</v>
      </c>
      <c r="M212" s="32" t="s">
        <v>22</v>
      </c>
      <c r="N212" s="32" t="s">
        <v>35</v>
      </c>
      <c r="O212" s="50" t="s">
        <v>869</v>
      </c>
      <c r="P212" s="37" t="s">
        <v>633</v>
      </c>
    </row>
    <row r="213" spans="2:16" x14ac:dyDescent="0.25">
      <c r="B213" s="5">
        <v>1</v>
      </c>
      <c r="C213" s="49" t="str">
        <f>VLOOKUP([1]!テーブル26[[#This Row],[article_type_id]],[1]!品名マスタ[#Data],5,0)</f>
        <v>エジェクタピン</v>
      </c>
      <c r="D213" s="9">
        <v>10005</v>
      </c>
      <c r="E213" s="49" t="str">
        <f>VLOOKUP([1]!テーブル26[[#This Row],[qt_condition_type_id]],[1]!見積条件タイプマスタ[#Data],5,0)</f>
        <v>シャンク径公差</v>
      </c>
      <c r="F213" s="49" t="str">
        <f>VLOOKUP([1]!テーブル26[[#This Row],[qt_condition_type_id]],[1]!見積条件タイプマスタ[#Data],4,0)</f>
        <v>SOLID_FEATURE</v>
      </c>
      <c r="G213" s="5">
        <v>3</v>
      </c>
      <c r="H213" s="49" t="str">
        <f>[1]!テーブル26[[#This Row],[article_type_id]]&amp;"."&amp;[1]!テーブル26[[#This Row],[qt_condition_type_id]]&amp;"."&amp;[1]!テーブル26[[#This Row],[qt_condition_type_define_id]]</f>
        <v>1.10005.3</v>
      </c>
      <c r="I213" s="33" t="str">
        <f>VLOOKUP([1]!テーブル26[[#This Row],['#unique_id]],[1]!見積条件マスタ[['#unique_id]:[name]],2,0)</f>
        <v>-0.01/-0.02</v>
      </c>
      <c r="J213" s="33">
        <f>VLOOKUP([1]!テーブル26[[#This Row],['#unique_id]],[1]!見積条件マスタ[['#unique_id]:[name]],3,0)</f>
        <v>0</v>
      </c>
      <c r="K213" s="33" t="str">
        <f>VLOOKUP([1]!テーブル26[[#This Row],['#unique_id]],[1]!見積条件マスタ[['#unique_id]:[name]],4,0)</f>
        <v>-0.01/-0.02</v>
      </c>
      <c r="L213" s="32">
        <v>3</v>
      </c>
      <c r="M213" s="32" t="s">
        <v>22</v>
      </c>
      <c r="N213" s="32" t="s">
        <v>35</v>
      </c>
      <c r="O213" s="50" t="s">
        <v>870</v>
      </c>
      <c r="P213" s="37" t="s">
        <v>634</v>
      </c>
    </row>
    <row r="214" spans="2:16" x14ac:dyDescent="0.25">
      <c r="B214" s="5">
        <v>1</v>
      </c>
      <c r="C214" s="49" t="str">
        <f>VLOOKUP([1]!テーブル26[[#This Row],[article_type_id]],[1]!品名マスタ[#Data],5,0)</f>
        <v>エジェクタピン</v>
      </c>
      <c r="D214" s="9">
        <v>10005</v>
      </c>
      <c r="E214" s="49" t="str">
        <f>VLOOKUP([1]!テーブル26[[#This Row],[qt_condition_type_id]],[1]!見積条件タイプマスタ[#Data],5,0)</f>
        <v>シャンク径公差</v>
      </c>
      <c r="F214" s="49" t="str">
        <f>VLOOKUP([1]!テーブル26[[#This Row],[qt_condition_type_id]],[1]!見積条件タイプマスタ[#Data],4,0)</f>
        <v>SOLID_FEATURE</v>
      </c>
      <c r="G214" s="5">
        <v>3</v>
      </c>
      <c r="H214" s="49" t="str">
        <f>[1]!テーブル26[[#This Row],[article_type_id]]&amp;"."&amp;[1]!テーブル26[[#This Row],[qt_condition_type_id]]&amp;"."&amp;[1]!テーブル26[[#This Row],[qt_condition_type_define_id]]</f>
        <v>1.10005.3</v>
      </c>
      <c r="I214" s="33" t="str">
        <f>VLOOKUP([1]!テーブル26[[#This Row],['#unique_id]],[1]!見積条件マスタ[['#unique_id]:[name]],2,0)</f>
        <v>-0.01/-0.02</v>
      </c>
      <c r="J214" s="33">
        <f>VLOOKUP([1]!テーブル26[[#This Row],['#unique_id]],[1]!見積条件マスタ[['#unique_id]:[name]],3,0)</f>
        <v>0</v>
      </c>
      <c r="K214" s="33" t="str">
        <f>VLOOKUP([1]!テーブル26[[#This Row],['#unique_id]],[1]!見積条件マスタ[['#unique_id]:[name]],4,0)</f>
        <v>-0.01/-0.02</v>
      </c>
      <c r="L214" s="32">
        <v>4</v>
      </c>
      <c r="M214" s="32" t="s">
        <v>22</v>
      </c>
      <c r="N214" s="32" t="s">
        <v>163</v>
      </c>
      <c r="O214" s="50"/>
      <c r="P214" s="37" t="s">
        <v>633</v>
      </c>
    </row>
    <row r="215" spans="2:16" x14ac:dyDescent="0.25">
      <c r="B215" s="5">
        <v>1</v>
      </c>
      <c r="C215" s="49" t="str">
        <f>VLOOKUP([1]!テーブル26[[#This Row],[article_type_id]],[1]!品名マスタ[#Data],5,0)</f>
        <v>エジェクタピン</v>
      </c>
      <c r="D215" s="9">
        <v>10005</v>
      </c>
      <c r="E215" s="49" t="str">
        <f>VLOOKUP([1]!テーブル26[[#This Row],[qt_condition_type_id]],[1]!見積条件タイプマスタ[#Data],5,0)</f>
        <v>シャンク径公差</v>
      </c>
      <c r="F215" s="49" t="str">
        <f>VLOOKUP([1]!テーブル26[[#This Row],[qt_condition_type_id]],[1]!見積条件タイプマスタ[#Data],4,0)</f>
        <v>SOLID_FEATURE</v>
      </c>
      <c r="G215" s="5">
        <v>3</v>
      </c>
      <c r="H215" s="49" t="str">
        <f>[1]!テーブル26[[#This Row],[article_type_id]]&amp;"."&amp;[1]!テーブル26[[#This Row],[qt_condition_type_id]]&amp;"."&amp;[1]!テーブル26[[#This Row],[qt_condition_type_define_id]]</f>
        <v>1.10005.3</v>
      </c>
      <c r="I215" s="33" t="str">
        <f>VLOOKUP([1]!テーブル26[[#This Row],['#unique_id]],[1]!見積条件マスタ[['#unique_id]:[name]],2,0)</f>
        <v>-0.01/-0.02</v>
      </c>
      <c r="J215" s="33">
        <f>VLOOKUP([1]!テーブル26[[#This Row],['#unique_id]],[1]!見積条件マスタ[['#unique_id]:[name]],3,0)</f>
        <v>0</v>
      </c>
      <c r="K215" s="33" t="str">
        <f>VLOOKUP([1]!テーブル26[[#This Row],['#unique_id]],[1]!見積条件マスタ[['#unique_id]:[name]],4,0)</f>
        <v>-0.01/-0.02</v>
      </c>
      <c r="L215" s="32">
        <v>5</v>
      </c>
      <c r="M215" s="32" t="s">
        <v>25</v>
      </c>
      <c r="N215" s="32" t="s">
        <v>473</v>
      </c>
      <c r="O215" s="50"/>
      <c r="P215" s="37" t="s">
        <v>633</v>
      </c>
    </row>
    <row r="216" spans="2:16" x14ac:dyDescent="0.25">
      <c r="B216" s="5">
        <v>1</v>
      </c>
      <c r="C216" s="49" t="str">
        <f>VLOOKUP([1]!テーブル26[[#This Row],[article_type_id]],[1]!品名マスタ[#Data],5,0)</f>
        <v>エジェクタピン</v>
      </c>
      <c r="D216" s="9">
        <v>10005</v>
      </c>
      <c r="E216" s="49" t="str">
        <f>VLOOKUP([1]!テーブル26[[#This Row],[qt_condition_type_id]],[1]!見積条件タイプマスタ[#Data],5,0)</f>
        <v>シャンク径公差</v>
      </c>
      <c r="F216" s="49" t="str">
        <f>VLOOKUP([1]!テーブル26[[#This Row],[qt_condition_type_id]],[1]!見積条件タイプマスタ[#Data],4,0)</f>
        <v>SOLID_FEATURE</v>
      </c>
      <c r="G216" s="5">
        <v>4</v>
      </c>
      <c r="H216" s="49" t="str">
        <f>[1]!テーブル26[[#This Row],[article_type_id]]&amp;"."&amp;[1]!テーブル26[[#This Row],[qt_condition_type_id]]&amp;"."&amp;[1]!テーブル26[[#This Row],[qt_condition_type_define_id]]</f>
        <v>1.10005.4</v>
      </c>
      <c r="I216" s="49" t="str">
        <f>VLOOKUP([1]!テーブル26[[#This Row],['#unique_id]],[1]!見積条件マスタ[['#unique_id]:[name]],2,0)</f>
        <v>-0.01/-0.03</v>
      </c>
      <c r="J216" s="49">
        <f>VLOOKUP([1]!テーブル26[[#This Row],['#unique_id]],[1]!見積条件マスタ[['#unique_id]:[name]],3,0)</f>
        <v>0</v>
      </c>
      <c r="K216" s="49" t="str">
        <f>VLOOKUP([1]!テーブル26[[#This Row],['#unique_id]],[1]!見積条件マスタ[['#unique_id]:[name]],4,0)</f>
        <v>-0.01/-0.03</v>
      </c>
      <c r="L216" s="32">
        <v>1</v>
      </c>
      <c r="M216" s="32" t="s">
        <v>22</v>
      </c>
      <c r="N216" s="32" t="s">
        <v>35</v>
      </c>
      <c r="O216" s="50" t="s">
        <v>871</v>
      </c>
      <c r="P216" s="37" t="s">
        <v>633</v>
      </c>
    </row>
    <row r="217" spans="2:16" x14ac:dyDescent="0.25">
      <c r="B217" s="5">
        <v>1</v>
      </c>
      <c r="C217" s="49" t="str">
        <f>VLOOKUP([1]!テーブル26[[#This Row],[article_type_id]],[1]!品名マスタ[#Data],5,0)</f>
        <v>エジェクタピン</v>
      </c>
      <c r="D217" s="9">
        <v>10005</v>
      </c>
      <c r="E217" s="49" t="str">
        <f>VLOOKUP([1]!テーブル26[[#This Row],[qt_condition_type_id]],[1]!見積条件タイプマスタ[#Data],5,0)</f>
        <v>シャンク径公差</v>
      </c>
      <c r="F217" s="49" t="str">
        <f>VLOOKUP([1]!テーブル26[[#This Row],[qt_condition_type_id]],[1]!見積条件タイプマスタ[#Data],4,0)</f>
        <v>SOLID_FEATURE</v>
      </c>
      <c r="G217" s="5">
        <v>4</v>
      </c>
      <c r="H217" s="49" t="str">
        <f>[1]!テーブル26[[#This Row],[article_type_id]]&amp;"."&amp;[1]!テーブル26[[#This Row],[qt_condition_type_id]]&amp;"."&amp;[1]!テーブル26[[#This Row],[qt_condition_type_define_id]]</f>
        <v>1.10005.4</v>
      </c>
      <c r="I217" s="33" t="str">
        <f>VLOOKUP([1]!テーブル26[[#This Row],['#unique_id]],[1]!見積条件マスタ[['#unique_id]:[name]],2,0)</f>
        <v>-0.01/-0.03</v>
      </c>
      <c r="J217" s="33">
        <f>VLOOKUP([1]!テーブル26[[#This Row],['#unique_id]],[1]!見積条件マスタ[['#unique_id]:[name]],3,0)</f>
        <v>0</v>
      </c>
      <c r="K217" s="33" t="str">
        <f>VLOOKUP([1]!テーブル26[[#This Row],['#unique_id]],[1]!見積条件マスタ[['#unique_id]:[name]],4,0)</f>
        <v>-0.01/-0.03</v>
      </c>
      <c r="L217" s="32">
        <v>2</v>
      </c>
      <c r="M217" s="32" t="s">
        <v>22</v>
      </c>
      <c r="N217" s="32" t="s">
        <v>35</v>
      </c>
      <c r="O217" s="32" t="s">
        <v>872</v>
      </c>
      <c r="P217" s="37" t="s">
        <v>633</v>
      </c>
    </row>
    <row r="218" spans="2:16" x14ac:dyDescent="0.25">
      <c r="B218" s="5">
        <v>1</v>
      </c>
      <c r="C218" s="49" t="str">
        <f>VLOOKUP([1]!テーブル26[[#This Row],[article_type_id]],[1]!品名マスタ[#Data],5,0)</f>
        <v>エジェクタピン</v>
      </c>
      <c r="D218" s="9">
        <v>10005</v>
      </c>
      <c r="E218" s="49" t="str">
        <f>VLOOKUP([1]!テーブル26[[#This Row],[qt_condition_type_id]],[1]!見積条件タイプマスタ[#Data],5,0)</f>
        <v>シャンク径公差</v>
      </c>
      <c r="F218" s="49" t="str">
        <f>VLOOKUP([1]!テーブル26[[#This Row],[qt_condition_type_id]],[1]!見積条件タイプマスタ[#Data],4,0)</f>
        <v>SOLID_FEATURE</v>
      </c>
      <c r="G218" s="5">
        <v>4</v>
      </c>
      <c r="H218" s="49" t="str">
        <f>[1]!テーブル26[[#This Row],[article_type_id]]&amp;"."&amp;[1]!テーブル26[[#This Row],[qt_condition_type_id]]&amp;"."&amp;[1]!テーブル26[[#This Row],[qt_condition_type_define_id]]</f>
        <v>1.10005.4</v>
      </c>
      <c r="I218" s="33" t="str">
        <f>VLOOKUP([1]!テーブル26[[#This Row],['#unique_id]],[1]!見積条件マスタ[['#unique_id]:[name]],2,0)</f>
        <v>-0.01/-0.03</v>
      </c>
      <c r="J218" s="33">
        <f>VLOOKUP([1]!テーブル26[[#This Row],['#unique_id]],[1]!見積条件マスタ[['#unique_id]:[name]],3,0)</f>
        <v>0</v>
      </c>
      <c r="K218" s="33" t="str">
        <f>VLOOKUP([1]!テーブル26[[#This Row],['#unique_id]],[1]!見積条件マスタ[['#unique_id]:[name]],4,0)</f>
        <v>-0.01/-0.03</v>
      </c>
      <c r="L218" s="32">
        <v>3</v>
      </c>
      <c r="M218" s="32" t="s">
        <v>22</v>
      </c>
      <c r="N218" s="32" t="s">
        <v>35</v>
      </c>
      <c r="O218" s="50" t="s">
        <v>869</v>
      </c>
      <c r="P218" s="37" t="s">
        <v>632</v>
      </c>
    </row>
    <row r="219" spans="2:16" x14ac:dyDescent="0.25">
      <c r="B219" s="5">
        <v>1</v>
      </c>
      <c r="C219" s="49" t="str">
        <f>VLOOKUP([1]!テーブル26[[#This Row],[article_type_id]],[1]!品名マスタ[#Data],5,0)</f>
        <v>エジェクタピン</v>
      </c>
      <c r="D219" s="9">
        <v>10005</v>
      </c>
      <c r="E219" s="49" t="str">
        <f>VLOOKUP([1]!テーブル26[[#This Row],[qt_condition_type_id]],[1]!見積条件タイプマスタ[#Data],5,0)</f>
        <v>シャンク径公差</v>
      </c>
      <c r="F219" s="49" t="str">
        <f>VLOOKUP([1]!テーブル26[[#This Row],[qt_condition_type_id]],[1]!見積条件タイプマスタ[#Data],4,0)</f>
        <v>SOLID_FEATURE</v>
      </c>
      <c r="G219" s="5">
        <v>4</v>
      </c>
      <c r="H219" s="49" t="str">
        <f>[1]!テーブル26[[#This Row],[article_type_id]]&amp;"."&amp;[1]!テーブル26[[#This Row],[qt_condition_type_id]]&amp;"."&amp;[1]!テーブル26[[#This Row],[qt_condition_type_define_id]]</f>
        <v>1.10005.4</v>
      </c>
      <c r="I219" s="33" t="str">
        <f>VLOOKUP([1]!テーブル26[[#This Row],['#unique_id]],[1]!見積条件マスタ[['#unique_id]:[name]],2,0)</f>
        <v>-0.01/-0.03</v>
      </c>
      <c r="J219" s="33">
        <f>VLOOKUP([1]!テーブル26[[#This Row],['#unique_id]],[1]!見積条件マスタ[['#unique_id]:[name]],3,0)</f>
        <v>0</v>
      </c>
      <c r="K219" s="33" t="str">
        <f>VLOOKUP([1]!テーブル26[[#This Row],['#unique_id]],[1]!見積条件マスタ[['#unique_id]:[name]],4,0)</f>
        <v>-0.01/-0.03</v>
      </c>
      <c r="L219" s="32">
        <v>4</v>
      </c>
      <c r="M219" s="32" t="s">
        <v>22</v>
      </c>
      <c r="N219" s="32" t="s">
        <v>35</v>
      </c>
      <c r="O219" s="50" t="s">
        <v>873</v>
      </c>
      <c r="P219" s="37" t="s">
        <v>632</v>
      </c>
    </row>
    <row r="220" spans="2:16" x14ac:dyDescent="0.25">
      <c r="B220" s="5">
        <v>1</v>
      </c>
      <c r="C220" s="49" t="str">
        <f>VLOOKUP([1]!テーブル26[[#This Row],[article_type_id]],[1]!品名マスタ[#Data],5,0)</f>
        <v>エジェクタピン</v>
      </c>
      <c r="D220" s="9">
        <v>10005</v>
      </c>
      <c r="E220" s="49" t="str">
        <f>VLOOKUP([1]!テーブル26[[#This Row],[qt_condition_type_id]],[1]!見積条件タイプマスタ[#Data],5,0)</f>
        <v>シャンク径公差</v>
      </c>
      <c r="F220" s="49" t="str">
        <f>VLOOKUP([1]!テーブル26[[#This Row],[qt_condition_type_id]],[1]!見積条件タイプマスタ[#Data],4,0)</f>
        <v>SOLID_FEATURE</v>
      </c>
      <c r="G220" s="5">
        <v>4</v>
      </c>
      <c r="H220" s="49" t="str">
        <f>[1]!テーブル26[[#This Row],[article_type_id]]&amp;"."&amp;[1]!テーブル26[[#This Row],[qt_condition_type_id]]&amp;"."&amp;[1]!テーブル26[[#This Row],[qt_condition_type_define_id]]</f>
        <v>1.10005.4</v>
      </c>
      <c r="I220" s="33" t="str">
        <f>VLOOKUP([1]!テーブル26[[#This Row],['#unique_id]],[1]!見積条件マスタ[['#unique_id]:[name]],2,0)</f>
        <v>-0.01/-0.03</v>
      </c>
      <c r="J220" s="33">
        <f>VLOOKUP([1]!テーブル26[[#This Row],['#unique_id]],[1]!見積条件マスタ[['#unique_id]:[name]],3,0)</f>
        <v>0</v>
      </c>
      <c r="K220" s="33" t="str">
        <f>VLOOKUP([1]!テーブル26[[#This Row],['#unique_id]],[1]!見積条件マスタ[['#unique_id]:[name]],4,0)</f>
        <v>-0.01/-0.03</v>
      </c>
      <c r="L220" s="32">
        <v>5</v>
      </c>
      <c r="M220" s="32" t="s">
        <v>22</v>
      </c>
      <c r="N220" s="32" t="s">
        <v>163</v>
      </c>
      <c r="O220" s="32"/>
      <c r="P220" s="37" t="s">
        <v>632</v>
      </c>
    </row>
    <row r="221" spans="2:16" x14ac:dyDescent="0.25">
      <c r="B221" s="5">
        <v>1</v>
      </c>
      <c r="C221" s="49" t="str">
        <f>VLOOKUP([1]!テーブル26[[#This Row],[article_type_id]],[1]!品名マスタ[#Data],5,0)</f>
        <v>エジェクタピン</v>
      </c>
      <c r="D221" s="9">
        <v>10005</v>
      </c>
      <c r="E221" s="49" t="str">
        <f>VLOOKUP([1]!テーブル26[[#This Row],[qt_condition_type_id]],[1]!見積条件タイプマスタ[#Data],5,0)</f>
        <v>シャンク径公差</v>
      </c>
      <c r="F221" s="49" t="str">
        <f>VLOOKUP([1]!テーブル26[[#This Row],[qt_condition_type_id]],[1]!見積条件タイプマスタ[#Data],4,0)</f>
        <v>SOLID_FEATURE</v>
      </c>
      <c r="G221" s="5">
        <v>4</v>
      </c>
      <c r="H221" s="49" t="str">
        <f>[1]!テーブル26[[#This Row],[article_type_id]]&amp;"."&amp;[1]!テーブル26[[#This Row],[qt_condition_type_id]]&amp;"."&amp;[1]!テーブル26[[#This Row],[qt_condition_type_define_id]]</f>
        <v>1.10005.4</v>
      </c>
      <c r="I221" s="33" t="str">
        <f>VLOOKUP([1]!テーブル26[[#This Row],['#unique_id]],[1]!見積条件マスタ[['#unique_id]:[name]],2,0)</f>
        <v>-0.01/-0.03</v>
      </c>
      <c r="J221" s="33">
        <f>VLOOKUP([1]!テーブル26[[#This Row],['#unique_id]],[1]!見積条件マスタ[['#unique_id]:[name]],3,0)</f>
        <v>0</v>
      </c>
      <c r="K221" s="33" t="str">
        <f>VLOOKUP([1]!テーブル26[[#This Row],['#unique_id]],[1]!見積条件マスタ[['#unique_id]:[name]],4,0)</f>
        <v>-0.01/-0.03</v>
      </c>
      <c r="L221" s="32">
        <v>6</v>
      </c>
      <c r="M221" s="32" t="s">
        <v>473</v>
      </c>
      <c r="N221" s="32" t="s">
        <v>473</v>
      </c>
      <c r="O221" s="50"/>
      <c r="P221" s="37" t="s">
        <v>632</v>
      </c>
    </row>
    <row r="222" spans="2:16" x14ac:dyDescent="0.25">
      <c r="B222" s="5">
        <v>1</v>
      </c>
      <c r="C222" s="49" t="str">
        <f>VLOOKUP([1]!テーブル26[[#This Row],[article_type_id]],[1]!品名マスタ[#Data],5,0)</f>
        <v>エジェクタピン</v>
      </c>
      <c r="D222" s="9">
        <v>10005</v>
      </c>
      <c r="E222" s="49" t="str">
        <f>VLOOKUP([1]!テーブル26[[#This Row],[qt_condition_type_id]],[1]!見積条件タイプマスタ[#Data],5,0)</f>
        <v>シャンク径公差</v>
      </c>
      <c r="F222" s="49" t="str">
        <f>VLOOKUP([1]!テーブル26[[#This Row],[qt_condition_type_id]],[1]!見積条件タイプマスタ[#Data],4,0)</f>
        <v>SOLID_FEATURE</v>
      </c>
      <c r="G222" s="5">
        <v>5</v>
      </c>
      <c r="H222" s="49" t="str">
        <f>[1]!テーブル26[[#This Row],[article_type_id]]&amp;"."&amp;[1]!テーブル26[[#This Row],[qt_condition_type_id]]&amp;"."&amp;[1]!テーブル26[[#This Row],[qt_condition_type_define_id]]</f>
        <v>1.10005.5</v>
      </c>
      <c r="I222" s="33" t="str">
        <f>VLOOKUP([1]!テーブル26[[#This Row],['#unique_id]],[1]!見積条件マスタ[['#unique_id]:[name]],2,0)</f>
        <v>-0.01/-0.04</v>
      </c>
      <c r="J222" s="33">
        <f>VLOOKUP([1]!テーブル26[[#This Row],['#unique_id]],[1]!見積条件マスタ[['#unique_id]:[name]],3,0)</f>
        <v>0</v>
      </c>
      <c r="K222" s="33" t="str">
        <f>VLOOKUP([1]!テーブル26[[#This Row],['#unique_id]],[1]!見積条件マスタ[['#unique_id]:[name]],4,0)</f>
        <v>-0.01/-0.04</v>
      </c>
      <c r="L222" s="32">
        <v>1</v>
      </c>
      <c r="M222" s="32" t="s">
        <v>22</v>
      </c>
      <c r="N222" s="32" t="s">
        <v>35</v>
      </c>
      <c r="O222" s="50" t="s">
        <v>874</v>
      </c>
      <c r="P222" s="37" t="s">
        <v>633</v>
      </c>
    </row>
    <row r="223" spans="2:16" x14ac:dyDescent="0.25">
      <c r="B223" s="5">
        <v>1</v>
      </c>
      <c r="C223" s="49" t="str">
        <f>VLOOKUP([1]!テーブル26[[#This Row],[article_type_id]],[1]!品名マスタ[#Data],5,0)</f>
        <v>エジェクタピン</v>
      </c>
      <c r="D223" s="9">
        <v>10005</v>
      </c>
      <c r="E223" s="49" t="str">
        <f>VLOOKUP([1]!テーブル26[[#This Row],[qt_condition_type_id]],[1]!見積条件タイプマスタ[#Data],5,0)</f>
        <v>シャンク径公差</v>
      </c>
      <c r="F223" s="49" t="str">
        <f>VLOOKUP([1]!テーブル26[[#This Row],[qt_condition_type_id]],[1]!見積条件タイプマスタ[#Data],4,0)</f>
        <v>SOLID_FEATURE</v>
      </c>
      <c r="G223" s="5">
        <v>5</v>
      </c>
      <c r="H223" s="49" t="str">
        <f>[1]!テーブル26[[#This Row],[article_type_id]]&amp;"."&amp;[1]!テーブル26[[#This Row],[qt_condition_type_id]]&amp;"."&amp;[1]!テーブル26[[#This Row],[qt_condition_type_define_id]]</f>
        <v>1.10005.5</v>
      </c>
      <c r="I223" s="33" t="str">
        <f>VLOOKUP([1]!テーブル26[[#This Row],['#unique_id]],[1]!見積条件マスタ[['#unique_id]:[name]],2,0)</f>
        <v>-0.01/-0.04</v>
      </c>
      <c r="J223" s="33">
        <f>VLOOKUP([1]!テーブル26[[#This Row],['#unique_id]],[1]!見積条件マスタ[['#unique_id]:[name]],3,0)</f>
        <v>0</v>
      </c>
      <c r="K223" s="33" t="str">
        <f>VLOOKUP([1]!テーブル26[[#This Row],['#unique_id]],[1]!見積条件マスタ[['#unique_id]:[name]],4,0)</f>
        <v>-0.01/-0.04</v>
      </c>
      <c r="L223" s="32">
        <v>2</v>
      </c>
      <c r="M223" s="32" t="s">
        <v>22</v>
      </c>
      <c r="N223" s="32" t="s">
        <v>35</v>
      </c>
      <c r="O223" s="32" t="s">
        <v>875</v>
      </c>
      <c r="P223" s="37" t="s">
        <v>632</v>
      </c>
    </row>
    <row r="224" spans="2:16" x14ac:dyDescent="0.25">
      <c r="B224" s="5">
        <v>1</v>
      </c>
      <c r="C224" s="49" t="str">
        <f>VLOOKUP([1]!テーブル26[[#This Row],[article_type_id]],[1]!品名マスタ[#Data],5,0)</f>
        <v>エジェクタピン</v>
      </c>
      <c r="D224" s="50">
        <v>10005</v>
      </c>
      <c r="E224" s="49" t="str">
        <f>VLOOKUP([1]!テーブル26[[#This Row],[qt_condition_type_id]],[1]!見積条件タイプマスタ[#Data],5,0)</f>
        <v>シャンク径公差</v>
      </c>
      <c r="F224" s="49" t="str">
        <f>VLOOKUP([1]!テーブル26[[#This Row],[qt_condition_type_id]],[1]!見積条件タイプマスタ[#Data],4,0)</f>
        <v>SOLID_FEATURE</v>
      </c>
      <c r="G224" s="32">
        <v>5</v>
      </c>
      <c r="H224" s="49" t="str">
        <f>[1]!テーブル26[[#This Row],[article_type_id]]&amp;"."&amp;[1]!テーブル26[[#This Row],[qt_condition_type_id]]&amp;"."&amp;[1]!テーブル26[[#This Row],[qt_condition_type_define_id]]</f>
        <v>1.10005.5</v>
      </c>
      <c r="I224" s="33" t="str">
        <f>VLOOKUP([1]!テーブル26[[#This Row],['#unique_id]],[1]!見積条件マスタ[['#unique_id]:[name]],2,0)</f>
        <v>-0.01/-0.04</v>
      </c>
      <c r="J224" s="33">
        <f>VLOOKUP([1]!テーブル26[[#This Row],['#unique_id]],[1]!見積条件マスタ[['#unique_id]:[name]],3,0)</f>
        <v>0</v>
      </c>
      <c r="K224" s="33" t="str">
        <f>VLOOKUP([1]!テーブル26[[#This Row],['#unique_id]],[1]!見積条件マスタ[['#unique_id]:[name]],4,0)</f>
        <v>-0.01/-0.04</v>
      </c>
      <c r="L224" s="32">
        <v>3</v>
      </c>
      <c r="M224" s="32" t="s">
        <v>473</v>
      </c>
      <c r="N224" s="32" t="s">
        <v>473</v>
      </c>
      <c r="O224" s="50"/>
      <c r="P224" s="32" t="s">
        <v>632</v>
      </c>
    </row>
    <row r="225" spans="2:16" x14ac:dyDescent="0.25">
      <c r="B225" s="5">
        <v>1</v>
      </c>
      <c r="C225" s="49" t="str">
        <f>VLOOKUP([1]!テーブル26[[#This Row],[article_type_id]],[1]!品名マスタ[#Data],5,0)</f>
        <v>エジェクタピン</v>
      </c>
      <c r="D225" s="50">
        <v>10005</v>
      </c>
      <c r="E225" s="49" t="str">
        <f>VLOOKUP([1]!テーブル26[[#This Row],[qt_condition_type_id]],[1]!見積条件タイプマスタ[#Data],5,0)</f>
        <v>シャンク径公差</v>
      </c>
      <c r="F225" s="49" t="str">
        <f>VLOOKUP([1]!テーブル26[[#This Row],[qt_condition_type_id]],[1]!見積条件タイプマスタ[#Data],4,0)</f>
        <v>SOLID_FEATURE</v>
      </c>
      <c r="G225" s="32">
        <v>6</v>
      </c>
      <c r="H225" s="49" t="str">
        <f>[1]!テーブル26[[#This Row],[article_type_id]]&amp;"."&amp;[1]!テーブル26[[#This Row],[qt_condition_type_id]]&amp;"."&amp;[1]!テーブル26[[#This Row],[qt_condition_type_define_id]]</f>
        <v>1.10005.6</v>
      </c>
      <c r="I225" s="33" t="str">
        <f>VLOOKUP([1]!テーブル26[[#This Row],['#unique_id]],[1]!見積条件マスタ[['#unique_id]:[name]],2,0)</f>
        <v>-0.01/-0.05</v>
      </c>
      <c r="J225" s="33">
        <f>VLOOKUP([1]!テーブル26[[#This Row],['#unique_id]],[1]!見積条件マスタ[['#unique_id]:[name]],3,0)</f>
        <v>0</v>
      </c>
      <c r="K225" s="33" t="str">
        <f>VLOOKUP([1]!テーブル26[[#This Row],['#unique_id]],[1]!見積条件マスタ[['#unique_id]:[name]],4,0)</f>
        <v>-0.01/-0.05</v>
      </c>
      <c r="L225" s="32">
        <v>1</v>
      </c>
      <c r="M225" s="32" t="s">
        <v>22</v>
      </c>
      <c r="N225" s="32" t="s">
        <v>35</v>
      </c>
      <c r="O225" s="50" t="s">
        <v>876</v>
      </c>
      <c r="P225" s="32" t="s">
        <v>633</v>
      </c>
    </row>
    <row r="226" spans="2:16" x14ac:dyDescent="0.25">
      <c r="B226" s="5">
        <v>1</v>
      </c>
      <c r="C226" s="49" t="str">
        <f>VLOOKUP([1]!テーブル26[[#This Row],[article_type_id]],[1]!品名マスタ[#Data],5,0)</f>
        <v>エジェクタピン</v>
      </c>
      <c r="D226" s="50">
        <v>10005</v>
      </c>
      <c r="E226" s="49" t="str">
        <f>VLOOKUP([1]!テーブル26[[#This Row],[qt_condition_type_id]],[1]!見積条件タイプマスタ[#Data],5,0)</f>
        <v>シャンク径公差</v>
      </c>
      <c r="F226" s="49" t="str">
        <f>VLOOKUP([1]!テーブル26[[#This Row],[qt_condition_type_id]],[1]!見積条件タイプマスタ[#Data],4,0)</f>
        <v>SOLID_FEATURE</v>
      </c>
      <c r="G226" s="32">
        <v>6</v>
      </c>
      <c r="H226" s="49" t="str">
        <f>[1]!テーブル26[[#This Row],[article_type_id]]&amp;"."&amp;[1]!テーブル26[[#This Row],[qt_condition_type_id]]&amp;"."&amp;[1]!テーブル26[[#This Row],[qt_condition_type_define_id]]</f>
        <v>1.10005.6</v>
      </c>
      <c r="I226" s="33" t="str">
        <f>VLOOKUP([1]!テーブル26[[#This Row],['#unique_id]],[1]!見積条件マスタ[['#unique_id]:[name]],2,0)</f>
        <v>-0.01/-0.05</v>
      </c>
      <c r="J226" s="33">
        <f>VLOOKUP([1]!テーブル26[[#This Row],['#unique_id]],[1]!見積条件マスタ[['#unique_id]:[name]],3,0)</f>
        <v>0</v>
      </c>
      <c r="K226" s="33" t="str">
        <f>VLOOKUP([1]!テーブル26[[#This Row],['#unique_id]],[1]!見積条件マスタ[['#unique_id]:[name]],4,0)</f>
        <v>-0.01/-0.05</v>
      </c>
      <c r="L226" s="32">
        <v>2</v>
      </c>
      <c r="M226" s="32" t="s">
        <v>22</v>
      </c>
      <c r="N226" s="32" t="s">
        <v>35</v>
      </c>
      <c r="O226" s="50" t="s">
        <v>877</v>
      </c>
      <c r="P226" s="32" t="s">
        <v>632</v>
      </c>
    </row>
    <row r="227" spans="2:16" x14ac:dyDescent="0.25">
      <c r="B227" s="5">
        <v>1</v>
      </c>
      <c r="C227" s="49" t="str">
        <f>VLOOKUP([1]!テーブル26[[#This Row],[article_type_id]],[1]!品名マスタ[#Data],5,0)</f>
        <v>エジェクタピン</v>
      </c>
      <c r="D227" s="50">
        <v>10005</v>
      </c>
      <c r="E227" s="49" t="str">
        <f>VLOOKUP([1]!テーブル26[[#This Row],[qt_condition_type_id]],[1]!見積条件タイプマスタ[#Data],5,0)</f>
        <v>シャンク径公差</v>
      </c>
      <c r="F227" s="49" t="str">
        <f>VLOOKUP([1]!テーブル26[[#This Row],[qt_condition_type_id]],[1]!見積条件タイプマスタ[#Data],4,0)</f>
        <v>SOLID_FEATURE</v>
      </c>
      <c r="G227" s="32">
        <v>6</v>
      </c>
      <c r="H227" s="49" t="str">
        <f>[1]!テーブル26[[#This Row],[article_type_id]]&amp;"."&amp;[1]!テーブル26[[#This Row],[qt_condition_type_id]]&amp;"."&amp;[1]!テーブル26[[#This Row],[qt_condition_type_define_id]]</f>
        <v>1.10005.6</v>
      </c>
      <c r="I227" s="33" t="str">
        <f>VLOOKUP([1]!テーブル26[[#This Row],['#unique_id]],[1]!見積条件マスタ[['#unique_id]:[name]],2,0)</f>
        <v>-0.01/-0.05</v>
      </c>
      <c r="J227" s="33">
        <f>VLOOKUP([1]!テーブル26[[#This Row],['#unique_id]],[1]!見積条件マスタ[['#unique_id]:[name]],3,0)</f>
        <v>0</v>
      </c>
      <c r="K227" s="33" t="str">
        <f>VLOOKUP([1]!テーブル26[[#This Row],['#unique_id]],[1]!見積条件マスタ[['#unique_id]:[name]],4,0)</f>
        <v>-0.01/-0.05</v>
      </c>
      <c r="L227" s="32">
        <v>3</v>
      </c>
      <c r="M227" s="32" t="s">
        <v>473</v>
      </c>
      <c r="N227" s="32" t="s">
        <v>473</v>
      </c>
      <c r="O227" s="50"/>
      <c r="P227" s="32" t="s">
        <v>632</v>
      </c>
    </row>
    <row r="228" spans="2:16" x14ac:dyDescent="0.25">
      <c r="B228" s="5">
        <v>1</v>
      </c>
      <c r="C228" s="49" t="str">
        <f>VLOOKUP([1]!テーブル26[[#This Row],[article_type_id]],[1]!品名マスタ[#Data],5,0)</f>
        <v>角エジェクタピン</v>
      </c>
      <c r="D228" s="32">
        <v>10018</v>
      </c>
      <c r="E228" s="49" t="str">
        <f>VLOOKUP([1]!テーブル26[[#This Row],[qt_condition_type_id]],[1]!見積条件タイプマスタ[#Data],5,0)</f>
        <v>材質</v>
      </c>
      <c r="F228" s="49" t="str">
        <f>VLOOKUP([1]!テーブル26[[#This Row],[qt_condition_type_id]],[1]!見積条件タイプマスタ[#Data],4,0)</f>
        <v>SOLID</v>
      </c>
      <c r="G228" s="32">
        <v>2</v>
      </c>
      <c r="H228" s="49" t="str">
        <f>[1]!テーブル26[[#This Row],[article_type_id]]&amp;"."&amp;[1]!テーブル26[[#This Row],[qt_condition_type_id]]&amp;"."&amp;[1]!テーブル26[[#This Row],[qt_condition_type_define_id]]</f>
        <v>2.1.1</v>
      </c>
      <c r="I228" s="33" t="str">
        <f>VLOOKUP([1]!テーブル26[[#This Row],['#unique_id]],[1]!見積条件マスタ[['#unique_id]:[name]],2,0)</f>
        <v>SKH51</v>
      </c>
      <c r="J228" s="33" t="str">
        <f>VLOOKUP([1]!テーブル26[[#This Row],['#unique_id]],[1]!見積条件マスタ[['#unique_id]:[name]],3,0)</f>
        <v>58_60</v>
      </c>
      <c r="K228" s="33" t="str">
        <f>VLOOKUP([1]!テーブル26[[#This Row],['#unique_id]],[1]!見積条件マスタ[['#unique_id]:[name]],4,0)</f>
        <v>SKH51 (58～60HRC)</v>
      </c>
      <c r="L228" s="32">
        <v>1</v>
      </c>
      <c r="M228" s="32" t="s">
        <v>474</v>
      </c>
      <c r="N228" s="32" t="s">
        <v>474</v>
      </c>
      <c r="O228" s="32" t="s">
        <v>608</v>
      </c>
      <c r="P228" s="32" t="s">
        <v>633</v>
      </c>
    </row>
    <row r="229" spans="2:16" x14ac:dyDescent="0.25">
      <c r="B229" s="5">
        <v>1</v>
      </c>
      <c r="C229" s="49" t="str">
        <f>VLOOKUP([1]!テーブル26[[#This Row],[article_type_id]],[1]!品名マスタ[#Data],5,0)</f>
        <v>角エジェクタピン</v>
      </c>
      <c r="D229" s="32">
        <v>10018</v>
      </c>
      <c r="E229" s="49" t="str">
        <f>VLOOKUP([1]!テーブル26[[#This Row],[qt_condition_type_id]],[1]!見積条件タイプマスタ[#Data],5,0)</f>
        <v>材質</v>
      </c>
      <c r="F229" s="49" t="str">
        <f>VLOOKUP([1]!テーブル26[[#This Row],[qt_condition_type_id]],[1]!見積条件タイプマスタ[#Data],4,0)</f>
        <v>SOLID</v>
      </c>
      <c r="G229" s="32">
        <v>3</v>
      </c>
      <c r="H229" s="49" t="str">
        <f>[1]!テーブル26[[#This Row],[article_type_id]]&amp;"."&amp;[1]!テーブル26[[#This Row],[qt_condition_type_id]]&amp;"."&amp;[1]!テーブル26[[#This Row],[qt_condition_type_define_id]]</f>
        <v>2.1.1</v>
      </c>
      <c r="I229" s="33" t="str">
        <f>VLOOKUP([1]!テーブル26[[#This Row],['#unique_id]],[1]!見積条件マスタ[['#unique_id]:[name]],2,0)</f>
        <v>SKH51</v>
      </c>
      <c r="J229" s="33" t="str">
        <f>VLOOKUP([1]!テーブル26[[#This Row],['#unique_id]],[1]!見積条件マスタ[['#unique_id]:[name]],3,0)</f>
        <v>58_60</v>
      </c>
      <c r="K229" s="33" t="str">
        <f>VLOOKUP([1]!テーブル26[[#This Row],['#unique_id]],[1]!見積条件マスタ[['#unique_id]:[name]],4,0)</f>
        <v>SKH51 (58～60HRC)</v>
      </c>
      <c r="L229" s="32">
        <v>1</v>
      </c>
      <c r="M229" s="32" t="s">
        <v>474</v>
      </c>
      <c r="N229" s="32" t="s">
        <v>474</v>
      </c>
      <c r="O229" s="32" t="s">
        <v>610</v>
      </c>
      <c r="P229" s="32" t="s">
        <v>633</v>
      </c>
    </row>
    <row r="230" spans="2:16" x14ac:dyDescent="0.25">
      <c r="B230" s="5">
        <v>1</v>
      </c>
      <c r="C230" s="49" t="str">
        <f>VLOOKUP([1]!テーブル26[[#This Row],[article_type_id]],[1]!品名マスタ[#Data],5,0)</f>
        <v>角エジェクタピン</v>
      </c>
      <c r="D230" s="32">
        <v>10018</v>
      </c>
      <c r="E230" s="49" t="str">
        <f>VLOOKUP([1]!テーブル26[[#This Row],[qt_condition_type_id]],[1]!見積条件タイプマスタ[#Data],5,0)</f>
        <v>材質</v>
      </c>
      <c r="F230" s="49" t="str">
        <f>VLOOKUP([1]!テーブル26[[#This Row],[qt_condition_type_id]],[1]!見積条件タイプマスタ[#Data],4,0)</f>
        <v>SOLID</v>
      </c>
      <c r="G230" s="32">
        <v>4</v>
      </c>
      <c r="H230" s="49" t="str">
        <f>[1]!テーブル26[[#This Row],[article_type_id]]&amp;"."&amp;[1]!テーブル26[[#This Row],[qt_condition_type_id]]&amp;"."&amp;[1]!テーブル26[[#This Row],[qt_condition_type_define_id]]</f>
        <v>2.1.7</v>
      </c>
      <c r="I230" s="33" t="str">
        <f>VLOOKUP([1]!テーブル26[[#This Row],['#unique_id]],[1]!見積条件マスタ[['#unique_id]:[name]],2,0)</f>
        <v>SKD61_PRE</v>
      </c>
      <c r="J230" s="33" t="str">
        <f>VLOOKUP([1]!テーブル26[[#This Row],['#unique_id]],[1]!見積条件マスタ[['#unique_id]:[name]],3,0)</f>
        <v>40_45</v>
      </c>
      <c r="K230" s="33" t="str">
        <f>VLOOKUP([1]!テーブル26[[#This Row],['#unique_id]],[1]!見積条件マスタ[['#unique_id]:[name]],4,0)</f>
        <v>SKD61プリハードン (40～45HRC)</v>
      </c>
      <c r="L230" s="32">
        <v>1</v>
      </c>
      <c r="M230" s="32" t="s">
        <v>474</v>
      </c>
      <c r="N230" s="32" t="s">
        <v>474</v>
      </c>
      <c r="O230" s="32" t="s">
        <v>609</v>
      </c>
      <c r="P230" s="32" t="s">
        <v>633</v>
      </c>
    </row>
    <row r="231" spans="2:16" x14ac:dyDescent="0.25">
      <c r="B231" s="5">
        <v>2</v>
      </c>
      <c r="C231" s="49" t="str">
        <f>VLOOKUP([1]!テーブル26[[#This Row],[article_type_id]],[1]!品名マスタ[#Data],5,0)</f>
        <v>角エジェクタピン</v>
      </c>
      <c r="D231" s="9">
        <v>1</v>
      </c>
      <c r="E231" s="49" t="str">
        <f>VLOOKUP([1]!テーブル26[[#This Row],[qt_condition_type_id]],[1]!見積条件タイプマスタ[#Data],5,0)</f>
        <v>材質</v>
      </c>
      <c r="F231" s="49" t="str">
        <f>VLOOKUP([1]!テーブル26[[#This Row],[qt_condition_type_id]],[1]!見積条件タイプマスタ[#Data],4,0)</f>
        <v>SOLID</v>
      </c>
      <c r="G231" s="5">
        <v>1</v>
      </c>
      <c r="H231" s="49" t="str">
        <f>[1]!テーブル26[[#This Row],[article_type_id]]&amp;"."&amp;[1]!テーブル26[[#This Row],[qt_condition_type_id]]&amp;"."&amp;[1]!テーブル26[[#This Row],[qt_condition_type_define_id]]</f>
        <v>2.1.7</v>
      </c>
      <c r="I231" s="49" t="str">
        <f>VLOOKUP([1]!テーブル26[[#This Row],['#unique_id]],[1]!見積条件マスタ[['#unique_id]:[name]],2,0)</f>
        <v>SKD61_PRE</v>
      </c>
      <c r="J231" s="49" t="str">
        <f>VLOOKUP([1]!テーブル26[[#This Row],['#unique_id]],[1]!見積条件マスタ[['#unique_id]:[name]],3,0)</f>
        <v>40_45</v>
      </c>
      <c r="K231" s="49" t="str">
        <f>VLOOKUP([1]!テーブル26[[#This Row],['#unique_id]],[1]!見積条件マスタ[['#unique_id]:[name]],4,0)</f>
        <v>SKD61プリハードン (40～45HRC)</v>
      </c>
      <c r="L231" s="32">
        <v>1</v>
      </c>
      <c r="M231" s="32" t="s">
        <v>474</v>
      </c>
      <c r="N231" s="32" t="s">
        <v>596</v>
      </c>
      <c r="O231" s="32"/>
      <c r="P231" s="37" t="s">
        <v>692</v>
      </c>
    </row>
    <row r="232" spans="2:16" x14ac:dyDescent="0.25">
      <c r="B232" s="5">
        <v>2</v>
      </c>
      <c r="C232" s="49" t="str">
        <f>VLOOKUP([1]!テーブル26[[#This Row],[article_type_id]],[1]!品名マスタ[#Data],5,0)</f>
        <v>角エジェクタピン</v>
      </c>
      <c r="D232" s="9">
        <v>1</v>
      </c>
      <c r="E232" s="49" t="str">
        <f>VLOOKUP([1]!テーブル26[[#This Row],[qt_condition_type_id]],[1]!見積条件タイプマスタ[#Data],5,0)</f>
        <v>表面処理</v>
      </c>
      <c r="F232" s="49" t="str">
        <f>VLOOKUP([1]!テーブル26[[#This Row],[qt_condition_type_id]],[1]!見積条件タイプマスタ[#Data],4,0)</f>
        <v>SOLID</v>
      </c>
      <c r="G232" s="5">
        <v>1</v>
      </c>
      <c r="H232" s="49" t="str">
        <f>[1]!テーブル26[[#This Row],[article_type_id]]&amp;"."&amp;[1]!テーブル26[[#This Row],[qt_condition_type_id]]&amp;"."&amp;[1]!テーブル26[[#This Row],[qt_condition_type_define_id]]</f>
        <v>2.2.1</v>
      </c>
      <c r="I232" s="49" t="str">
        <f>VLOOKUP([1]!テーブル26[[#This Row],['#unique_id]],[1]!見積条件マスタ[['#unique_id]:[name]],2,0)</f>
        <v>NO_TREATMENT</v>
      </c>
      <c r="J232" s="49">
        <f>VLOOKUP([1]!テーブル26[[#This Row],['#unique_id]],[1]!見積条件マスタ[['#unique_id]:[name]],3,0)</f>
        <v>0</v>
      </c>
      <c r="K232" s="49" t="str">
        <f>VLOOKUP([1]!テーブル26[[#This Row],['#unique_id]],[1]!見積条件マスタ[['#unique_id]:[name]],4,0)</f>
        <v>なし</v>
      </c>
      <c r="L232" s="32">
        <v>2</v>
      </c>
      <c r="M232" s="32" t="s">
        <v>474</v>
      </c>
      <c r="N232" s="32" t="s">
        <v>474</v>
      </c>
      <c r="O232" s="32"/>
      <c r="P232" s="37" t="s">
        <v>636</v>
      </c>
    </row>
    <row r="233" spans="2:16" x14ac:dyDescent="0.25">
      <c r="B233" s="5">
        <v>2</v>
      </c>
      <c r="C233" s="49" t="str">
        <f>VLOOKUP([1]!テーブル26[[#This Row],[article_type_id]],[1]!品名マスタ[#Data],5,0)</f>
        <v>角エジェクタピン</v>
      </c>
      <c r="D233" s="9">
        <v>1</v>
      </c>
      <c r="E233" s="49" t="str">
        <f>VLOOKUP([1]!テーブル26[[#This Row],[qt_condition_type_id]],[1]!見積条件タイプマスタ[#Data],5,0)</f>
        <v>表面処理</v>
      </c>
      <c r="F233" s="49" t="str">
        <f>VLOOKUP([1]!テーブル26[[#This Row],[qt_condition_type_id]],[1]!見積条件タイプマスタ[#Data],4,0)</f>
        <v>SOLID</v>
      </c>
      <c r="G233" s="5">
        <v>7</v>
      </c>
      <c r="H233" s="49" t="str">
        <f>[1]!テーブル26[[#This Row],[article_type_id]]&amp;"."&amp;[1]!テーブル26[[#This Row],[qt_condition_type_id]]&amp;"."&amp;[1]!テーブル26[[#This Row],[qt_condition_type_define_id]]</f>
        <v>2.2.1</v>
      </c>
      <c r="I233" s="49" t="str">
        <f>VLOOKUP([1]!テーブル26[[#This Row],['#unique_id]],[1]!見積条件マスタ[['#unique_id]:[name]],2,0)</f>
        <v>NO_TREATMENT</v>
      </c>
      <c r="J233" s="49">
        <f>VLOOKUP([1]!テーブル26[[#This Row],['#unique_id]],[1]!見積条件マスタ[['#unique_id]:[name]],3,0)</f>
        <v>0</v>
      </c>
      <c r="K233" s="49" t="str">
        <f>VLOOKUP([1]!テーブル26[[#This Row],['#unique_id]],[1]!見積条件マスタ[['#unique_id]:[name]],4,0)</f>
        <v>なし</v>
      </c>
      <c r="L233" s="32">
        <v>1</v>
      </c>
      <c r="M233" s="32" t="s">
        <v>474</v>
      </c>
      <c r="N233" s="32" t="s">
        <v>387</v>
      </c>
      <c r="O233" s="32"/>
      <c r="P233" s="37" t="s">
        <v>692</v>
      </c>
    </row>
    <row r="234" spans="2:16" x14ac:dyDescent="0.25">
      <c r="B234" s="5">
        <v>2</v>
      </c>
      <c r="C234" s="49" t="str">
        <f>VLOOKUP([1]!テーブル26[[#This Row],[article_type_id]],[1]!品名マスタ[#Data],5,0)</f>
        <v>角エジェクタピン</v>
      </c>
      <c r="D234" s="9">
        <v>1</v>
      </c>
      <c r="E234" s="49" t="str">
        <f>VLOOKUP([1]!テーブル26[[#This Row],[qt_condition_type_id]],[1]!見積条件タイプマスタ[#Data],5,0)</f>
        <v>表面処理</v>
      </c>
      <c r="F234" s="49" t="str">
        <f>VLOOKUP([1]!テーブル26[[#This Row],[qt_condition_type_id]],[1]!見積条件タイプマスタ[#Data],4,0)</f>
        <v>SOLID</v>
      </c>
      <c r="G234" s="5">
        <v>7</v>
      </c>
      <c r="H234" s="49" t="str">
        <f>[1]!テーブル26[[#This Row],[article_type_id]]&amp;"."&amp;[1]!テーブル26[[#This Row],[qt_condition_type_id]]&amp;"."&amp;[1]!テーブル26[[#This Row],[qt_condition_type_define_id]]</f>
        <v>2.2.2</v>
      </c>
      <c r="I234" s="49" t="str">
        <f>VLOOKUP([1]!テーブル26[[#This Row],['#unique_id]],[1]!見積条件マスタ[['#unique_id]:[name]],2,0)</f>
        <v>NITRIDING</v>
      </c>
      <c r="J234" s="49">
        <f>VLOOKUP([1]!テーブル26[[#This Row],['#unique_id]],[1]!見積条件マスタ[['#unique_id]:[name]],3,0)</f>
        <v>0</v>
      </c>
      <c r="K234" s="49" t="str">
        <f>VLOOKUP([1]!テーブル26[[#This Row],['#unique_id]],[1]!見積条件マスタ[['#unique_id]:[name]],4,0)</f>
        <v>窒化処理</v>
      </c>
      <c r="L234" s="32">
        <v>2</v>
      </c>
      <c r="M234" s="32" t="s">
        <v>474</v>
      </c>
      <c r="N234" s="32" t="s">
        <v>817</v>
      </c>
      <c r="O234" s="32"/>
      <c r="P234" s="37" t="s">
        <v>636</v>
      </c>
    </row>
    <row r="235" spans="2:16" x14ac:dyDescent="0.25">
      <c r="B235" s="5">
        <v>2</v>
      </c>
      <c r="C235" s="49" t="str">
        <f>VLOOKUP([1]!テーブル26[[#This Row],[article_type_id]],[1]!品名マスタ[#Data],5,0)</f>
        <v>角エジェクタピン</v>
      </c>
      <c r="D235" s="9">
        <v>2</v>
      </c>
      <c r="E235" s="49" t="str">
        <f>VLOOKUP([1]!テーブル26[[#This Row],[qt_condition_type_id]],[1]!見積条件タイプマスタ[#Data],5,0)</f>
        <v>表面処理</v>
      </c>
      <c r="F235" s="49" t="str">
        <f>VLOOKUP([1]!テーブル26[[#This Row],[qt_condition_type_id]],[1]!見積条件タイプマスタ[#Data],4,0)</f>
        <v>SOLID</v>
      </c>
      <c r="G235" s="5">
        <v>1</v>
      </c>
      <c r="H235" s="49" t="str">
        <f>[1]!テーブル26[[#This Row],[article_type_id]]&amp;"."&amp;[1]!テーブル26[[#This Row],[qt_condition_type_id]]&amp;"."&amp;[1]!テーブル26[[#This Row],[qt_condition_type_define_id]]</f>
        <v>2.2.2</v>
      </c>
      <c r="I235" s="49" t="str">
        <f>VLOOKUP([1]!テーブル26[[#This Row],['#unique_id]],[1]!見積条件マスタ[['#unique_id]:[name]],2,0)</f>
        <v>NITRIDING</v>
      </c>
      <c r="J235" s="49">
        <f>VLOOKUP([1]!テーブル26[[#This Row],['#unique_id]],[1]!見積条件マスタ[['#unique_id]:[name]],3,0)</f>
        <v>0</v>
      </c>
      <c r="K235" s="49" t="str">
        <f>VLOOKUP([1]!テーブル26[[#This Row],['#unique_id]],[1]!見積条件マスタ[['#unique_id]:[name]],4,0)</f>
        <v>窒化処理</v>
      </c>
      <c r="L235" s="32">
        <v>1</v>
      </c>
      <c r="M235" s="32" t="s">
        <v>744</v>
      </c>
      <c r="N235" s="32" t="s">
        <v>474</v>
      </c>
      <c r="O235" s="32"/>
      <c r="P235" s="37" t="s">
        <v>692</v>
      </c>
    </row>
    <row r="236" spans="2:16" x14ac:dyDescent="0.25">
      <c r="B236" s="5">
        <v>2</v>
      </c>
      <c r="C236" s="49" t="str">
        <f>VLOOKUP([1]!テーブル26[[#This Row],[article_type_id]],[1]!品名マスタ[#Data],5,0)</f>
        <v>角エジェクタピン</v>
      </c>
      <c r="D236" s="9">
        <v>2</v>
      </c>
      <c r="E236" s="49" t="str">
        <f>VLOOKUP([1]!テーブル26[[#This Row],[qt_condition_type_id]],[1]!見積条件タイプマスタ[#Data],5,0)</f>
        <v>ツバ厚公差</v>
      </c>
      <c r="F236" s="49" t="str">
        <f>VLOOKUP([1]!テーブル26[[#This Row],[qt_condition_type_id]],[1]!見積条件タイプマスタ[#Data],4,0)</f>
        <v>SOLID_FEATURE</v>
      </c>
      <c r="G236" s="5">
        <v>1</v>
      </c>
      <c r="H236" s="49" t="str">
        <f>[1]!テーブル26[[#This Row],[article_type_id]]&amp;"."&amp;[1]!テーブル26[[#This Row],[qt_condition_type_id]]&amp;"."&amp;[1]!テーブル26[[#This Row],[qt_condition_type_define_id]]</f>
        <v>2.10002.1</v>
      </c>
      <c r="I236" s="49" t="str">
        <f>VLOOKUP([1]!テーブル26[[#This Row],['#unique_id]],[1]!見積条件マスタ[['#unique_id]:[name]],2,0)</f>
        <v>0/-0.02</v>
      </c>
      <c r="J236" s="49">
        <f>VLOOKUP([1]!テーブル26[[#This Row],['#unique_id]],[1]!見積条件マスタ[['#unique_id]:[name]],3,0)</f>
        <v>0</v>
      </c>
      <c r="K236" s="49" t="str">
        <f>VLOOKUP([1]!テーブル26[[#This Row],['#unique_id]],[1]!見積条件マスタ[['#unique_id]:[name]],4,0)</f>
        <v>0/-0.02</v>
      </c>
      <c r="L236" s="32">
        <v>2</v>
      </c>
      <c r="M236" s="32" t="s">
        <v>474</v>
      </c>
      <c r="N236" s="32" t="s">
        <v>474</v>
      </c>
      <c r="O236" s="32"/>
      <c r="P236" s="37" t="s">
        <v>636</v>
      </c>
    </row>
    <row r="237" spans="2:16" x14ac:dyDescent="0.25">
      <c r="B237" s="5">
        <v>2</v>
      </c>
      <c r="C237" s="49" t="str">
        <f>VLOOKUP([1]!テーブル26[[#This Row],[article_type_id]],[1]!品名マスタ[#Data],5,0)</f>
        <v>角エジェクタピン</v>
      </c>
      <c r="D237" s="9">
        <v>2</v>
      </c>
      <c r="E237" s="49" t="str">
        <f>VLOOKUP([1]!テーブル26[[#This Row],[qt_condition_type_id]],[1]!見積条件タイプマスタ[#Data],5,0)</f>
        <v>ツバ厚公差</v>
      </c>
      <c r="F237" s="49" t="str">
        <f>VLOOKUP([1]!テーブル26[[#This Row],[qt_condition_type_id]],[1]!見積条件タイプマスタ[#Data],4,0)</f>
        <v>SOLID_FEATURE</v>
      </c>
      <c r="G237" s="5">
        <v>2</v>
      </c>
      <c r="H237" s="49" t="str">
        <f>[1]!テーブル26[[#This Row],[article_type_id]]&amp;"."&amp;[1]!テーブル26[[#This Row],[qt_condition_type_id]]&amp;"."&amp;[1]!テーブル26[[#This Row],[qt_condition_type_define_id]]</f>
        <v>2.10002.1</v>
      </c>
      <c r="I237" s="49" t="str">
        <f>VLOOKUP([1]!テーブル26[[#This Row],['#unique_id]],[1]!見積条件マスタ[['#unique_id]:[name]],2,0)</f>
        <v>0/-0.02</v>
      </c>
      <c r="J237" s="49">
        <f>VLOOKUP([1]!テーブル26[[#This Row],['#unique_id]],[1]!見積条件マスタ[['#unique_id]:[name]],3,0)</f>
        <v>0</v>
      </c>
      <c r="K237" s="49" t="str">
        <f>VLOOKUP([1]!テーブル26[[#This Row],['#unique_id]],[1]!見積条件マスタ[['#unique_id]:[name]],4,0)</f>
        <v>0/-0.02</v>
      </c>
      <c r="L237" s="32">
        <v>1</v>
      </c>
      <c r="M237" s="32" t="s">
        <v>617</v>
      </c>
      <c r="N237" s="32" t="s">
        <v>474</v>
      </c>
      <c r="O237" s="32"/>
      <c r="P237" s="37" t="s">
        <v>692</v>
      </c>
    </row>
    <row r="238" spans="2:16" x14ac:dyDescent="0.25">
      <c r="B238" s="5">
        <v>2</v>
      </c>
      <c r="C238" s="49" t="str">
        <f>VLOOKUP([1]!テーブル26[[#This Row],[article_type_id]],[1]!品名マスタ[#Data],5,0)</f>
        <v>角エジェクタピン</v>
      </c>
      <c r="D238" s="9">
        <v>2</v>
      </c>
      <c r="E238" s="49" t="str">
        <f>VLOOKUP([1]!テーブル26[[#This Row],[qt_condition_type_id]],[1]!見積条件タイプマスタ[#Data],5,0)</f>
        <v>ツバ厚公差</v>
      </c>
      <c r="F238" s="49" t="str">
        <f>VLOOKUP([1]!テーブル26[[#This Row],[qt_condition_type_id]],[1]!見積条件タイプマスタ[#Data],4,0)</f>
        <v>SOLID_FEATURE</v>
      </c>
      <c r="G238" s="5">
        <v>2</v>
      </c>
      <c r="H238" s="49" t="str">
        <f>[1]!テーブル26[[#This Row],[article_type_id]]&amp;"."&amp;[1]!テーブル26[[#This Row],[qt_condition_type_id]]&amp;"."&amp;[1]!テーブル26[[#This Row],[qt_condition_type_define_id]]</f>
        <v>2.10002.1</v>
      </c>
      <c r="I238" s="49" t="str">
        <f>VLOOKUP([1]!テーブル26[[#This Row],['#unique_id]],[1]!見積条件マスタ[['#unique_id]:[name]],2,0)</f>
        <v>0/-0.02</v>
      </c>
      <c r="J238" s="49">
        <f>VLOOKUP([1]!テーブル26[[#This Row],['#unique_id]],[1]!見積条件マスタ[['#unique_id]:[name]],3,0)</f>
        <v>0</v>
      </c>
      <c r="K238" s="49" t="str">
        <f>VLOOKUP([1]!テーブル26[[#This Row],['#unique_id]],[1]!見積条件マスタ[['#unique_id]:[name]],4,0)</f>
        <v>0/-0.02</v>
      </c>
      <c r="L238" s="32">
        <v>2</v>
      </c>
      <c r="M238" s="32" t="s">
        <v>817</v>
      </c>
      <c r="N238" s="32" t="s">
        <v>474</v>
      </c>
      <c r="O238" s="32"/>
      <c r="P238" s="37" t="s">
        <v>636</v>
      </c>
    </row>
    <row r="239" spans="2:16" x14ac:dyDescent="0.25">
      <c r="B239" s="5">
        <v>2</v>
      </c>
      <c r="C239" s="49" t="str">
        <f>VLOOKUP([1]!テーブル26[[#This Row],[article_type_id]],[1]!品名マスタ[#Data],5,0)</f>
        <v>角エジェクタピン</v>
      </c>
      <c r="D239" s="9">
        <v>10002</v>
      </c>
      <c r="E239" s="49" t="str">
        <f>VLOOKUP([1]!テーブル26[[#This Row],[qt_condition_type_id]],[1]!見積条件タイプマスタ[#Data],5,0)</f>
        <v>ツバ厚公差</v>
      </c>
      <c r="F239" s="49" t="str">
        <f>VLOOKUP([1]!テーブル26[[#This Row],[qt_condition_type_id]],[1]!見積条件タイプマスタ[#Data],4,0)</f>
        <v>SOLID_FEATURE</v>
      </c>
      <c r="G239" s="5">
        <v>1</v>
      </c>
      <c r="H239" s="49" t="str">
        <f>[1]!テーブル26[[#This Row],[article_type_id]]&amp;"."&amp;[1]!テーブル26[[#This Row],[qt_condition_type_id]]&amp;"."&amp;[1]!テーブル26[[#This Row],[qt_condition_type_define_id]]</f>
        <v>2.10002.2</v>
      </c>
      <c r="I239" s="49" t="str">
        <f>VLOOKUP([1]!テーブル26[[#This Row],['#unique_id]],[1]!見積条件マスタ[['#unique_id]:[name]],2,0)</f>
        <v>0/-0.05</v>
      </c>
      <c r="J239" s="49">
        <f>VLOOKUP([1]!テーブル26[[#This Row],['#unique_id]],[1]!見積条件マスタ[['#unique_id]:[name]],3,0)</f>
        <v>0</v>
      </c>
      <c r="K239" s="49" t="str">
        <f>VLOOKUP([1]!テーブル26[[#This Row],['#unique_id]],[1]!見積条件マスタ[['#unique_id]:[name]],4,0)</f>
        <v>0/-0.05</v>
      </c>
      <c r="L239" s="32">
        <v>1</v>
      </c>
      <c r="M239" s="32" t="s">
        <v>598</v>
      </c>
      <c r="N239" s="32" t="s">
        <v>727</v>
      </c>
      <c r="O239" s="50" t="s">
        <v>746</v>
      </c>
      <c r="P239" s="37" t="s">
        <v>692</v>
      </c>
    </row>
    <row r="240" spans="2:16" x14ac:dyDescent="0.25">
      <c r="B240" s="5">
        <v>2</v>
      </c>
      <c r="C240" s="49" t="str">
        <f>VLOOKUP([1]!テーブル26[[#This Row],[article_type_id]],[1]!品名マスタ[#Data],5,0)</f>
        <v>角エジェクタピン</v>
      </c>
      <c r="D240" s="9">
        <v>10002</v>
      </c>
      <c r="E240" s="49" t="str">
        <f>VLOOKUP([1]!テーブル26[[#This Row],[qt_condition_type_id]],[1]!見積条件タイプマスタ[#Data],5,0)</f>
        <v>ツバ厚公差</v>
      </c>
      <c r="F240" s="49" t="str">
        <f>VLOOKUP([1]!テーブル26[[#This Row],[qt_condition_type_id]],[1]!見積条件タイプマスタ[#Data],4,0)</f>
        <v>SOLID_FEATURE</v>
      </c>
      <c r="G240" s="5">
        <v>1</v>
      </c>
      <c r="H240" s="49" t="str">
        <f>[1]!テーブル26[[#This Row],[article_type_id]]&amp;"."&amp;[1]!テーブル26[[#This Row],[qt_condition_type_id]]&amp;"."&amp;[1]!テーブル26[[#This Row],[qt_condition_type_define_id]]</f>
        <v>2.10002.2</v>
      </c>
      <c r="I240" s="49" t="str">
        <f>VLOOKUP([1]!テーブル26[[#This Row],['#unique_id]],[1]!見積条件マスタ[['#unique_id]:[name]],2,0)</f>
        <v>0/-0.05</v>
      </c>
      <c r="J240" s="49">
        <f>VLOOKUP([1]!テーブル26[[#This Row],['#unique_id]],[1]!見積条件マスタ[['#unique_id]:[name]],3,0)</f>
        <v>0</v>
      </c>
      <c r="K240" s="49" t="str">
        <f>VLOOKUP([1]!テーブル26[[#This Row],['#unique_id]],[1]!見積条件マスタ[['#unique_id]:[name]],4,0)</f>
        <v>0/-0.05</v>
      </c>
      <c r="L240" s="32">
        <v>2</v>
      </c>
      <c r="M240" s="32" t="s">
        <v>598</v>
      </c>
      <c r="N240" s="32" t="s">
        <v>727</v>
      </c>
      <c r="O240" s="50" t="s">
        <v>747</v>
      </c>
      <c r="P240" s="37" t="s">
        <v>636</v>
      </c>
    </row>
    <row r="241" spans="2:16" x14ac:dyDescent="0.25">
      <c r="B241" s="5">
        <v>2</v>
      </c>
      <c r="C241" s="49" t="str">
        <f>VLOOKUP([1]!テーブル26[[#This Row],[article_type_id]],[1]!品名マスタ[#Data],5,0)</f>
        <v>角エジェクタピン</v>
      </c>
      <c r="D241" s="9">
        <v>10002</v>
      </c>
      <c r="E241" s="49" t="str">
        <f>VLOOKUP([1]!テーブル26[[#This Row],[qt_condition_type_id]],[1]!見積条件タイプマスタ[#Data],5,0)</f>
        <v>ツバ厚公差</v>
      </c>
      <c r="F241" s="49" t="str">
        <f>VLOOKUP([1]!テーブル26[[#This Row],[qt_condition_type_id]],[1]!見積条件タイプマスタ[#Data],4,0)</f>
        <v>SOLID_FEATURE</v>
      </c>
      <c r="G241" s="5">
        <v>1</v>
      </c>
      <c r="H241" s="49" t="str">
        <f>[1]!テーブル26[[#This Row],[article_type_id]]&amp;"."&amp;[1]!テーブル26[[#This Row],[qt_condition_type_id]]&amp;"."&amp;[1]!テーブル26[[#This Row],[qt_condition_type_define_id]]</f>
        <v>2.10002.2</v>
      </c>
      <c r="I241" s="49" t="str">
        <f>VLOOKUP([1]!テーブル26[[#This Row],['#unique_id]],[1]!見積条件マスタ[['#unique_id]:[name]],2,0)</f>
        <v>0/-0.05</v>
      </c>
      <c r="J241" s="49">
        <f>VLOOKUP([1]!テーブル26[[#This Row],['#unique_id]],[1]!見積条件マスタ[['#unique_id]:[name]],3,0)</f>
        <v>0</v>
      </c>
      <c r="K241" s="49" t="str">
        <f>VLOOKUP([1]!テーブル26[[#This Row],['#unique_id]],[1]!見積条件マスタ[['#unique_id]:[name]],4,0)</f>
        <v>0/-0.05</v>
      </c>
      <c r="L241" s="32">
        <v>3</v>
      </c>
      <c r="M241" s="32" t="s">
        <v>727</v>
      </c>
      <c r="N241" s="32" t="s">
        <v>727</v>
      </c>
      <c r="O241" s="50"/>
      <c r="P241" s="37" t="s">
        <v>636</v>
      </c>
    </row>
    <row r="242" spans="2:16" x14ac:dyDescent="0.25">
      <c r="B242" s="5">
        <v>2</v>
      </c>
      <c r="C242" s="49" t="str">
        <f>VLOOKUP([1]!テーブル26[[#This Row],[article_type_id]],[1]!品名マスタ[#Data],5,0)</f>
        <v>角エジェクタピン</v>
      </c>
      <c r="D242" s="9">
        <v>10002</v>
      </c>
      <c r="E242" s="49" t="str">
        <f>VLOOKUP([1]!テーブル26[[#This Row],[qt_condition_type_id]],[1]!見積条件タイプマスタ[#Data],5,0)</f>
        <v>全長公差</v>
      </c>
      <c r="F242" s="49" t="str">
        <f>VLOOKUP([1]!テーブル26[[#This Row],[qt_condition_type_id]],[1]!見積条件タイプマスタ[#Data],4,0)</f>
        <v>SOLID_FEATURE</v>
      </c>
      <c r="G242" s="5">
        <v>2</v>
      </c>
      <c r="H242" s="49" t="str">
        <f>[1]!テーブル26[[#This Row],[article_type_id]]&amp;"."&amp;[1]!テーブル26[[#This Row],[qt_condition_type_id]]&amp;"."&amp;[1]!テーブル26[[#This Row],[qt_condition_type_define_id]]</f>
        <v>2.10003.1</v>
      </c>
      <c r="I242" s="49" t="str">
        <f>VLOOKUP([1]!テーブル26[[#This Row],['#unique_id]],[1]!見積条件マスタ[['#unique_id]:[name]],2,0)</f>
        <v>+0.05/0</v>
      </c>
      <c r="J242" s="49">
        <f>VLOOKUP([1]!テーブル26[[#This Row],['#unique_id]],[1]!見積条件マスタ[['#unique_id]:[name]],3,0)</f>
        <v>0</v>
      </c>
      <c r="K242" s="49" t="str">
        <f>VLOOKUP([1]!テーブル26[[#This Row],['#unique_id]],[1]!見積条件マスタ[['#unique_id]:[name]],4,0)</f>
        <v>+0.05/0</v>
      </c>
      <c r="L242" s="32">
        <v>1</v>
      </c>
      <c r="M242" s="32" t="s">
        <v>598</v>
      </c>
      <c r="N242" s="32" t="s">
        <v>727</v>
      </c>
      <c r="O242" s="50" t="s">
        <v>746</v>
      </c>
      <c r="P242" s="37" t="s">
        <v>636</v>
      </c>
    </row>
    <row r="243" spans="2:16" x14ac:dyDescent="0.25">
      <c r="B243" s="5">
        <v>2</v>
      </c>
      <c r="C243" s="49" t="str">
        <f>VLOOKUP([1]!テーブル26[[#This Row],[article_type_id]],[1]!品名マスタ[#Data],5,0)</f>
        <v>角エジェクタピン</v>
      </c>
      <c r="D243" s="9">
        <v>10002</v>
      </c>
      <c r="E243" s="49" t="str">
        <f>VLOOKUP([1]!テーブル26[[#This Row],[qt_condition_type_id]],[1]!見積条件タイプマスタ[#Data],5,0)</f>
        <v>全長公差</v>
      </c>
      <c r="F243" s="49" t="str">
        <f>VLOOKUP([1]!テーブル26[[#This Row],[qt_condition_type_id]],[1]!見積条件タイプマスタ[#Data],4,0)</f>
        <v>SOLID_FEATURE</v>
      </c>
      <c r="G243" s="5">
        <v>2</v>
      </c>
      <c r="H243" s="49" t="str">
        <f>[1]!テーブル26[[#This Row],[article_type_id]]&amp;"."&amp;[1]!テーブル26[[#This Row],[qt_condition_type_id]]&amp;"."&amp;[1]!テーブル26[[#This Row],[qt_condition_type_define_id]]</f>
        <v>2.10003.1</v>
      </c>
      <c r="I243" s="49" t="str">
        <f>VLOOKUP([1]!テーブル26[[#This Row],['#unique_id]],[1]!見積条件マスタ[['#unique_id]:[name]],2,0)</f>
        <v>+0.05/0</v>
      </c>
      <c r="J243" s="49">
        <f>VLOOKUP([1]!テーブル26[[#This Row],['#unique_id]],[1]!見積条件マスタ[['#unique_id]:[name]],3,0)</f>
        <v>0</v>
      </c>
      <c r="K243" s="49" t="str">
        <f>VLOOKUP([1]!テーブル26[[#This Row],['#unique_id]],[1]!見積条件マスタ[['#unique_id]:[name]],4,0)</f>
        <v>+0.05/0</v>
      </c>
      <c r="L243" s="32">
        <v>2</v>
      </c>
      <c r="M243" s="32" t="s">
        <v>598</v>
      </c>
      <c r="N243" s="32" t="s">
        <v>727</v>
      </c>
      <c r="O243" s="50" t="s">
        <v>747</v>
      </c>
      <c r="P243" s="37" t="s">
        <v>692</v>
      </c>
    </row>
    <row r="244" spans="2:16" x14ac:dyDescent="0.25">
      <c r="B244" s="5">
        <v>2</v>
      </c>
      <c r="C244" s="49" t="str">
        <f>VLOOKUP([1]!テーブル26[[#This Row],[article_type_id]],[1]!品名マスタ[#Data],5,0)</f>
        <v>角エジェクタピン</v>
      </c>
      <c r="D244" s="9">
        <v>10002</v>
      </c>
      <c r="E244" s="49" t="str">
        <f>VLOOKUP([1]!テーブル26[[#This Row],[qt_condition_type_id]],[1]!見積条件タイプマスタ[#Data],5,0)</f>
        <v>全長公差</v>
      </c>
      <c r="F244" s="49" t="str">
        <f>VLOOKUP([1]!テーブル26[[#This Row],[qt_condition_type_id]],[1]!見積条件タイプマスタ[#Data],4,0)</f>
        <v>SOLID_FEATURE</v>
      </c>
      <c r="G244" s="5">
        <v>2</v>
      </c>
      <c r="H244" s="49" t="str">
        <f>[1]!テーブル26[[#This Row],[article_type_id]]&amp;"."&amp;[1]!テーブル26[[#This Row],[qt_condition_type_id]]&amp;"."&amp;[1]!テーブル26[[#This Row],[qt_condition_type_define_id]]</f>
        <v>2.10003.1</v>
      </c>
      <c r="I244" s="49" t="str">
        <f>VLOOKUP([1]!テーブル26[[#This Row],['#unique_id]],[1]!見積条件マスタ[['#unique_id]:[name]],2,0)</f>
        <v>+0.05/0</v>
      </c>
      <c r="J244" s="49">
        <f>VLOOKUP([1]!テーブル26[[#This Row],['#unique_id]],[1]!見積条件マスタ[['#unique_id]:[name]],3,0)</f>
        <v>0</v>
      </c>
      <c r="K244" s="49" t="str">
        <f>VLOOKUP([1]!テーブル26[[#This Row],['#unique_id]],[1]!見積条件マスタ[['#unique_id]:[name]],4,0)</f>
        <v>+0.05/0</v>
      </c>
      <c r="L244" s="32">
        <v>3</v>
      </c>
      <c r="M244" s="32" t="s">
        <v>745</v>
      </c>
      <c r="N244" s="32" t="s">
        <v>727</v>
      </c>
      <c r="O244" s="50"/>
      <c r="P244" s="37" t="s">
        <v>692</v>
      </c>
    </row>
    <row r="245" spans="2:16" x14ac:dyDescent="0.25">
      <c r="B245" s="5">
        <v>2</v>
      </c>
      <c r="C245" s="49" t="str">
        <f>VLOOKUP([1]!テーブル26[[#This Row],[article_type_id]],[1]!品名マスタ[#Data],5,0)</f>
        <v>角エジェクタピン</v>
      </c>
      <c r="D245" s="9">
        <v>10003</v>
      </c>
      <c r="E245" s="49" t="str">
        <f>VLOOKUP([1]!テーブル26[[#This Row],[qt_condition_type_id]],[1]!見積条件タイプマスタ[#Data],5,0)</f>
        <v>全長公差</v>
      </c>
      <c r="F245" s="49" t="str">
        <f>VLOOKUP([1]!テーブル26[[#This Row],[qt_condition_type_id]],[1]!見積条件タイプマスタ[#Data],4,0)</f>
        <v>SOLID_FEATURE</v>
      </c>
      <c r="G245" s="5">
        <v>1</v>
      </c>
      <c r="H245" s="49" t="str">
        <f>[1]!テーブル26[[#This Row],[article_type_id]]&amp;"."&amp;[1]!テーブル26[[#This Row],[qt_condition_type_id]]&amp;"."&amp;[1]!テーブル26[[#This Row],[qt_condition_type_define_id]]</f>
        <v>2.10003.1</v>
      </c>
      <c r="I245" s="49" t="str">
        <f>VLOOKUP([1]!テーブル26[[#This Row],['#unique_id]],[1]!見積条件マスタ[['#unique_id]:[name]],2,0)</f>
        <v>+0.05/0</v>
      </c>
      <c r="J245" s="49">
        <f>VLOOKUP([1]!テーブル26[[#This Row],['#unique_id]],[1]!見積条件マスタ[['#unique_id]:[name]],3,0)</f>
        <v>0</v>
      </c>
      <c r="K245" s="49" t="str">
        <f>VLOOKUP([1]!テーブル26[[#This Row],['#unique_id]],[1]!見積条件マスタ[['#unique_id]:[name]],4,0)</f>
        <v>+0.05/0</v>
      </c>
      <c r="L245" s="32">
        <v>1</v>
      </c>
      <c r="M245" s="32" t="s">
        <v>598</v>
      </c>
      <c r="N245" s="32" t="s">
        <v>727</v>
      </c>
      <c r="O245" s="50" t="s">
        <v>748</v>
      </c>
      <c r="P245" s="37" t="s">
        <v>692</v>
      </c>
    </row>
    <row r="246" spans="2:16" x14ac:dyDescent="0.25">
      <c r="B246" s="5">
        <v>2</v>
      </c>
      <c r="C246" s="49" t="str">
        <f>VLOOKUP([1]!テーブル26[[#This Row],[article_type_id]],[1]!品名マスタ[#Data],5,0)</f>
        <v>角エジェクタピン</v>
      </c>
      <c r="D246" s="9">
        <v>10003</v>
      </c>
      <c r="E246" s="49" t="str">
        <f>VLOOKUP([1]!テーブル26[[#This Row],[qt_condition_type_id]],[1]!見積条件タイプマスタ[#Data],5,0)</f>
        <v>全長公差</v>
      </c>
      <c r="F246" s="49" t="str">
        <f>VLOOKUP([1]!テーブル26[[#This Row],[qt_condition_type_id]],[1]!見積条件タイプマスタ[#Data],4,0)</f>
        <v>SOLID_FEATURE</v>
      </c>
      <c r="G246" s="5">
        <v>1</v>
      </c>
      <c r="H246" s="49" t="str">
        <f>[1]!テーブル26[[#This Row],[article_type_id]]&amp;"."&amp;[1]!テーブル26[[#This Row],[qt_condition_type_id]]&amp;"."&amp;[1]!テーブル26[[#This Row],[qt_condition_type_define_id]]</f>
        <v>2.10003.1</v>
      </c>
      <c r="I246" s="49" t="str">
        <f>VLOOKUP([1]!テーブル26[[#This Row],['#unique_id]],[1]!見積条件マスタ[['#unique_id]:[name]],2,0)</f>
        <v>+0.05/0</v>
      </c>
      <c r="J246" s="49">
        <f>VLOOKUP([1]!テーブル26[[#This Row],['#unique_id]],[1]!見積条件マスタ[['#unique_id]:[name]],3,0)</f>
        <v>0</v>
      </c>
      <c r="K246" s="49" t="str">
        <f>VLOOKUP([1]!テーブル26[[#This Row],['#unique_id]],[1]!見積条件マスタ[['#unique_id]:[name]],4,0)</f>
        <v>+0.05/0</v>
      </c>
      <c r="L246" s="32">
        <v>2</v>
      </c>
      <c r="M246" s="32" t="s">
        <v>598</v>
      </c>
      <c r="N246" s="32" t="s">
        <v>727</v>
      </c>
      <c r="O246" s="50" t="s">
        <v>749</v>
      </c>
      <c r="P246" s="37" t="s">
        <v>692</v>
      </c>
    </row>
    <row r="247" spans="2:16" x14ac:dyDescent="0.25">
      <c r="B247" s="5">
        <v>2</v>
      </c>
      <c r="C247" s="49" t="str">
        <f>VLOOKUP([1]!テーブル26[[#This Row],[article_type_id]],[1]!品名マスタ[#Data],5,0)</f>
        <v>角エジェクタピン</v>
      </c>
      <c r="D247" s="9">
        <v>10003</v>
      </c>
      <c r="E247" s="49" t="str">
        <f>VLOOKUP([1]!テーブル26[[#This Row],[qt_condition_type_id]],[1]!見積条件タイプマスタ[#Data],5,0)</f>
        <v>全長公差</v>
      </c>
      <c r="F247" s="49" t="str">
        <f>VLOOKUP([1]!テーブル26[[#This Row],[qt_condition_type_id]],[1]!見積条件タイプマスタ[#Data],4,0)</f>
        <v>SOLID_FEATURE</v>
      </c>
      <c r="G247" s="5">
        <v>1</v>
      </c>
      <c r="H247" s="49" t="str">
        <f>[1]!テーブル26[[#This Row],[article_type_id]]&amp;"."&amp;[1]!テーブル26[[#This Row],[qt_condition_type_id]]&amp;"."&amp;[1]!テーブル26[[#This Row],[qt_condition_type_define_id]]</f>
        <v>2.10003.2</v>
      </c>
      <c r="I247" s="49" t="str">
        <f>VLOOKUP([1]!テーブル26[[#This Row],['#unique_id]],[1]!見積条件マスタ[['#unique_id]:[name]],2,0)</f>
        <v>+0.02/0</v>
      </c>
      <c r="J247" s="49">
        <f>VLOOKUP([1]!テーブル26[[#This Row],['#unique_id]],[1]!見積条件マスタ[['#unique_id]:[name]],3,0)</f>
        <v>0</v>
      </c>
      <c r="K247" s="49" t="str">
        <f>VLOOKUP([1]!テーブル26[[#This Row],['#unique_id]],[1]!見積条件マスタ[['#unique_id]:[name]],4,0)</f>
        <v>+0.02/0</v>
      </c>
      <c r="L247" s="32">
        <v>3</v>
      </c>
      <c r="M247" s="32" t="s">
        <v>598</v>
      </c>
      <c r="N247" s="32" t="s">
        <v>727</v>
      </c>
      <c r="O247" s="50" t="s">
        <v>750</v>
      </c>
      <c r="P247" s="37" t="s">
        <v>636</v>
      </c>
    </row>
    <row r="248" spans="2:16" x14ac:dyDescent="0.25">
      <c r="B248" s="5">
        <v>2</v>
      </c>
      <c r="C248" s="49" t="str">
        <f>VLOOKUP([1]!テーブル26[[#This Row],[article_type_id]],[1]!品名マスタ[#Data],5,0)</f>
        <v>角エジェクタピン</v>
      </c>
      <c r="D248" s="9">
        <v>10003</v>
      </c>
      <c r="E248" s="49" t="str">
        <f>VLOOKUP([1]!テーブル26[[#This Row],[qt_condition_type_id]],[1]!見積条件タイプマスタ[#Data],5,0)</f>
        <v>全長公差</v>
      </c>
      <c r="F248" s="49" t="str">
        <f>VLOOKUP([1]!テーブル26[[#This Row],[qt_condition_type_id]],[1]!見積条件タイプマスタ[#Data],4,0)</f>
        <v>SOLID_FEATURE</v>
      </c>
      <c r="G248" s="5">
        <v>1</v>
      </c>
      <c r="H248" s="49" t="str">
        <f>[1]!テーブル26[[#This Row],[article_type_id]]&amp;"."&amp;[1]!テーブル26[[#This Row],[qt_condition_type_id]]&amp;"."&amp;[1]!テーブル26[[#This Row],[qt_condition_type_define_id]]</f>
        <v>2.10003.2</v>
      </c>
      <c r="I248" s="49" t="str">
        <f>VLOOKUP([1]!テーブル26[[#This Row],['#unique_id]],[1]!見積条件マスタ[['#unique_id]:[name]],2,0)</f>
        <v>+0.02/0</v>
      </c>
      <c r="J248" s="49">
        <f>VLOOKUP([1]!テーブル26[[#This Row],['#unique_id]],[1]!見積条件マスタ[['#unique_id]:[name]],3,0)</f>
        <v>0</v>
      </c>
      <c r="K248" s="49" t="str">
        <f>VLOOKUP([1]!テーブル26[[#This Row],['#unique_id]],[1]!見積条件マスタ[['#unique_id]:[name]],4,0)</f>
        <v>+0.02/0</v>
      </c>
      <c r="L248" s="32">
        <v>4</v>
      </c>
      <c r="M248" s="32" t="s">
        <v>745</v>
      </c>
      <c r="N248" s="32" t="s">
        <v>727</v>
      </c>
      <c r="O248" s="50" t="s">
        <v>751</v>
      </c>
      <c r="P248" s="37" t="s">
        <v>692</v>
      </c>
    </row>
    <row r="249" spans="2:16" x14ac:dyDescent="0.25">
      <c r="B249" s="5">
        <v>2</v>
      </c>
      <c r="C249" s="49" t="str">
        <f>VLOOKUP([1]!テーブル26[[#This Row],[article_type_id]],[1]!品名マスタ[#Data],5,0)</f>
        <v>角エジェクタピン</v>
      </c>
      <c r="D249" s="9">
        <v>10003</v>
      </c>
      <c r="E249" s="49" t="str">
        <f>VLOOKUP([1]!テーブル26[[#This Row],[qt_condition_type_id]],[1]!見積条件タイプマスタ[#Data],5,0)</f>
        <v>全長公差</v>
      </c>
      <c r="F249" s="49" t="str">
        <f>VLOOKUP([1]!テーブル26[[#This Row],[qt_condition_type_id]],[1]!見積条件タイプマスタ[#Data],4,0)</f>
        <v>SOLID_FEATURE</v>
      </c>
      <c r="G249" s="5">
        <v>1</v>
      </c>
      <c r="H249" s="49" t="str">
        <f>[1]!テーブル26[[#This Row],[article_type_id]]&amp;"."&amp;[1]!テーブル26[[#This Row],[qt_condition_type_id]]&amp;"."&amp;[1]!テーブル26[[#This Row],[qt_condition_type_define_id]]</f>
        <v>2.10003.2</v>
      </c>
      <c r="I249" s="49" t="str">
        <f>VLOOKUP([1]!テーブル26[[#This Row],['#unique_id]],[1]!見積条件マスタ[['#unique_id]:[name]],2,0)</f>
        <v>+0.02/0</v>
      </c>
      <c r="J249" s="49">
        <f>VLOOKUP([1]!テーブル26[[#This Row],['#unique_id]],[1]!見積条件マスタ[['#unique_id]:[name]],3,0)</f>
        <v>0</v>
      </c>
      <c r="K249" s="49" t="str">
        <f>VLOOKUP([1]!テーブル26[[#This Row],['#unique_id]],[1]!見積条件マスタ[['#unique_id]:[name]],4,0)</f>
        <v>+0.02/0</v>
      </c>
      <c r="L249" s="32">
        <v>5</v>
      </c>
      <c r="M249" s="32" t="s">
        <v>745</v>
      </c>
      <c r="N249" s="32" t="s">
        <v>727</v>
      </c>
      <c r="O249" s="50" t="s">
        <v>750</v>
      </c>
      <c r="P249" s="37" t="s">
        <v>636</v>
      </c>
    </row>
    <row r="250" spans="2:16" x14ac:dyDescent="0.25">
      <c r="B250" s="5">
        <v>2</v>
      </c>
      <c r="C250" s="49" t="str">
        <f>VLOOKUP([1]!テーブル26[[#This Row],[article_type_id]],[1]!品名マスタ[#Data],5,0)</f>
        <v>角エジェクタピン</v>
      </c>
      <c r="D250" s="9">
        <v>10003</v>
      </c>
      <c r="E250" s="49" t="str">
        <f>VLOOKUP([1]!テーブル26[[#This Row],[qt_condition_type_id]],[1]!見積条件タイプマスタ[#Data],5,0)</f>
        <v>全長公差</v>
      </c>
      <c r="F250" s="49" t="str">
        <f>VLOOKUP([1]!テーブル26[[#This Row],[qt_condition_type_id]],[1]!見積条件タイプマスタ[#Data],4,0)</f>
        <v>SOLID_FEATURE</v>
      </c>
      <c r="G250" s="5">
        <v>2</v>
      </c>
      <c r="H250" s="49" t="str">
        <f>[1]!テーブル26[[#This Row],[article_type_id]]&amp;"."&amp;[1]!テーブル26[[#This Row],[qt_condition_type_id]]&amp;"."&amp;[1]!テーブル26[[#This Row],[qt_condition_type_define_id]]</f>
        <v>2.10003.2</v>
      </c>
      <c r="I250" s="49" t="str">
        <f>VLOOKUP([1]!テーブル26[[#This Row],['#unique_id]],[1]!見積条件マスタ[['#unique_id]:[name]],2,0)</f>
        <v>+0.02/0</v>
      </c>
      <c r="J250" s="49">
        <f>VLOOKUP([1]!テーブル26[[#This Row],['#unique_id]],[1]!見積条件マスタ[['#unique_id]:[name]],3,0)</f>
        <v>0</v>
      </c>
      <c r="K250" s="49" t="str">
        <f>VLOOKUP([1]!テーブル26[[#This Row],['#unique_id]],[1]!見積条件マスタ[['#unique_id]:[name]],4,0)</f>
        <v>+0.02/0</v>
      </c>
      <c r="L250" s="32">
        <v>1</v>
      </c>
      <c r="M250" s="32" t="s">
        <v>598</v>
      </c>
      <c r="N250" s="32" t="s">
        <v>727</v>
      </c>
      <c r="O250" s="50" t="s">
        <v>748</v>
      </c>
      <c r="P250" s="37" t="s">
        <v>692</v>
      </c>
    </row>
    <row r="251" spans="2:16" x14ac:dyDescent="0.25">
      <c r="B251" s="5">
        <v>2</v>
      </c>
      <c r="C251" s="49" t="str">
        <f>VLOOKUP([1]!テーブル26[[#This Row],[article_type_id]],[1]!品名マスタ[#Data],5,0)</f>
        <v>角エジェクタピン</v>
      </c>
      <c r="D251" s="9">
        <v>10003</v>
      </c>
      <c r="E251" s="49" t="str">
        <f>VLOOKUP([1]!テーブル26[[#This Row],[qt_condition_type_id]],[1]!見積条件タイプマスタ[#Data],5,0)</f>
        <v>全長公差</v>
      </c>
      <c r="F251" s="49" t="str">
        <f>VLOOKUP([1]!テーブル26[[#This Row],[qt_condition_type_id]],[1]!見積条件タイプマスタ[#Data],4,0)</f>
        <v>SOLID_FEATURE</v>
      </c>
      <c r="G251" s="5">
        <v>2</v>
      </c>
      <c r="H251" s="49" t="str">
        <f>[1]!テーブル26[[#This Row],[article_type_id]]&amp;"."&amp;[1]!テーブル26[[#This Row],[qt_condition_type_id]]&amp;"."&amp;[1]!テーブル26[[#This Row],[qt_condition_type_define_id]]</f>
        <v>2.10003.2</v>
      </c>
      <c r="I251" s="49" t="str">
        <f>VLOOKUP([1]!テーブル26[[#This Row],['#unique_id]],[1]!見積条件マスタ[['#unique_id]:[name]],2,0)</f>
        <v>+0.02/0</v>
      </c>
      <c r="J251" s="49">
        <f>VLOOKUP([1]!テーブル26[[#This Row],['#unique_id]],[1]!見積条件マスタ[['#unique_id]:[name]],3,0)</f>
        <v>0</v>
      </c>
      <c r="K251" s="49" t="str">
        <f>VLOOKUP([1]!テーブル26[[#This Row],['#unique_id]],[1]!見積条件マスタ[['#unique_id]:[name]],4,0)</f>
        <v>+0.02/0</v>
      </c>
      <c r="L251" s="32">
        <v>2</v>
      </c>
      <c r="M251" s="32" t="s">
        <v>598</v>
      </c>
      <c r="N251" s="32" t="s">
        <v>727</v>
      </c>
      <c r="O251" s="50" t="s">
        <v>749</v>
      </c>
      <c r="P251" s="37" t="s">
        <v>636</v>
      </c>
    </row>
    <row r="252" spans="2:16" x14ac:dyDescent="0.25">
      <c r="B252" s="5">
        <v>2</v>
      </c>
      <c r="C252" s="49" t="str">
        <f>VLOOKUP([1]!テーブル26[[#This Row],[article_type_id]],[1]!品名マスタ[#Data],5,0)</f>
        <v>角エジェクタピン</v>
      </c>
      <c r="D252" s="9">
        <v>10003</v>
      </c>
      <c r="E252" s="49" t="str">
        <f>VLOOKUP([1]!テーブル26[[#This Row],[qt_condition_type_id]],[1]!見積条件タイプマスタ[#Data],5,0)</f>
        <v>全長公差</v>
      </c>
      <c r="F252" s="49" t="str">
        <f>VLOOKUP([1]!テーブル26[[#This Row],[qt_condition_type_id]],[1]!見積条件タイプマスタ[#Data],4,0)</f>
        <v>SOLID_FEATURE</v>
      </c>
      <c r="G252" s="5">
        <v>2</v>
      </c>
      <c r="H252" s="49" t="str">
        <f>[1]!テーブル26[[#This Row],[article_type_id]]&amp;"."&amp;[1]!テーブル26[[#This Row],[qt_condition_type_id]]&amp;"."&amp;[1]!テーブル26[[#This Row],[qt_condition_type_define_id]]</f>
        <v>2.10003.3</v>
      </c>
      <c r="I252" s="49" t="str">
        <f>VLOOKUP([1]!テーブル26[[#This Row],['#unique_id]],[1]!見積条件マスタ[['#unique_id]:[name]],2,0)</f>
        <v>+0.01/0</v>
      </c>
      <c r="J252" s="49">
        <f>VLOOKUP([1]!テーブル26[[#This Row],['#unique_id]],[1]!見積条件マスタ[['#unique_id]:[name]],3,0)</f>
        <v>0</v>
      </c>
      <c r="K252" s="49" t="str">
        <f>VLOOKUP([1]!テーブル26[[#This Row],['#unique_id]],[1]!見積条件マスタ[['#unique_id]:[name]],4,0)</f>
        <v>+0.01/0</v>
      </c>
      <c r="L252" s="32">
        <v>3</v>
      </c>
      <c r="M252" s="32" t="s">
        <v>598</v>
      </c>
      <c r="N252" s="32" t="s">
        <v>727</v>
      </c>
      <c r="O252" s="50" t="s">
        <v>750</v>
      </c>
      <c r="P252" s="37" t="s">
        <v>636</v>
      </c>
    </row>
    <row r="253" spans="2:16" x14ac:dyDescent="0.25">
      <c r="B253" s="5">
        <v>2</v>
      </c>
      <c r="C253" s="49" t="str">
        <f>VLOOKUP([1]!テーブル26[[#This Row],[article_type_id]],[1]!品名マスタ[#Data],5,0)</f>
        <v>角エジェクタピン</v>
      </c>
      <c r="D253" s="9">
        <v>10003</v>
      </c>
      <c r="E253" s="49" t="str">
        <f>VLOOKUP([1]!テーブル26[[#This Row],[qt_condition_type_id]],[1]!見積条件タイプマスタ[#Data],5,0)</f>
        <v>全長公差</v>
      </c>
      <c r="F253" s="49" t="str">
        <f>VLOOKUP([1]!テーブル26[[#This Row],[qt_condition_type_id]],[1]!見積条件タイプマスタ[#Data],4,0)</f>
        <v>SOLID_FEATURE</v>
      </c>
      <c r="G253" s="5">
        <v>2</v>
      </c>
      <c r="H253" s="49" t="str">
        <f>[1]!テーブル26[[#This Row],[article_type_id]]&amp;"."&amp;[1]!テーブル26[[#This Row],[qt_condition_type_id]]&amp;"."&amp;[1]!テーブル26[[#This Row],[qt_condition_type_define_id]]</f>
        <v>2.10003.3</v>
      </c>
      <c r="I253" s="49" t="str">
        <f>VLOOKUP([1]!テーブル26[[#This Row],['#unique_id]],[1]!見積条件マスタ[['#unique_id]:[name]],2,0)</f>
        <v>+0.01/0</v>
      </c>
      <c r="J253" s="49">
        <f>VLOOKUP([1]!テーブル26[[#This Row],['#unique_id]],[1]!見積条件マスタ[['#unique_id]:[name]],3,0)</f>
        <v>0</v>
      </c>
      <c r="K253" s="49" t="str">
        <f>VLOOKUP([1]!テーブル26[[#This Row],['#unique_id]],[1]!見積条件マスタ[['#unique_id]:[name]],4,0)</f>
        <v>+0.01/0</v>
      </c>
      <c r="L253" s="32">
        <v>4</v>
      </c>
      <c r="M253" s="32" t="s">
        <v>745</v>
      </c>
      <c r="N253" s="32" t="s">
        <v>727</v>
      </c>
      <c r="O253" s="50" t="s">
        <v>751</v>
      </c>
      <c r="P253" s="37" t="s">
        <v>636</v>
      </c>
    </row>
    <row r="254" spans="2:16" x14ac:dyDescent="0.25">
      <c r="B254" s="5">
        <v>2</v>
      </c>
      <c r="C254" s="49" t="str">
        <f>VLOOKUP([1]!テーブル26[[#This Row],[article_type_id]],[1]!品名マスタ[#Data],5,0)</f>
        <v>角エジェクタピン</v>
      </c>
      <c r="D254" s="9">
        <v>10003</v>
      </c>
      <c r="E254" s="49" t="str">
        <f>VLOOKUP([1]!テーブル26[[#This Row],[qt_condition_type_id]],[1]!見積条件タイプマスタ[#Data],5,0)</f>
        <v>全長公差</v>
      </c>
      <c r="F254" s="49" t="str">
        <f>VLOOKUP([1]!テーブル26[[#This Row],[qt_condition_type_id]],[1]!見積条件タイプマスタ[#Data],4,0)</f>
        <v>SOLID_FEATURE</v>
      </c>
      <c r="G254" s="5">
        <v>2</v>
      </c>
      <c r="H254" s="49" t="str">
        <f>[1]!テーブル26[[#This Row],[article_type_id]]&amp;"."&amp;[1]!テーブル26[[#This Row],[qt_condition_type_id]]&amp;"."&amp;[1]!テーブル26[[#This Row],[qt_condition_type_define_id]]</f>
        <v>2.10003.3</v>
      </c>
      <c r="I254" s="49" t="str">
        <f>VLOOKUP([1]!テーブル26[[#This Row],['#unique_id]],[1]!見積条件マスタ[['#unique_id]:[name]],2,0)</f>
        <v>+0.01/0</v>
      </c>
      <c r="J254" s="49">
        <f>VLOOKUP([1]!テーブル26[[#This Row],['#unique_id]],[1]!見積条件マスタ[['#unique_id]:[name]],3,0)</f>
        <v>0</v>
      </c>
      <c r="K254" s="49" t="str">
        <f>VLOOKUP([1]!テーブル26[[#This Row],['#unique_id]],[1]!見積条件マスタ[['#unique_id]:[name]],4,0)</f>
        <v>+0.01/0</v>
      </c>
      <c r="L254" s="32">
        <v>5</v>
      </c>
      <c r="M254" s="32" t="s">
        <v>745</v>
      </c>
      <c r="N254" s="32" t="s">
        <v>727</v>
      </c>
      <c r="O254" s="50" t="s">
        <v>750</v>
      </c>
      <c r="P254" s="37" t="s">
        <v>636</v>
      </c>
    </row>
    <row r="255" spans="2:16" x14ac:dyDescent="0.25">
      <c r="B255" s="5">
        <v>2</v>
      </c>
      <c r="C255" s="49" t="str">
        <f>VLOOKUP([1]!テーブル26[[#This Row],[article_type_id]],[1]!品名マスタ[#Data],5,0)</f>
        <v>角エジェクタピン</v>
      </c>
      <c r="D255" s="9">
        <v>10003</v>
      </c>
      <c r="E255" s="49" t="str">
        <f>VLOOKUP([1]!テーブル26[[#This Row],[qt_condition_type_id]],[1]!見積条件タイプマスタ[#Data],5,0)</f>
        <v>全長公差</v>
      </c>
      <c r="F255" s="49" t="str">
        <f>VLOOKUP([1]!テーブル26[[#This Row],[qt_condition_type_id]],[1]!見積条件タイプマスタ[#Data],4,0)</f>
        <v>SOLID_FEATURE</v>
      </c>
      <c r="G255" s="5">
        <v>3</v>
      </c>
      <c r="H255" s="49" t="str">
        <f>[1]!テーブル26[[#This Row],[article_type_id]]&amp;"."&amp;[1]!テーブル26[[#This Row],[qt_condition_type_id]]&amp;"."&amp;[1]!テーブル26[[#This Row],[qt_condition_type_define_id]]</f>
        <v>2.10003.3</v>
      </c>
      <c r="I255" s="49" t="str">
        <f>VLOOKUP([1]!テーブル26[[#This Row],['#unique_id]],[1]!見積条件マスタ[['#unique_id]:[name]],2,0)</f>
        <v>+0.01/0</v>
      </c>
      <c r="J255" s="49">
        <f>VLOOKUP([1]!テーブル26[[#This Row],['#unique_id]],[1]!見積条件マスタ[['#unique_id]:[name]],3,0)</f>
        <v>0</v>
      </c>
      <c r="K255" s="49" t="str">
        <f>VLOOKUP([1]!テーブル26[[#This Row],['#unique_id]],[1]!見積条件マスタ[['#unique_id]:[name]],4,0)</f>
        <v>+0.01/0</v>
      </c>
      <c r="L255" s="32">
        <v>1</v>
      </c>
      <c r="M255" s="32" t="s">
        <v>598</v>
      </c>
      <c r="N255" s="32" t="s">
        <v>727</v>
      </c>
      <c r="O255" s="50" t="s">
        <v>748</v>
      </c>
      <c r="P255" s="37" t="s">
        <v>692</v>
      </c>
    </row>
    <row r="256" spans="2:16" x14ac:dyDescent="0.25">
      <c r="B256" s="5">
        <v>2</v>
      </c>
      <c r="C256" s="49" t="str">
        <f>VLOOKUP([1]!テーブル26[[#This Row],[article_type_id]],[1]!品名マスタ[#Data],5,0)</f>
        <v>角エジェクタピン</v>
      </c>
      <c r="D256" s="9">
        <v>10003</v>
      </c>
      <c r="E256" s="49" t="str">
        <f>VLOOKUP([1]!テーブル26[[#This Row],[qt_condition_type_id]],[1]!見積条件タイプマスタ[#Data],5,0)</f>
        <v>全長公差</v>
      </c>
      <c r="F256" s="49" t="str">
        <f>VLOOKUP([1]!テーブル26[[#This Row],[qt_condition_type_id]],[1]!見積条件タイプマスタ[#Data],4,0)</f>
        <v>SOLID_FEATURE</v>
      </c>
      <c r="G256" s="5">
        <v>3</v>
      </c>
      <c r="H256" s="49" t="str">
        <f>[1]!テーブル26[[#This Row],[article_type_id]]&amp;"."&amp;[1]!テーブル26[[#This Row],[qt_condition_type_id]]&amp;"."&amp;[1]!テーブル26[[#This Row],[qt_condition_type_define_id]]</f>
        <v>2.10003.3</v>
      </c>
      <c r="I256" s="49" t="str">
        <f>VLOOKUP([1]!テーブル26[[#This Row],['#unique_id]],[1]!見積条件マスタ[['#unique_id]:[name]],2,0)</f>
        <v>+0.01/0</v>
      </c>
      <c r="J256" s="49">
        <f>VLOOKUP([1]!テーブル26[[#This Row],['#unique_id]],[1]!見積条件マスタ[['#unique_id]:[name]],3,0)</f>
        <v>0</v>
      </c>
      <c r="K256" s="49" t="str">
        <f>VLOOKUP([1]!テーブル26[[#This Row],['#unique_id]],[1]!見積条件マスタ[['#unique_id]:[name]],4,0)</f>
        <v>+0.01/0</v>
      </c>
      <c r="L256" s="32">
        <v>2</v>
      </c>
      <c r="M256" s="32" t="s">
        <v>598</v>
      </c>
      <c r="N256" s="32" t="s">
        <v>727</v>
      </c>
      <c r="O256" s="50" t="s">
        <v>749</v>
      </c>
      <c r="P256" s="37" t="s">
        <v>636</v>
      </c>
    </row>
    <row r="257" spans="2:16" x14ac:dyDescent="0.25">
      <c r="B257" s="5">
        <v>2</v>
      </c>
      <c r="C257" s="49" t="str">
        <f>VLOOKUP([1]!テーブル26[[#This Row],[article_type_id]],[1]!品名マスタ[#Data],5,0)</f>
        <v>角エジェクタピン</v>
      </c>
      <c r="D257" s="9">
        <v>10003</v>
      </c>
      <c r="E257" s="49" t="str">
        <f>VLOOKUP([1]!テーブル26[[#This Row],[qt_condition_type_id]],[1]!見積条件タイプマスタ[#Data],5,0)</f>
        <v>全長公差</v>
      </c>
      <c r="F257" s="49" t="str">
        <f>VLOOKUP([1]!テーブル26[[#This Row],[qt_condition_type_id]],[1]!見積条件タイプマスタ[#Data],4,0)</f>
        <v>SOLID_FEATURE</v>
      </c>
      <c r="G257" s="5">
        <v>3</v>
      </c>
      <c r="H257" s="49" t="str">
        <f>[1]!テーブル26[[#This Row],[article_type_id]]&amp;"."&amp;[1]!テーブル26[[#This Row],[qt_condition_type_id]]&amp;"."&amp;[1]!テーブル26[[#This Row],[qt_condition_type_define_id]]</f>
        <v>2.10003.4</v>
      </c>
      <c r="I257" s="49" t="str">
        <f>VLOOKUP([1]!テーブル26[[#This Row],['#unique_id]],[1]!見積条件マスタ[['#unique_id]:[name]],2,0)</f>
        <v>0.5/0</v>
      </c>
      <c r="J257" s="49">
        <f>VLOOKUP([1]!テーブル26[[#This Row],['#unique_id]],[1]!見積条件マスタ[['#unique_id]:[name]],3,0)</f>
        <v>0</v>
      </c>
      <c r="K257" s="49" t="str">
        <f>VLOOKUP([1]!テーブル26[[#This Row],['#unique_id]],[1]!見積条件マスタ[['#unique_id]:[name]],4,0)</f>
        <v>+0.5/0</v>
      </c>
      <c r="L257" s="32">
        <v>3</v>
      </c>
      <c r="M257" s="32" t="s">
        <v>598</v>
      </c>
      <c r="N257" s="32" t="s">
        <v>727</v>
      </c>
      <c r="O257" s="50" t="s">
        <v>750</v>
      </c>
      <c r="P257" s="37" t="s">
        <v>636</v>
      </c>
    </row>
    <row r="258" spans="2:16" x14ac:dyDescent="0.25">
      <c r="B258" s="5">
        <v>2</v>
      </c>
      <c r="C258" s="49" t="str">
        <f>VLOOKUP([1]!テーブル26[[#This Row],[article_type_id]],[1]!品名マスタ[#Data],5,0)</f>
        <v>角エジェクタピン</v>
      </c>
      <c r="D258" s="9">
        <v>10003</v>
      </c>
      <c r="E258" s="49" t="str">
        <f>VLOOKUP([1]!テーブル26[[#This Row],[qt_condition_type_id]],[1]!見積条件タイプマスタ[#Data],5,0)</f>
        <v>全長公差</v>
      </c>
      <c r="F258" s="49" t="str">
        <f>VLOOKUP([1]!テーブル26[[#This Row],[qt_condition_type_id]],[1]!見積条件タイプマスタ[#Data],4,0)</f>
        <v>SOLID_FEATURE</v>
      </c>
      <c r="G258" s="5">
        <v>3</v>
      </c>
      <c r="H258" s="49" t="str">
        <f>[1]!テーブル26[[#This Row],[article_type_id]]&amp;"."&amp;[1]!テーブル26[[#This Row],[qt_condition_type_id]]&amp;"."&amp;[1]!テーブル26[[#This Row],[qt_condition_type_define_id]]</f>
        <v>2.10003.4</v>
      </c>
      <c r="I258" s="49" t="str">
        <f>VLOOKUP([1]!テーブル26[[#This Row],['#unique_id]],[1]!見積条件マスタ[['#unique_id]:[name]],2,0)</f>
        <v>0.5/0</v>
      </c>
      <c r="J258" s="49">
        <f>VLOOKUP([1]!テーブル26[[#This Row],['#unique_id]],[1]!見積条件マスタ[['#unique_id]:[name]],3,0)</f>
        <v>0</v>
      </c>
      <c r="K258" s="49" t="str">
        <f>VLOOKUP([1]!テーブル26[[#This Row],['#unique_id]],[1]!見積条件マスタ[['#unique_id]:[name]],4,0)</f>
        <v>+0.5/0</v>
      </c>
      <c r="L258" s="32">
        <v>4</v>
      </c>
      <c r="M258" s="32" t="s">
        <v>745</v>
      </c>
      <c r="N258" s="32" t="s">
        <v>727</v>
      </c>
      <c r="O258" s="50" t="s">
        <v>751</v>
      </c>
      <c r="P258" s="37" t="s">
        <v>636</v>
      </c>
    </row>
    <row r="259" spans="2:16" x14ac:dyDescent="0.25">
      <c r="B259" s="5">
        <v>2</v>
      </c>
      <c r="C259" s="49" t="str">
        <f>VLOOKUP([1]!テーブル26[[#This Row],[article_type_id]],[1]!品名マスタ[#Data],5,0)</f>
        <v>角エジェクタピン</v>
      </c>
      <c r="D259" s="9">
        <v>10003</v>
      </c>
      <c r="E259" s="49" t="str">
        <f>VLOOKUP([1]!テーブル26[[#This Row],[qt_condition_type_id]],[1]!見積条件タイプマスタ[#Data],5,0)</f>
        <v>全長公差</v>
      </c>
      <c r="F259" s="49" t="str">
        <f>VLOOKUP([1]!テーブル26[[#This Row],[qt_condition_type_id]],[1]!見積条件タイプマスタ[#Data],4,0)</f>
        <v>SOLID_FEATURE</v>
      </c>
      <c r="G259" s="5">
        <v>3</v>
      </c>
      <c r="H259" s="49" t="str">
        <f>[1]!テーブル26[[#This Row],[article_type_id]]&amp;"."&amp;[1]!テーブル26[[#This Row],[qt_condition_type_id]]&amp;"."&amp;[1]!テーブル26[[#This Row],[qt_condition_type_define_id]]</f>
        <v>2.10003.4</v>
      </c>
      <c r="I259" s="49" t="str">
        <f>VLOOKUP([1]!テーブル26[[#This Row],['#unique_id]],[1]!見積条件マスタ[['#unique_id]:[name]],2,0)</f>
        <v>0.5/0</v>
      </c>
      <c r="J259" s="49">
        <f>VLOOKUP([1]!テーブル26[[#This Row],['#unique_id]],[1]!見積条件マスタ[['#unique_id]:[name]],3,0)</f>
        <v>0</v>
      </c>
      <c r="K259" s="49" t="str">
        <f>VLOOKUP([1]!テーブル26[[#This Row],['#unique_id]],[1]!見積条件マスタ[['#unique_id]:[name]],4,0)</f>
        <v>+0.5/0</v>
      </c>
      <c r="L259" s="32">
        <v>5</v>
      </c>
      <c r="M259" s="32" t="s">
        <v>745</v>
      </c>
      <c r="N259" s="32" t="s">
        <v>727</v>
      </c>
      <c r="O259" s="50" t="s">
        <v>750</v>
      </c>
      <c r="P259" s="37" t="s">
        <v>636</v>
      </c>
    </row>
    <row r="260" spans="2:16" x14ac:dyDescent="0.25">
      <c r="B260" s="5">
        <v>2</v>
      </c>
      <c r="C260" s="49" t="str">
        <f>VLOOKUP([1]!テーブル26[[#This Row],[article_type_id]],[1]!品名マスタ[#Data],5,0)</f>
        <v>角エジェクタピン</v>
      </c>
      <c r="D260" s="9">
        <v>10003</v>
      </c>
      <c r="E260" s="49" t="str">
        <f>VLOOKUP([1]!テーブル26[[#This Row],[qt_condition_type_id]],[1]!見積条件タイプマスタ[#Data],5,0)</f>
        <v>全長公差</v>
      </c>
      <c r="F260" s="49" t="str">
        <f>VLOOKUP([1]!テーブル26[[#This Row],[qt_condition_type_id]],[1]!見積条件タイプマスタ[#Data],4,0)</f>
        <v>SOLID_FEATURE</v>
      </c>
      <c r="G260" s="5">
        <v>4</v>
      </c>
      <c r="H260" s="49" t="str">
        <f>[1]!テーブル26[[#This Row],[article_type_id]]&amp;"."&amp;[1]!テーブル26[[#This Row],[qt_condition_type_id]]&amp;"."&amp;[1]!テーブル26[[#This Row],[qt_condition_type_define_id]]</f>
        <v>2.10003.4</v>
      </c>
      <c r="I260" s="49" t="str">
        <f>VLOOKUP([1]!テーブル26[[#This Row],['#unique_id]],[1]!見積条件マスタ[['#unique_id]:[name]],2,0)</f>
        <v>0.5/0</v>
      </c>
      <c r="J260" s="49">
        <f>VLOOKUP([1]!テーブル26[[#This Row],['#unique_id]],[1]!見積条件マスタ[['#unique_id]:[name]],3,0)</f>
        <v>0</v>
      </c>
      <c r="K260" s="49" t="str">
        <f>VLOOKUP([1]!テーブル26[[#This Row],['#unique_id]],[1]!見積条件マスタ[['#unique_id]:[name]],4,0)</f>
        <v>+0.5/0</v>
      </c>
      <c r="L260" s="32">
        <v>1</v>
      </c>
      <c r="M260" s="32" t="s">
        <v>598</v>
      </c>
      <c r="N260" s="32" t="s">
        <v>727</v>
      </c>
      <c r="O260" s="50" t="s">
        <v>748</v>
      </c>
      <c r="P260" s="37" t="s">
        <v>692</v>
      </c>
    </row>
    <row r="261" spans="2:16" x14ac:dyDescent="0.25">
      <c r="B261" s="5">
        <v>2</v>
      </c>
      <c r="C261" s="49" t="str">
        <f>VLOOKUP([1]!テーブル26[[#This Row],[article_type_id]],[1]!品名マスタ[#Data],5,0)</f>
        <v>角エジェクタピン</v>
      </c>
      <c r="D261" s="9">
        <v>10003</v>
      </c>
      <c r="E261" s="49" t="str">
        <f>VLOOKUP([1]!テーブル26[[#This Row],[qt_condition_type_id]],[1]!見積条件タイプマスタ[#Data],5,0)</f>
        <v>全長公差</v>
      </c>
      <c r="F261" s="49" t="str">
        <f>VLOOKUP([1]!テーブル26[[#This Row],[qt_condition_type_id]],[1]!見積条件タイプマスタ[#Data],4,0)</f>
        <v>SOLID_FEATURE</v>
      </c>
      <c r="G261" s="5">
        <v>4</v>
      </c>
      <c r="H261" s="49" t="str">
        <f>[1]!テーブル26[[#This Row],[article_type_id]]&amp;"."&amp;[1]!テーブル26[[#This Row],[qt_condition_type_id]]&amp;"."&amp;[1]!テーブル26[[#This Row],[qt_condition_type_define_id]]</f>
        <v>2.10003.4</v>
      </c>
      <c r="I261" s="49" t="str">
        <f>VLOOKUP([1]!テーブル26[[#This Row],['#unique_id]],[1]!見積条件マスタ[['#unique_id]:[name]],2,0)</f>
        <v>0.5/0</v>
      </c>
      <c r="J261" s="49">
        <f>VLOOKUP([1]!テーブル26[[#This Row],['#unique_id]],[1]!見積条件マスタ[['#unique_id]:[name]],3,0)</f>
        <v>0</v>
      </c>
      <c r="K261" s="49" t="str">
        <f>VLOOKUP([1]!テーブル26[[#This Row],['#unique_id]],[1]!見積条件マスタ[['#unique_id]:[name]],4,0)</f>
        <v>+0.5/0</v>
      </c>
      <c r="L261" s="32">
        <v>2</v>
      </c>
      <c r="M261" s="32" t="s">
        <v>598</v>
      </c>
      <c r="N261" s="32" t="s">
        <v>727</v>
      </c>
      <c r="O261" s="50" t="s">
        <v>749</v>
      </c>
      <c r="P261" s="37" t="s">
        <v>692</v>
      </c>
    </row>
    <row r="262" spans="2:16" x14ac:dyDescent="0.25">
      <c r="B262" s="5">
        <v>2</v>
      </c>
      <c r="C262" s="49" t="str">
        <f>VLOOKUP([1]!テーブル26[[#This Row],[article_type_id]],[1]!品名マスタ[#Data],5,0)</f>
        <v>スリーブ</v>
      </c>
      <c r="D262" s="9">
        <v>10003</v>
      </c>
      <c r="E262" s="49" t="str">
        <f>VLOOKUP([1]!テーブル26[[#This Row],[qt_condition_type_id]],[1]!見積条件タイプマスタ[#Data],5,0)</f>
        <v>材質</v>
      </c>
      <c r="F262" s="49" t="str">
        <f>VLOOKUP([1]!テーブル26[[#This Row],[qt_condition_type_id]],[1]!見積条件タイプマスタ[#Data],4,0)</f>
        <v>SOLID</v>
      </c>
      <c r="G262" s="5">
        <v>4</v>
      </c>
      <c r="H262" s="49" t="str">
        <f>[1]!テーブル26[[#This Row],[article_type_id]]&amp;"."&amp;[1]!テーブル26[[#This Row],[qt_condition_type_id]]&amp;"."&amp;[1]!テーブル26[[#This Row],[qt_condition_type_define_id]]</f>
        <v>3.1.1</v>
      </c>
      <c r="I262" s="49" t="str">
        <f>VLOOKUP([1]!テーブル26[[#This Row],['#unique_id]],[1]!見積条件マスタ[['#unique_id]:[name]],2,0)</f>
        <v>SKH51</v>
      </c>
      <c r="J262" s="49" t="str">
        <f>VLOOKUP([1]!テーブル26[[#This Row],['#unique_id]],[1]!見積条件マスタ[['#unique_id]:[name]],3,0)</f>
        <v>58_60</v>
      </c>
      <c r="K262" s="49" t="str">
        <f>VLOOKUP([1]!テーブル26[[#This Row],['#unique_id]],[1]!見積条件マスタ[['#unique_id]:[name]],4,0)</f>
        <v>SKH51 (58～60HRC)</v>
      </c>
      <c r="L262" s="32">
        <v>3</v>
      </c>
      <c r="M262" s="32" t="s">
        <v>598</v>
      </c>
      <c r="N262" s="32" t="s">
        <v>727</v>
      </c>
      <c r="O262" s="50" t="s">
        <v>750</v>
      </c>
      <c r="P262" s="37" t="s">
        <v>692</v>
      </c>
    </row>
    <row r="263" spans="2:16" x14ac:dyDescent="0.25">
      <c r="B263" s="5">
        <v>2</v>
      </c>
      <c r="C263" s="49" t="str">
        <f>VLOOKUP([1]!テーブル26[[#This Row],[article_type_id]],[1]!品名マスタ[#Data],5,0)</f>
        <v>スリーブ</v>
      </c>
      <c r="D263" s="9">
        <v>10003</v>
      </c>
      <c r="E263" s="49" t="str">
        <f>VLOOKUP([1]!テーブル26[[#This Row],[qt_condition_type_id]],[1]!見積条件タイプマスタ[#Data],5,0)</f>
        <v>材質</v>
      </c>
      <c r="F263" s="49" t="str">
        <f>VLOOKUP([1]!テーブル26[[#This Row],[qt_condition_type_id]],[1]!見積条件タイプマスタ[#Data],4,0)</f>
        <v>SOLID</v>
      </c>
      <c r="G263" s="5">
        <v>4</v>
      </c>
      <c r="H263" s="49" t="str">
        <f>[1]!テーブル26[[#This Row],[article_type_id]]&amp;"."&amp;[1]!テーブル26[[#This Row],[qt_condition_type_id]]&amp;"."&amp;[1]!テーブル26[[#This Row],[qt_condition_type_define_id]]</f>
        <v>3.1.1</v>
      </c>
      <c r="I263" s="49" t="str">
        <f>VLOOKUP([1]!テーブル26[[#This Row],['#unique_id]],[1]!見積条件マスタ[['#unique_id]:[name]],2,0)</f>
        <v>SKH51</v>
      </c>
      <c r="J263" s="49" t="str">
        <f>VLOOKUP([1]!テーブル26[[#This Row],['#unique_id]],[1]!見積条件マスタ[['#unique_id]:[name]],3,0)</f>
        <v>58_60</v>
      </c>
      <c r="K263" s="49" t="str">
        <f>VLOOKUP([1]!テーブル26[[#This Row],['#unique_id]],[1]!見積条件マスタ[['#unique_id]:[name]],4,0)</f>
        <v>SKH51 (58～60HRC)</v>
      </c>
      <c r="L263" s="32">
        <v>4</v>
      </c>
      <c r="M263" s="32" t="s">
        <v>745</v>
      </c>
      <c r="N263" s="32" t="s">
        <v>727</v>
      </c>
      <c r="O263" s="50" t="s">
        <v>751</v>
      </c>
      <c r="P263" s="37" t="s">
        <v>692</v>
      </c>
    </row>
    <row r="264" spans="2:16" x14ac:dyDescent="0.25">
      <c r="B264" s="5">
        <v>2</v>
      </c>
      <c r="C264" s="49" t="str">
        <f>VLOOKUP([1]!テーブル26[[#This Row],[article_type_id]],[1]!品名マスタ[#Data],5,0)</f>
        <v>スリーブ</v>
      </c>
      <c r="D264" s="9">
        <v>10003</v>
      </c>
      <c r="E264" s="49" t="str">
        <f>VLOOKUP([1]!テーブル26[[#This Row],[qt_condition_type_id]],[1]!見積条件タイプマスタ[#Data],5,0)</f>
        <v>材質</v>
      </c>
      <c r="F264" s="49" t="str">
        <f>VLOOKUP([1]!テーブル26[[#This Row],[qt_condition_type_id]],[1]!見積条件タイプマスタ[#Data],4,0)</f>
        <v>SOLID</v>
      </c>
      <c r="G264" s="5">
        <v>4</v>
      </c>
      <c r="H264" s="49" t="str">
        <f>[1]!テーブル26[[#This Row],[article_type_id]]&amp;"."&amp;[1]!テーブル26[[#This Row],[qt_condition_type_id]]&amp;"."&amp;[1]!テーブル26[[#This Row],[qt_condition_type_define_id]]</f>
        <v>3.1.9</v>
      </c>
      <c r="I264" s="49" t="str">
        <f>VLOOKUP([1]!テーブル26[[#This Row],['#unique_id]],[1]!見積条件マスタ[['#unique_id]:[name]],2,0)</f>
        <v>SKD61_ESV</v>
      </c>
      <c r="J264" s="49" t="str">
        <f>VLOOKUP([1]!テーブル26[[#This Row],['#unique_id]],[1]!見積条件マスタ[['#unique_id]:[name]],3,0)</f>
        <v>38_42</v>
      </c>
      <c r="K264" s="49" t="str">
        <f>VLOOKUP([1]!テーブル26[[#This Row],['#unique_id]],[1]!見積条件マスタ[['#unique_id]:[name]],4,0)</f>
        <v>SKD61プリハードン (38～42HRC)</v>
      </c>
      <c r="L264" s="32">
        <v>5</v>
      </c>
      <c r="M264" s="32" t="s">
        <v>745</v>
      </c>
      <c r="N264" s="32" t="s">
        <v>727</v>
      </c>
      <c r="O264" s="50" t="s">
        <v>750</v>
      </c>
      <c r="P264" s="37" t="s">
        <v>692</v>
      </c>
    </row>
    <row r="265" spans="2:16" x14ac:dyDescent="0.25">
      <c r="B265" s="5">
        <v>2</v>
      </c>
      <c r="C265" s="49" t="str">
        <f>VLOOKUP([1]!テーブル26[[#This Row],[article_type_id]],[1]!品名マスタ[#Data],5,0)</f>
        <v>スリーブ</v>
      </c>
      <c r="D265" s="50">
        <v>10014</v>
      </c>
      <c r="E265" s="49" t="str">
        <f>VLOOKUP([1]!テーブル26[[#This Row],[qt_condition_type_id]],[1]!見積条件タイプマスタ[#Data],5,0)</f>
        <v>材質</v>
      </c>
      <c r="F265" s="49" t="str">
        <f>VLOOKUP([1]!テーブル26[[#This Row],[qt_condition_type_id]],[1]!見積条件タイプマスタ[#Data],4,0)</f>
        <v>SOLID</v>
      </c>
      <c r="G265" s="32">
        <v>2</v>
      </c>
      <c r="H265" s="49" t="str">
        <f>[1]!テーブル26[[#This Row],[article_type_id]]&amp;"."&amp;[1]!テーブル26[[#This Row],[qt_condition_type_id]]&amp;"."&amp;[1]!テーブル26[[#This Row],[qt_condition_type_define_id]]</f>
        <v>3.1.9</v>
      </c>
      <c r="I265" s="33" t="str">
        <f>VLOOKUP([1]!テーブル26[[#This Row],['#unique_id]],[1]!見積条件マスタ[['#unique_id]:[name]],2,0)</f>
        <v>SKD61_ESV</v>
      </c>
      <c r="J265" s="33" t="str">
        <f>VLOOKUP([1]!テーブル26[[#This Row],['#unique_id]],[1]!見積条件マスタ[['#unique_id]:[name]],3,0)</f>
        <v>38_42</v>
      </c>
      <c r="K265" s="33" t="str">
        <f>VLOOKUP([1]!テーブル26[[#This Row],['#unique_id]],[1]!見積条件マスタ[['#unique_id]:[name]],4,0)</f>
        <v>SKD61プリハードン (38～42HRC)</v>
      </c>
      <c r="L265" s="32">
        <v>1</v>
      </c>
      <c r="M265" s="32" t="s">
        <v>474</v>
      </c>
      <c r="N265" s="32" t="s">
        <v>474</v>
      </c>
      <c r="O265" s="50" t="s">
        <v>604</v>
      </c>
      <c r="P265" s="32" t="s">
        <v>633</v>
      </c>
    </row>
    <row r="266" spans="2:16" x14ac:dyDescent="0.25">
      <c r="B266" s="5">
        <v>2</v>
      </c>
      <c r="C266" s="49" t="str">
        <f>VLOOKUP([1]!テーブル26[[#This Row],[article_type_id]],[1]!品名マスタ[#Data],5,0)</f>
        <v>スリーブ</v>
      </c>
      <c r="D266" s="50">
        <v>10014</v>
      </c>
      <c r="E266" s="49" t="str">
        <f>VLOOKUP([1]!テーブル26[[#This Row],[qt_condition_type_id]],[1]!見積条件タイプマスタ[#Data],5,0)</f>
        <v>表面処理</v>
      </c>
      <c r="F266" s="49" t="str">
        <f>VLOOKUP([1]!テーブル26[[#This Row],[qt_condition_type_id]],[1]!見積条件タイプマスタ[#Data],4,0)</f>
        <v>SOLID</v>
      </c>
      <c r="G266" s="32">
        <v>2</v>
      </c>
      <c r="H266" s="49" t="str">
        <f>[1]!テーブル26[[#This Row],[article_type_id]]&amp;"."&amp;[1]!テーブル26[[#This Row],[qt_condition_type_id]]&amp;"."&amp;[1]!テーブル26[[#This Row],[qt_condition_type_define_id]]</f>
        <v>3.2.1</v>
      </c>
      <c r="I266" s="33" t="str">
        <f>VLOOKUP([1]!テーブル26[[#This Row],['#unique_id]],[1]!見積条件マスタ[['#unique_id]:[name]],2,0)</f>
        <v>NO_TREATMENT</v>
      </c>
      <c r="J266" s="33">
        <f>VLOOKUP([1]!テーブル26[[#This Row],['#unique_id]],[1]!見積条件マスタ[['#unique_id]:[name]],3,0)</f>
        <v>0</v>
      </c>
      <c r="K266" s="33" t="str">
        <f>VLOOKUP([1]!テーブル26[[#This Row],['#unique_id]],[1]!見積条件マスタ[['#unique_id]:[name]],4,0)</f>
        <v>なし</v>
      </c>
      <c r="L266" s="32">
        <v>2</v>
      </c>
      <c r="M266" s="32" t="s">
        <v>474</v>
      </c>
      <c r="N266" s="32" t="s">
        <v>474</v>
      </c>
      <c r="O266" s="50" t="s">
        <v>605</v>
      </c>
      <c r="P266" s="32" t="s">
        <v>633</v>
      </c>
    </row>
    <row r="267" spans="2:16" x14ac:dyDescent="0.25">
      <c r="B267" s="5">
        <v>2</v>
      </c>
      <c r="C267" s="49" t="str">
        <f>VLOOKUP([1]!テーブル26[[#This Row],[article_type_id]],[1]!品名マスタ[#Data],5,0)</f>
        <v>スリーブ</v>
      </c>
      <c r="D267" s="50">
        <v>10014</v>
      </c>
      <c r="E267" s="49" t="str">
        <f>VLOOKUP([1]!テーブル26[[#This Row],[qt_condition_type_id]],[1]!見積条件タイプマスタ[#Data],5,0)</f>
        <v>表面処理</v>
      </c>
      <c r="F267" s="49" t="str">
        <f>VLOOKUP([1]!テーブル26[[#This Row],[qt_condition_type_id]],[1]!見積条件タイプマスタ[#Data],4,0)</f>
        <v>SOLID</v>
      </c>
      <c r="G267" s="32">
        <v>2</v>
      </c>
      <c r="H267" s="49" t="str">
        <f>[1]!テーブル26[[#This Row],[article_type_id]]&amp;"."&amp;[1]!テーブル26[[#This Row],[qt_condition_type_id]]&amp;"."&amp;[1]!テーブル26[[#This Row],[qt_condition_type_define_id]]</f>
        <v>3.2.1</v>
      </c>
      <c r="I267" s="33" t="str">
        <f>VLOOKUP([1]!テーブル26[[#This Row],['#unique_id]],[1]!見積条件マスタ[['#unique_id]:[name]],2,0)</f>
        <v>NO_TREATMENT</v>
      </c>
      <c r="J267" s="33">
        <f>VLOOKUP([1]!テーブル26[[#This Row],['#unique_id]],[1]!見積条件マスタ[['#unique_id]:[name]],3,0)</f>
        <v>0</v>
      </c>
      <c r="K267" s="33" t="str">
        <f>VLOOKUP([1]!テーブル26[[#This Row],['#unique_id]],[1]!見積条件マスタ[['#unique_id]:[name]],4,0)</f>
        <v>なし</v>
      </c>
      <c r="L267" s="32">
        <v>3</v>
      </c>
      <c r="M267" s="32" t="s">
        <v>474</v>
      </c>
      <c r="N267" s="32" t="s">
        <v>474</v>
      </c>
      <c r="O267" s="50" t="s">
        <v>606</v>
      </c>
      <c r="P267" s="32" t="s">
        <v>633</v>
      </c>
    </row>
    <row r="268" spans="2:16" x14ac:dyDescent="0.25">
      <c r="B268" s="5">
        <v>2</v>
      </c>
      <c r="C268" s="49" t="str">
        <f>VLOOKUP([1]!テーブル26[[#This Row],[article_type_id]],[1]!品名マスタ[#Data],5,0)</f>
        <v>スリーブ</v>
      </c>
      <c r="D268" s="50">
        <v>10014</v>
      </c>
      <c r="E268" s="49" t="str">
        <f>VLOOKUP([1]!テーブル26[[#This Row],[qt_condition_type_id]],[1]!見積条件タイプマスタ[#Data],5,0)</f>
        <v>表面処理</v>
      </c>
      <c r="F268" s="49" t="str">
        <f>VLOOKUP([1]!テーブル26[[#This Row],[qt_condition_type_id]],[1]!見積条件タイプマスタ[#Data],4,0)</f>
        <v>SOLID</v>
      </c>
      <c r="G268" s="32">
        <v>2</v>
      </c>
      <c r="H268" s="49" t="str">
        <f>[1]!テーブル26[[#This Row],[article_type_id]]&amp;"."&amp;[1]!テーブル26[[#This Row],[qt_condition_type_id]]&amp;"."&amp;[1]!テーブル26[[#This Row],[qt_condition_type_define_id]]</f>
        <v>3.2.2</v>
      </c>
      <c r="I268" s="33" t="str">
        <f>VLOOKUP([1]!テーブル26[[#This Row],['#unique_id]],[1]!見積条件マスタ[['#unique_id]:[name]],2,0)</f>
        <v>NITRIDING</v>
      </c>
      <c r="J268" s="33">
        <f>VLOOKUP([1]!テーブル26[[#This Row],['#unique_id]],[1]!見積条件マスタ[['#unique_id]:[name]],3,0)</f>
        <v>0</v>
      </c>
      <c r="K268" s="33" t="str">
        <f>VLOOKUP([1]!テーブル26[[#This Row],['#unique_id]],[1]!見積条件マスタ[['#unique_id]:[name]],4,0)</f>
        <v>窒化処理</v>
      </c>
      <c r="L268" s="32">
        <v>4</v>
      </c>
      <c r="M268" s="32" t="s">
        <v>474</v>
      </c>
      <c r="N268" s="32" t="s">
        <v>474</v>
      </c>
      <c r="O268" s="50" t="s">
        <v>607</v>
      </c>
      <c r="P268" s="32" t="s">
        <v>632</v>
      </c>
    </row>
    <row r="269" spans="2:16" x14ac:dyDescent="0.25">
      <c r="B269" s="5">
        <v>2</v>
      </c>
      <c r="C269" s="49" t="str">
        <f>VLOOKUP([1]!テーブル26[[#This Row],[article_type_id]],[1]!品名マスタ[#Data],5,0)</f>
        <v>スリーブ</v>
      </c>
      <c r="D269" s="32">
        <v>10018</v>
      </c>
      <c r="E269" s="49" t="str">
        <f>VLOOKUP([1]!テーブル26[[#This Row],[qt_condition_type_id]],[1]!見積条件タイプマスタ[#Data],5,0)</f>
        <v>表面処理</v>
      </c>
      <c r="F269" s="49" t="str">
        <f>VLOOKUP([1]!テーブル26[[#This Row],[qt_condition_type_id]],[1]!見積条件タイプマスタ[#Data],4,0)</f>
        <v>SOLID</v>
      </c>
      <c r="G269" s="32">
        <v>2</v>
      </c>
      <c r="H269" s="49" t="str">
        <f>[1]!テーブル26[[#This Row],[article_type_id]]&amp;"."&amp;[1]!テーブル26[[#This Row],[qt_condition_type_id]]&amp;"."&amp;[1]!テーブル26[[#This Row],[qt_condition_type_define_id]]</f>
        <v>3.2.2</v>
      </c>
      <c r="I269" s="33" t="str">
        <f>VLOOKUP([1]!テーブル26[[#This Row],['#unique_id]],[1]!見積条件マスタ[['#unique_id]:[name]],2,0)</f>
        <v>NITRIDING</v>
      </c>
      <c r="J269" s="33">
        <f>VLOOKUP([1]!テーブル26[[#This Row],['#unique_id]],[1]!見積条件マスタ[['#unique_id]:[name]],3,0)</f>
        <v>0</v>
      </c>
      <c r="K269" s="33" t="str">
        <f>VLOOKUP([1]!テーブル26[[#This Row],['#unique_id]],[1]!見積条件マスタ[['#unique_id]:[name]],4,0)</f>
        <v>窒化処理</v>
      </c>
      <c r="L269" s="32">
        <v>1</v>
      </c>
      <c r="M269" s="32" t="s">
        <v>474</v>
      </c>
      <c r="N269" s="32" t="s">
        <v>474</v>
      </c>
      <c r="O269" s="32" t="s">
        <v>608</v>
      </c>
      <c r="P269" s="32" t="s">
        <v>633</v>
      </c>
    </row>
    <row r="270" spans="2:16" x14ac:dyDescent="0.25">
      <c r="B270" s="5">
        <v>2</v>
      </c>
      <c r="C270" s="49" t="str">
        <f>VLOOKUP([1]!テーブル26[[#This Row],[article_type_id]],[1]!品名マスタ[#Data],5,0)</f>
        <v>スリーブ</v>
      </c>
      <c r="D270" s="32">
        <v>10018</v>
      </c>
      <c r="E270" s="49" t="str">
        <f>VLOOKUP([1]!テーブル26[[#This Row],[qt_condition_type_id]],[1]!見積条件タイプマスタ[#Data],5,0)</f>
        <v>ツバ厚公差</v>
      </c>
      <c r="F270" s="49" t="str">
        <f>VLOOKUP([1]!テーブル26[[#This Row],[qt_condition_type_id]],[1]!見積条件タイプマスタ[#Data],4,0)</f>
        <v>SOLID_FEATURE</v>
      </c>
      <c r="G270" s="32">
        <v>3</v>
      </c>
      <c r="H270" s="49" t="str">
        <f>[1]!テーブル26[[#This Row],[article_type_id]]&amp;"."&amp;[1]!テーブル26[[#This Row],[qt_condition_type_id]]&amp;"."&amp;[1]!テーブル26[[#This Row],[qt_condition_type_define_id]]</f>
        <v>3.10002.1</v>
      </c>
      <c r="I270" s="33" t="str">
        <f>VLOOKUP([1]!テーブル26[[#This Row],['#unique_id]],[1]!見積条件マスタ[['#unique_id]:[name]],2,0)</f>
        <v>0/-0.02</v>
      </c>
      <c r="J270" s="33">
        <f>VLOOKUP([1]!テーブル26[[#This Row],['#unique_id]],[1]!見積条件マスタ[['#unique_id]:[name]],3,0)</f>
        <v>0</v>
      </c>
      <c r="K270" s="33" t="str">
        <f>VLOOKUP([1]!テーブル26[[#This Row],['#unique_id]],[1]!見積条件マスタ[['#unique_id]:[name]],4,0)</f>
        <v>0/-0.02</v>
      </c>
      <c r="L270" s="32">
        <v>1</v>
      </c>
      <c r="M270" s="32" t="s">
        <v>474</v>
      </c>
      <c r="N270" s="32" t="s">
        <v>474</v>
      </c>
      <c r="O270" s="32" t="s">
        <v>610</v>
      </c>
      <c r="P270" s="32" t="s">
        <v>633</v>
      </c>
    </row>
    <row r="271" spans="2:16" x14ac:dyDescent="0.25">
      <c r="B271" s="5">
        <v>2</v>
      </c>
      <c r="C271" s="49" t="str">
        <f>VLOOKUP([1]!テーブル26[[#This Row],[article_type_id]],[1]!品名マスタ[#Data],5,0)</f>
        <v>スリーブ</v>
      </c>
      <c r="D271" s="32">
        <v>10018</v>
      </c>
      <c r="E271" s="49" t="str">
        <f>VLOOKUP([1]!テーブル26[[#This Row],[qt_condition_type_id]],[1]!見積条件タイプマスタ[#Data],5,0)</f>
        <v>ツバ厚公差</v>
      </c>
      <c r="F271" s="49" t="str">
        <f>VLOOKUP([1]!テーブル26[[#This Row],[qt_condition_type_id]],[1]!見積条件タイプマスタ[#Data],4,0)</f>
        <v>SOLID_FEATURE</v>
      </c>
      <c r="G271" s="32">
        <v>4</v>
      </c>
      <c r="H271" s="49" t="str">
        <f>[1]!テーブル26[[#This Row],[article_type_id]]&amp;"."&amp;[1]!テーブル26[[#This Row],[qt_condition_type_id]]&amp;"."&amp;[1]!テーブル26[[#This Row],[qt_condition_type_define_id]]</f>
        <v>3.10002.1</v>
      </c>
      <c r="I271" s="33" t="str">
        <f>VLOOKUP([1]!テーブル26[[#This Row],['#unique_id]],[1]!見積条件マスタ[['#unique_id]:[name]],2,0)</f>
        <v>0/-0.02</v>
      </c>
      <c r="J271" s="33">
        <f>VLOOKUP([1]!テーブル26[[#This Row],['#unique_id]],[1]!見積条件マスタ[['#unique_id]:[name]],3,0)</f>
        <v>0</v>
      </c>
      <c r="K271" s="33" t="str">
        <f>VLOOKUP([1]!テーブル26[[#This Row],['#unique_id]],[1]!見積条件マスタ[['#unique_id]:[name]],4,0)</f>
        <v>0/-0.02</v>
      </c>
      <c r="L271" s="32">
        <v>1</v>
      </c>
      <c r="M271" s="32" t="s">
        <v>474</v>
      </c>
      <c r="N271" s="32" t="s">
        <v>474</v>
      </c>
      <c r="O271" s="32" t="s">
        <v>609</v>
      </c>
      <c r="P271" s="32" t="s">
        <v>633</v>
      </c>
    </row>
    <row r="272" spans="2:16" x14ac:dyDescent="0.25">
      <c r="B272" s="5">
        <v>2</v>
      </c>
      <c r="C272" s="49" t="str">
        <f>VLOOKUP([1]!テーブル26[[#This Row],[article_type_id]],[1]!品名マスタ[#Data],5,0)</f>
        <v>スリーブ</v>
      </c>
      <c r="D272" s="9">
        <v>10021</v>
      </c>
      <c r="E272" s="49" t="str">
        <f>VLOOKUP([1]!テーブル26[[#This Row],[qt_condition_type_id]],[1]!見積条件タイプマスタ[#Data],5,0)</f>
        <v>ツバ厚公差</v>
      </c>
      <c r="F272" s="49" t="str">
        <f>VLOOKUP([1]!テーブル26[[#This Row],[qt_condition_type_id]],[1]!見積条件タイプマスタ[#Data],4,0)</f>
        <v>SOLID_FEATURE</v>
      </c>
      <c r="G272" s="32">
        <v>2</v>
      </c>
      <c r="H272" s="49" t="str">
        <f>[1]!テーブル26[[#This Row],[article_type_id]]&amp;"."&amp;[1]!テーブル26[[#This Row],[qt_condition_type_id]]&amp;"."&amp;[1]!テーブル26[[#This Row],[qt_condition_type_define_id]]</f>
        <v>3.10002.1</v>
      </c>
      <c r="I272" s="33" t="str">
        <f>VLOOKUP([1]!テーブル26[[#This Row],['#unique_id]],[1]!見積条件マスタ[['#unique_id]:[name]],2,0)</f>
        <v>0/-0.02</v>
      </c>
      <c r="J272" s="33">
        <f>VLOOKUP([1]!テーブル26[[#This Row],['#unique_id]],[1]!見積条件マスタ[['#unique_id]:[name]],3,0)</f>
        <v>0</v>
      </c>
      <c r="K272" s="33" t="str">
        <f>VLOOKUP([1]!テーブル26[[#This Row],['#unique_id]],[1]!見積条件マスタ[['#unique_id]:[name]],4,0)</f>
        <v>0/-0.02</v>
      </c>
      <c r="L272" s="32">
        <v>1</v>
      </c>
      <c r="M272" s="32" t="s">
        <v>388</v>
      </c>
      <c r="N272" s="32" t="s">
        <v>474</v>
      </c>
      <c r="O272" s="32"/>
      <c r="P272" s="32" t="s">
        <v>808</v>
      </c>
    </row>
    <row r="273" spans="2:16" x14ac:dyDescent="0.25">
      <c r="B273" s="5">
        <v>2</v>
      </c>
      <c r="C273" s="49" t="str">
        <f>VLOOKUP([1]!テーブル26[[#This Row],[article_type_id]],[1]!品名マスタ[#Data],5,0)</f>
        <v>スリーブ</v>
      </c>
      <c r="D273" s="9">
        <v>10021</v>
      </c>
      <c r="E273" s="49" t="str">
        <f>VLOOKUP([1]!テーブル26[[#This Row],[qt_condition_type_id]],[1]!見積条件タイプマスタ[#Data],5,0)</f>
        <v>ツバ厚公差</v>
      </c>
      <c r="F273" s="49" t="str">
        <f>VLOOKUP([1]!テーブル26[[#This Row],[qt_condition_type_id]],[1]!見積条件タイプマスタ[#Data],4,0)</f>
        <v>SOLID_FEATURE</v>
      </c>
      <c r="G273" s="32">
        <v>2</v>
      </c>
      <c r="H273" s="49" t="str">
        <f>[1]!テーブル26[[#This Row],[article_type_id]]&amp;"."&amp;[1]!テーブル26[[#This Row],[qt_condition_type_id]]&amp;"."&amp;[1]!テーブル26[[#This Row],[qt_condition_type_define_id]]</f>
        <v>3.10002.2</v>
      </c>
      <c r="I273" s="33" t="str">
        <f>VLOOKUP([1]!テーブル26[[#This Row],['#unique_id]],[1]!見積条件マスタ[['#unique_id]:[name]],2,0)</f>
        <v>0/-0.05</v>
      </c>
      <c r="J273" s="33">
        <f>VLOOKUP([1]!テーブル26[[#This Row],['#unique_id]],[1]!見積条件マスタ[['#unique_id]:[name]],3,0)</f>
        <v>0</v>
      </c>
      <c r="K273" s="33" t="str">
        <f>VLOOKUP([1]!テーブル26[[#This Row],['#unique_id]],[1]!見積条件マスタ[['#unique_id]:[name]],4,0)</f>
        <v>0/-0.05</v>
      </c>
      <c r="L273" s="32">
        <v>2</v>
      </c>
      <c r="M273" s="32" t="s">
        <v>617</v>
      </c>
      <c r="N273" s="32" t="s">
        <v>474</v>
      </c>
      <c r="O273" s="32"/>
      <c r="P273" s="32" t="s">
        <v>636</v>
      </c>
    </row>
    <row r="274" spans="2:16" x14ac:dyDescent="0.25">
      <c r="B274" s="5">
        <v>2</v>
      </c>
      <c r="C274" s="49" t="str">
        <f>VLOOKUP([1]!テーブル26[[#This Row],[article_type_id]],[1]!品名マスタ[#Data],5,0)</f>
        <v>スリーブ</v>
      </c>
      <c r="D274" s="9">
        <v>10021</v>
      </c>
      <c r="E274" s="49" t="str">
        <f>VLOOKUP([1]!テーブル26[[#This Row],[qt_condition_type_id]],[1]!見積条件タイプマスタ[#Data],5,0)</f>
        <v>ツバ厚公差</v>
      </c>
      <c r="F274" s="49" t="str">
        <f>VLOOKUP([1]!テーブル26[[#This Row],[qt_condition_type_id]],[1]!見積条件タイプマスタ[#Data],4,0)</f>
        <v>SOLID_FEATURE</v>
      </c>
      <c r="G274" s="32">
        <v>2</v>
      </c>
      <c r="H274" s="49" t="str">
        <f>[1]!テーブル26[[#This Row],[article_type_id]]&amp;"."&amp;[1]!テーブル26[[#This Row],[qt_condition_type_id]]&amp;"."&amp;[1]!テーブル26[[#This Row],[qt_condition_type_define_id]]</f>
        <v>3.10002.2</v>
      </c>
      <c r="I274" s="33" t="str">
        <f>VLOOKUP([1]!テーブル26[[#This Row],['#unique_id]],[1]!見積条件マスタ[['#unique_id]:[name]],2,0)</f>
        <v>0/-0.05</v>
      </c>
      <c r="J274" s="33">
        <f>VLOOKUP([1]!テーブル26[[#This Row],['#unique_id]],[1]!見積条件マスタ[['#unique_id]:[name]],3,0)</f>
        <v>0</v>
      </c>
      <c r="K274" s="33" t="str">
        <f>VLOOKUP([1]!テーブル26[[#This Row],['#unique_id]],[1]!見積条件マスタ[['#unique_id]:[name]],4,0)</f>
        <v>0/-0.05</v>
      </c>
      <c r="L274" s="32">
        <v>3</v>
      </c>
      <c r="M274" s="32" t="s">
        <v>474</v>
      </c>
      <c r="N274" s="32" t="s">
        <v>474</v>
      </c>
      <c r="O274" s="32"/>
      <c r="P274" s="32" t="s">
        <v>636</v>
      </c>
    </row>
    <row r="275" spans="2:16" x14ac:dyDescent="0.25">
      <c r="B275" s="5">
        <v>2</v>
      </c>
      <c r="C275" s="49" t="str">
        <f>VLOOKUP([1]!テーブル26[[#This Row],[article_type_id]],[1]!品名マスタ[#Data],5,0)</f>
        <v>スリーブ</v>
      </c>
      <c r="D275" s="9">
        <v>10021</v>
      </c>
      <c r="E275" s="49" t="str">
        <f>VLOOKUP([1]!テーブル26[[#This Row],[qt_condition_type_id]],[1]!見積条件タイプマスタ[#Data],5,0)</f>
        <v>全長公差</v>
      </c>
      <c r="F275" s="49" t="str">
        <f>VLOOKUP([1]!テーブル26[[#This Row],[qt_condition_type_id]],[1]!見積条件タイプマスタ[#Data],4,0)</f>
        <v>SOLID_FEATURE</v>
      </c>
      <c r="G275" s="32">
        <v>3</v>
      </c>
      <c r="H275" s="49" t="str">
        <f>[1]!テーブル26[[#This Row],[article_type_id]]&amp;"."&amp;[1]!テーブル26[[#This Row],[qt_condition_type_id]]&amp;"."&amp;[1]!テーブル26[[#This Row],[qt_condition_type_define_id]]</f>
        <v>3.10003.1</v>
      </c>
      <c r="I275" s="33" t="str">
        <f>VLOOKUP([1]!テーブル26[[#This Row],['#unique_id]],[1]!見積条件マスタ[['#unique_id]:[name]],2,0)</f>
        <v>0.02/0</v>
      </c>
      <c r="J275" s="33">
        <f>VLOOKUP([1]!テーブル26[[#This Row],['#unique_id]],[1]!見積条件マスタ[['#unique_id]:[name]],3,0)</f>
        <v>0</v>
      </c>
      <c r="K275" s="33" t="str">
        <f>VLOOKUP([1]!テーブル26[[#This Row],['#unique_id]],[1]!見積条件マスタ[['#unique_id]:[name]],4,0)</f>
        <v>+0.02/0</v>
      </c>
      <c r="L275" s="32">
        <v>1</v>
      </c>
      <c r="M275" s="32" t="s">
        <v>388</v>
      </c>
      <c r="N275" s="32" t="s">
        <v>474</v>
      </c>
      <c r="O275" s="32"/>
      <c r="P275" s="32" t="s">
        <v>808</v>
      </c>
    </row>
    <row r="276" spans="2:16" x14ac:dyDescent="0.25">
      <c r="B276" s="5">
        <v>2</v>
      </c>
      <c r="C276" s="49" t="str">
        <f>VLOOKUP([1]!テーブル26[[#This Row],[article_type_id]],[1]!品名マスタ[#Data],5,0)</f>
        <v>スリーブ</v>
      </c>
      <c r="D276" s="9">
        <v>10021</v>
      </c>
      <c r="E276" s="49" t="str">
        <f>VLOOKUP([1]!テーブル26[[#This Row],[qt_condition_type_id]],[1]!見積条件タイプマスタ[#Data],5,0)</f>
        <v>全長公差</v>
      </c>
      <c r="F276" s="49" t="str">
        <f>VLOOKUP([1]!テーブル26[[#This Row],[qt_condition_type_id]],[1]!見積条件タイプマスタ[#Data],4,0)</f>
        <v>SOLID_FEATURE</v>
      </c>
      <c r="G276" s="32">
        <v>3</v>
      </c>
      <c r="H276" s="49" t="str">
        <f>[1]!テーブル26[[#This Row],[article_type_id]]&amp;"."&amp;[1]!テーブル26[[#This Row],[qt_condition_type_id]]&amp;"."&amp;[1]!テーブル26[[#This Row],[qt_condition_type_define_id]]</f>
        <v>3.10003.1</v>
      </c>
      <c r="I276" s="33" t="str">
        <f>VLOOKUP([1]!テーブル26[[#This Row],['#unique_id]],[1]!見積条件マスタ[['#unique_id]:[name]],2,0)</f>
        <v>0.02/0</v>
      </c>
      <c r="J276" s="33">
        <f>VLOOKUP([1]!テーブル26[[#This Row],['#unique_id]],[1]!見積条件マスタ[['#unique_id]:[name]],3,0)</f>
        <v>0</v>
      </c>
      <c r="K276" s="33" t="str">
        <f>VLOOKUP([1]!テーブル26[[#This Row],['#unique_id]],[1]!見積条件マスタ[['#unique_id]:[name]],4,0)</f>
        <v>+0.02/0</v>
      </c>
      <c r="L276" s="32">
        <v>2</v>
      </c>
      <c r="M276" s="32" t="s">
        <v>617</v>
      </c>
      <c r="N276" s="32" t="s">
        <v>474</v>
      </c>
      <c r="O276" s="32"/>
      <c r="P276" s="32" t="s">
        <v>636</v>
      </c>
    </row>
    <row r="277" spans="2:16" x14ac:dyDescent="0.25">
      <c r="B277" s="5">
        <v>2</v>
      </c>
      <c r="C277" s="49" t="str">
        <f>VLOOKUP([1]!テーブル26[[#This Row],[article_type_id]],[1]!品名マスタ[#Data],5,0)</f>
        <v>スリーブ</v>
      </c>
      <c r="D277" s="9">
        <v>10021</v>
      </c>
      <c r="E277" s="49" t="str">
        <f>VLOOKUP([1]!テーブル26[[#This Row],[qt_condition_type_id]],[1]!見積条件タイプマスタ[#Data],5,0)</f>
        <v>全長公差</v>
      </c>
      <c r="F277" s="49" t="str">
        <f>VLOOKUP([1]!テーブル26[[#This Row],[qt_condition_type_id]],[1]!見積条件タイプマスタ[#Data],4,0)</f>
        <v>SOLID_FEATURE</v>
      </c>
      <c r="G277" s="32">
        <v>3</v>
      </c>
      <c r="H277" s="49" t="str">
        <f>[1]!テーブル26[[#This Row],[article_type_id]]&amp;"."&amp;[1]!テーブル26[[#This Row],[qt_condition_type_id]]&amp;"."&amp;[1]!テーブル26[[#This Row],[qt_condition_type_define_id]]</f>
        <v>3.10003.2</v>
      </c>
      <c r="I277" s="33" t="str">
        <f>VLOOKUP([1]!テーブル26[[#This Row],['#unique_id]],[1]!見積条件マスタ[['#unique_id]:[name]],2,0)</f>
        <v>0.05/0</v>
      </c>
      <c r="J277" s="33">
        <f>VLOOKUP([1]!テーブル26[[#This Row],['#unique_id]],[1]!見積条件マスタ[['#unique_id]:[name]],3,0)</f>
        <v>0</v>
      </c>
      <c r="K277" s="33" t="str">
        <f>VLOOKUP([1]!テーブル26[[#This Row],['#unique_id]],[1]!見積条件マスタ[['#unique_id]:[name]],4,0)</f>
        <v>+0.05/0</v>
      </c>
      <c r="L277" s="32">
        <v>3</v>
      </c>
      <c r="M277" s="32" t="s">
        <v>474</v>
      </c>
      <c r="N277" s="32" t="s">
        <v>474</v>
      </c>
      <c r="O277" s="32"/>
      <c r="P277" s="32" t="s">
        <v>636</v>
      </c>
    </row>
    <row r="278" spans="2:16" x14ac:dyDescent="0.25">
      <c r="B278" s="5">
        <v>2</v>
      </c>
      <c r="C278" s="49" t="str">
        <f>VLOOKUP([1]!テーブル26[[#This Row],[article_type_id]],[1]!品名マスタ[#Data],5,0)</f>
        <v>スリーブ</v>
      </c>
      <c r="D278" s="9">
        <v>10021</v>
      </c>
      <c r="E278" s="49" t="str">
        <f>VLOOKUP([1]!テーブル26[[#This Row],[qt_condition_type_id]],[1]!見積条件タイプマスタ[#Data],5,0)</f>
        <v>全長公差</v>
      </c>
      <c r="F278" s="49" t="str">
        <f>VLOOKUP([1]!テーブル26[[#This Row],[qt_condition_type_id]],[1]!見積条件タイプマスタ[#Data],4,0)</f>
        <v>SOLID_FEATURE</v>
      </c>
      <c r="G278" s="32">
        <v>4</v>
      </c>
      <c r="H278" s="49" t="str">
        <f>[1]!テーブル26[[#This Row],[article_type_id]]&amp;"."&amp;[1]!テーブル26[[#This Row],[qt_condition_type_id]]&amp;"."&amp;[1]!テーブル26[[#This Row],[qt_condition_type_define_id]]</f>
        <v>3.10003.2</v>
      </c>
      <c r="I278" s="33" t="str">
        <f>VLOOKUP([1]!テーブル26[[#This Row],['#unique_id]],[1]!見積条件マスタ[['#unique_id]:[name]],2,0)</f>
        <v>0.05/0</v>
      </c>
      <c r="J278" s="33">
        <f>VLOOKUP([1]!テーブル26[[#This Row],['#unique_id]],[1]!見積条件マスタ[['#unique_id]:[name]],3,0)</f>
        <v>0</v>
      </c>
      <c r="K278" s="33" t="str">
        <f>VLOOKUP([1]!テーブル26[[#This Row],['#unique_id]],[1]!見積条件マスタ[['#unique_id]:[name]],4,0)</f>
        <v>+0.05/0</v>
      </c>
      <c r="L278" s="32">
        <v>1</v>
      </c>
      <c r="M278" s="32" t="s">
        <v>388</v>
      </c>
      <c r="N278" s="32" t="s">
        <v>474</v>
      </c>
      <c r="O278" s="32"/>
      <c r="P278" s="32" t="s">
        <v>808</v>
      </c>
    </row>
    <row r="279" spans="2:16" x14ac:dyDescent="0.25">
      <c r="B279" s="5">
        <v>2</v>
      </c>
      <c r="C279" s="49" t="str">
        <f>VLOOKUP([1]!テーブル26[[#This Row],[article_type_id]],[1]!品名マスタ[#Data],5,0)</f>
        <v>スリーブ</v>
      </c>
      <c r="D279" s="9">
        <v>10021</v>
      </c>
      <c r="E279" s="49" t="str">
        <f>VLOOKUP([1]!テーブル26[[#This Row],[qt_condition_type_id]],[1]!見積条件タイプマスタ[#Data],5,0)</f>
        <v>全長公差</v>
      </c>
      <c r="F279" s="49" t="str">
        <f>VLOOKUP([1]!テーブル26[[#This Row],[qt_condition_type_id]],[1]!見積条件タイプマスタ[#Data],4,0)</f>
        <v>SOLID_FEATURE</v>
      </c>
      <c r="G279" s="32">
        <v>4</v>
      </c>
      <c r="H279" s="49" t="str">
        <f>[1]!テーブル26[[#This Row],[article_type_id]]&amp;"."&amp;[1]!テーブル26[[#This Row],[qt_condition_type_id]]&amp;"."&amp;[1]!テーブル26[[#This Row],[qt_condition_type_define_id]]</f>
        <v>3.10003.4</v>
      </c>
      <c r="I279" s="33" t="str">
        <f>VLOOKUP([1]!テーブル26[[#This Row],['#unique_id]],[1]!見積条件マスタ[['#unique_id]:[name]],2,0)</f>
        <v>0.5/0</v>
      </c>
      <c r="J279" s="33">
        <f>VLOOKUP([1]!テーブル26[[#This Row],['#unique_id]],[1]!見積条件マスタ[['#unique_id]:[name]],3,0)</f>
        <v>0</v>
      </c>
      <c r="K279" s="33" t="str">
        <f>VLOOKUP([1]!テーブル26[[#This Row],['#unique_id]],[1]!見積条件マスタ[['#unique_id]:[name]],4,0)</f>
        <v>+0.5/0</v>
      </c>
      <c r="L279" s="32">
        <v>2</v>
      </c>
      <c r="M279" s="32" t="s">
        <v>617</v>
      </c>
      <c r="N279" s="32" t="s">
        <v>474</v>
      </c>
      <c r="O279" s="32"/>
      <c r="P279" s="32" t="s">
        <v>636</v>
      </c>
    </row>
    <row r="280" spans="2:16" x14ac:dyDescent="0.25">
      <c r="B280" s="5">
        <v>2</v>
      </c>
      <c r="C280" s="49" t="str">
        <f>VLOOKUP([1]!テーブル26[[#This Row],[article_type_id]],[1]!品名マスタ[#Data],5,0)</f>
        <v>スリーブ</v>
      </c>
      <c r="D280" s="9">
        <v>10021</v>
      </c>
      <c r="E280" s="49" t="str">
        <f>VLOOKUP([1]!テーブル26[[#This Row],[qt_condition_type_id]],[1]!見積条件タイプマスタ[#Data],5,0)</f>
        <v>全長公差</v>
      </c>
      <c r="F280" s="49" t="str">
        <f>VLOOKUP([1]!テーブル26[[#This Row],[qt_condition_type_id]],[1]!見積条件タイプマスタ[#Data],4,0)</f>
        <v>SOLID_FEATURE</v>
      </c>
      <c r="G280" s="32">
        <v>4</v>
      </c>
      <c r="H280" s="49" t="str">
        <f>[1]!テーブル26[[#This Row],[article_type_id]]&amp;"."&amp;[1]!テーブル26[[#This Row],[qt_condition_type_id]]&amp;"."&amp;[1]!テーブル26[[#This Row],[qt_condition_type_define_id]]</f>
        <v>3.10003.4</v>
      </c>
      <c r="I280" s="33" t="str">
        <f>VLOOKUP([1]!テーブル26[[#This Row],['#unique_id]],[1]!見積条件マスタ[['#unique_id]:[name]],2,0)</f>
        <v>0.5/0</v>
      </c>
      <c r="J280" s="33">
        <f>VLOOKUP([1]!テーブル26[[#This Row],['#unique_id]],[1]!見積条件マスタ[['#unique_id]:[name]],3,0)</f>
        <v>0</v>
      </c>
      <c r="K280" s="33" t="str">
        <f>VLOOKUP([1]!テーブル26[[#This Row],['#unique_id]],[1]!見積条件マスタ[['#unique_id]:[name]],4,0)</f>
        <v>+0.5/0</v>
      </c>
      <c r="L280" s="32">
        <v>3</v>
      </c>
      <c r="M280" s="32" t="s">
        <v>474</v>
      </c>
      <c r="N280" s="32" t="s">
        <v>474</v>
      </c>
      <c r="O280" s="32"/>
      <c r="P280" s="32" t="s">
        <v>636</v>
      </c>
    </row>
    <row r="281" spans="2:16" x14ac:dyDescent="0.25">
      <c r="B281" s="5">
        <v>2</v>
      </c>
      <c r="C281" s="49" t="str">
        <f>VLOOKUP([1]!テーブル26[[#This Row],[article_type_id]],[1]!品名マスタ[#Data],5,0)</f>
        <v>スリーブ</v>
      </c>
      <c r="D281" s="9">
        <v>10022</v>
      </c>
      <c r="E281" s="49" t="str">
        <f>VLOOKUP([1]!テーブル26[[#This Row],[qt_condition_type_id]],[1]!見積条件タイプマスタ[#Data],5,0)</f>
        <v>シャンク径公差</v>
      </c>
      <c r="F281" s="49" t="str">
        <f>VLOOKUP([1]!テーブル26[[#This Row],[qt_condition_type_id]],[1]!見積条件タイプマスタ[#Data],4,0)</f>
        <v>SOLID_FEATURE</v>
      </c>
      <c r="G281" s="32">
        <v>2</v>
      </c>
      <c r="H281" s="49" t="str">
        <f>[1]!テーブル26[[#This Row],[article_type_id]]&amp;"."&amp;[1]!テーブル26[[#This Row],[qt_condition_type_id]]&amp;"."&amp;[1]!テーブル26[[#This Row],[qt_condition_type_define_id]]</f>
        <v>3.10005.3</v>
      </c>
      <c r="I281" s="33" t="str">
        <f>VLOOKUP([1]!テーブル26[[#This Row],['#unique_id]],[1]!見積条件マスタ[['#unique_id]:[name]],2,0)</f>
        <v>0/-0.005</v>
      </c>
      <c r="J281" s="33">
        <f>VLOOKUP([1]!テーブル26[[#This Row],['#unique_id]],[1]!見積条件マスタ[['#unique_id]:[name]],3,0)</f>
        <v>0</v>
      </c>
      <c r="K281" s="33" t="str">
        <f>VLOOKUP([1]!テーブル26[[#This Row],['#unique_id]],[1]!見積条件マスタ[['#unique_id]:[name]],4,0)</f>
        <v>0/-0.005</v>
      </c>
      <c r="L281" s="32">
        <v>1</v>
      </c>
      <c r="M281" s="32" t="s">
        <v>388</v>
      </c>
      <c r="N281" s="32" t="s">
        <v>474</v>
      </c>
      <c r="O281" s="32"/>
      <c r="P281" s="32" t="s">
        <v>808</v>
      </c>
    </row>
    <row r="282" spans="2:16" x14ac:dyDescent="0.25">
      <c r="B282" s="5">
        <v>2</v>
      </c>
      <c r="C282" s="49" t="str">
        <f>VLOOKUP([1]!テーブル26[[#This Row],[article_type_id]],[1]!品名マスタ[#Data],5,0)</f>
        <v>スリーブ</v>
      </c>
      <c r="D282" s="9">
        <v>10022</v>
      </c>
      <c r="E282" s="49" t="str">
        <f>VLOOKUP([1]!テーブル26[[#This Row],[qt_condition_type_id]],[1]!見積条件タイプマスタ[#Data],5,0)</f>
        <v>シャンク径公差</v>
      </c>
      <c r="F282" s="49" t="str">
        <f>VLOOKUP([1]!テーブル26[[#This Row],[qt_condition_type_id]],[1]!見積条件タイプマスタ[#Data],4,0)</f>
        <v>SOLID_FEATURE</v>
      </c>
      <c r="G282" s="32">
        <v>2</v>
      </c>
      <c r="H282" s="49" t="str">
        <f>[1]!テーブル26[[#This Row],[article_type_id]]&amp;"."&amp;[1]!テーブル26[[#This Row],[qt_condition_type_id]]&amp;"."&amp;[1]!テーブル26[[#This Row],[qt_condition_type_define_id]]</f>
        <v>3.10005.3</v>
      </c>
      <c r="I282" s="33" t="str">
        <f>VLOOKUP([1]!テーブル26[[#This Row],['#unique_id]],[1]!見積条件マスタ[['#unique_id]:[name]],2,0)</f>
        <v>0/-0.005</v>
      </c>
      <c r="J282" s="33">
        <f>VLOOKUP([1]!テーブル26[[#This Row],['#unique_id]],[1]!見積条件マスタ[['#unique_id]:[name]],3,0)</f>
        <v>0</v>
      </c>
      <c r="K282" s="33" t="str">
        <f>VLOOKUP([1]!テーブル26[[#This Row],['#unique_id]],[1]!見積条件マスタ[['#unique_id]:[name]],4,0)</f>
        <v>0/-0.005</v>
      </c>
      <c r="L282" s="32">
        <v>2</v>
      </c>
      <c r="M282" s="32" t="s">
        <v>617</v>
      </c>
      <c r="N282" s="32" t="s">
        <v>474</v>
      </c>
      <c r="O282" s="32"/>
      <c r="P282" s="32" t="s">
        <v>636</v>
      </c>
    </row>
    <row r="283" spans="2:16" x14ac:dyDescent="0.25">
      <c r="B283" s="5">
        <v>2</v>
      </c>
      <c r="C283" s="49" t="str">
        <f>VLOOKUP([1]!テーブル26[[#This Row],[article_type_id]],[1]!品名マスタ[#Data],5,0)</f>
        <v>スリーブ</v>
      </c>
      <c r="D283" s="9">
        <v>10022</v>
      </c>
      <c r="E283" s="49" t="str">
        <f>VLOOKUP([1]!テーブル26[[#This Row],[qt_condition_type_id]],[1]!見積条件タイプマスタ[#Data],5,0)</f>
        <v>シャンク長公差</v>
      </c>
      <c r="F283" s="49" t="str">
        <f>VLOOKUP([1]!テーブル26[[#This Row],[qt_condition_type_id]],[1]!見積条件タイプマスタ[#Data],4,0)</f>
        <v>SOLID_FEATURE</v>
      </c>
      <c r="G283" s="32">
        <v>2</v>
      </c>
      <c r="H283" s="49" t="str">
        <f>[1]!テーブル26[[#This Row],[article_type_id]]&amp;"."&amp;[1]!テーブル26[[#This Row],[qt_condition_type_id]]&amp;"."&amp;[1]!テーブル26[[#This Row],[qt_condition_type_define_id]]</f>
        <v>3.10006.2</v>
      </c>
      <c r="I283" s="33" t="str">
        <f>VLOOKUP([1]!テーブル26[[#This Row],['#unique_id]],[1]!見積条件マスタ[['#unique_id]:[name]],2,0)</f>
        <v>0.02/0</v>
      </c>
      <c r="J283" s="33">
        <f>VLOOKUP([1]!テーブル26[[#This Row],['#unique_id]],[1]!見積条件マスタ[['#unique_id]:[name]],3,0)</f>
        <v>0</v>
      </c>
      <c r="K283" s="33" t="str">
        <f>VLOOKUP([1]!テーブル26[[#This Row],['#unique_id]],[1]!見積条件マスタ[['#unique_id]:[name]],4,0)</f>
        <v>+0.02/0</v>
      </c>
      <c r="L283" s="32">
        <v>3</v>
      </c>
      <c r="M283" s="32" t="s">
        <v>474</v>
      </c>
      <c r="N283" s="32" t="s">
        <v>474</v>
      </c>
      <c r="O283" s="32"/>
      <c r="P283" s="32" t="s">
        <v>636</v>
      </c>
    </row>
    <row r="284" spans="2:16" x14ac:dyDescent="0.25">
      <c r="B284" s="5">
        <v>2</v>
      </c>
      <c r="C284" s="49" t="str">
        <f>VLOOKUP([1]!テーブル26[[#This Row],[article_type_id]],[1]!品名マスタ[#Data],5,0)</f>
        <v>スリーブ</v>
      </c>
      <c r="D284" s="9">
        <v>10022</v>
      </c>
      <c r="E284" s="49" t="str">
        <f>VLOOKUP([1]!テーブル26[[#This Row],[qt_condition_type_id]],[1]!見積条件タイプマスタ[#Data],5,0)</f>
        <v>シャンク長公差</v>
      </c>
      <c r="F284" s="49" t="str">
        <f>VLOOKUP([1]!テーブル26[[#This Row],[qt_condition_type_id]],[1]!見積条件タイプマスタ[#Data],4,0)</f>
        <v>SOLID_FEATURE</v>
      </c>
      <c r="G284" s="32">
        <v>3</v>
      </c>
      <c r="H284" s="49" t="str">
        <f>[1]!テーブル26[[#This Row],[article_type_id]]&amp;"."&amp;[1]!テーブル26[[#This Row],[qt_condition_type_id]]&amp;"."&amp;[1]!テーブル26[[#This Row],[qt_condition_type_define_id]]</f>
        <v>3.10006.2</v>
      </c>
      <c r="I284" s="33" t="str">
        <f>VLOOKUP([1]!テーブル26[[#This Row],['#unique_id]],[1]!見積条件マスタ[['#unique_id]:[name]],2,0)</f>
        <v>0.02/0</v>
      </c>
      <c r="J284" s="33">
        <f>VLOOKUP([1]!テーブル26[[#This Row],['#unique_id]],[1]!見積条件マスタ[['#unique_id]:[name]],3,0)</f>
        <v>0</v>
      </c>
      <c r="K284" s="33" t="str">
        <f>VLOOKUP([1]!テーブル26[[#This Row],['#unique_id]],[1]!見積条件マスタ[['#unique_id]:[name]],4,0)</f>
        <v>+0.02/0</v>
      </c>
      <c r="L284" s="32">
        <v>1</v>
      </c>
      <c r="M284" s="32" t="s">
        <v>388</v>
      </c>
      <c r="N284" s="32" t="s">
        <v>474</v>
      </c>
      <c r="O284" s="32"/>
      <c r="P284" s="32" t="s">
        <v>808</v>
      </c>
    </row>
    <row r="285" spans="2:16" x14ac:dyDescent="0.25">
      <c r="B285" s="5">
        <v>2</v>
      </c>
      <c r="C285" s="49" t="str">
        <f>VLOOKUP([1]!テーブル26[[#This Row],[article_type_id]],[1]!品名マスタ[#Data],5,0)</f>
        <v>スリーブ</v>
      </c>
      <c r="D285" s="9">
        <v>10022</v>
      </c>
      <c r="E285" s="49" t="str">
        <f>VLOOKUP([1]!テーブル26[[#This Row],[qt_condition_type_id]],[1]!見積条件タイプマスタ[#Data],5,0)</f>
        <v>シャンク長公差</v>
      </c>
      <c r="F285" s="49" t="str">
        <f>VLOOKUP([1]!テーブル26[[#This Row],[qt_condition_type_id]],[1]!見積条件タイプマスタ[#Data],4,0)</f>
        <v>SOLID_FEATURE</v>
      </c>
      <c r="G285" s="32">
        <v>3</v>
      </c>
      <c r="H285" s="49" t="str">
        <f>[1]!テーブル26[[#This Row],[article_type_id]]&amp;"."&amp;[1]!テーブル26[[#This Row],[qt_condition_type_id]]&amp;"."&amp;[1]!テーブル26[[#This Row],[qt_condition_type_define_id]]</f>
        <v>3.10006.3</v>
      </c>
      <c r="I285" s="33" t="str">
        <f>VLOOKUP([1]!テーブル26[[#This Row],['#unique_id]],[1]!見積条件マスタ[['#unique_id]:[name]],2,0)</f>
        <v>0.05/0</v>
      </c>
      <c r="J285" s="33">
        <f>VLOOKUP([1]!テーブル26[[#This Row],['#unique_id]],[1]!見積条件マスタ[['#unique_id]:[name]],3,0)</f>
        <v>0</v>
      </c>
      <c r="K285" s="33" t="str">
        <f>VLOOKUP([1]!テーブル26[[#This Row],['#unique_id]],[1]!見積条件マスタ[['#unique_id]:[name]],4,0)</f>
        <v>+0.05/0</v>
      </c>
      <c r="L285" s="32">
        <v>2</v>
      </c>
      <c r="M285" s="32" t="s">
        <v>617</v>
      </c>
      <c r="N285" s="32" t="s">
        <v>474</v>
      </c>
      <c r="O285" s="32"/>
      <c r="P285" s="32" t="s">
        <v>636</v>
      </c>
    </row>
    <row r="286" spans="2:16" x14ac:dyDescent="0.25">
      <c r="B286" s="5">
        <v>2</v>
      </c>
      <c r="C286" s="49" t="str">
        <f>VLOOKUP([1]!テーブル26[[#This Row],[article_type_id]],[1]!品名マスタ[#Data],5,0)</f>
        <v>スリーブ</v>
      </c>
      <c r="D286" s="9">
        <v>10022</v>
      </c>
      <c r="E286" s="49" t="str">
        <f>VLOOKUP([1]!テーブル26[[#This Row],[qt_condition_type_id]],[1]!見積条件タイプマスタ[#Data],5,0)</f>
        <v>シャンク長公差</v>
      </c>
      <c r="F286" s="49" t="str">
        <f>VLOOKUP([1]!テーブル26[[#This Row],[qt_condition_type_id]],[1]!見積条件タイプマスタ[#Data],4,0)</f>
        <v>SOLID_FEATURE</v>
      </c>
      <c r="G286" s="32">
        <v>3</v>
      </c>
      <c r="H286" s="49" t="str">
        <f>[1]!テーブル26[[#This Row],[article_type_id]]&amp;"."&amp;[1]!テーブル26[[#This Row],[qt_condition_type_id]]&amp;"."&amp;[1]!テーブル26[[#This Row],[qt_condition_type_define_id]]</f>
        <v>3.10006.3</v>
      </c>
      <c r="I286" s="33" t="str">
        <f>VLOOKUP([1]!テーブル26[[#This Row],['#unique_id]],[1]!見積条件マスタ[['#unique_id]:[name]],2,0)</f>
        <v>0.05/0</v>
      </c>
      <c r="J286" s="33">
        <f>VLOOKUP([1]!テーブル26[[#This Row],['#unique_id]],[1]!見積条件マスタ[['#unique_id]:[name]],3,0)</f>
        <v>0</v>
      </c>
      <c r="K286" s="33" t="str">
        <f>VLOOKUP([1]!テーブル26[[#This Row],['#unique_id]],[1]!見積条件マスタ[['#unique_id]:[name]],4,0)</f>
        <v>+0.05/0</v>
      </c>
      <c r="L286" s="32">
        <v>3</v>
      </c>
      <c r="M286" s="32" t="s">
        <v>474</v>
      </c>
      <c r="N286" s="32" t="s">
        <v>474</v>
      </c>
      <c r="O286" s="32"/>
      <c r="P286" s="32" t="s">
        <v>636</v>
      </c>
    </row>
    <row r="287" spans="2:16" x14ac:dyDescent="0.25">
      <c r="B287" s="5">
        <v>2</v>
      </c>
      <c r="C287" s="49" t="str">
        <f>VLOOKUP([1]!テーブル26[[#This Row],[article_type_id]],[1]!品名マスタ[#Data],5,0)</f>
        <v>スリーブ</v>
      </c>
      <c r="D287" s="9">
        <v>10022</v>
      </c>
      <c r="E287" s="49" t="str">
        <f>VLOOKUP([1]!テーブル26[[#This Row],[qt_condition_type_id]],[1]!見積条件タイプマスタ[#Data],5,0)</f>
        <v>シャンク長公差</v>
      </c>
      <c r="F287" s="49" t="str">
        <f>VLOOKUP([1]!テーブル26[[#This Row],[qt_condition_type_id]],[1]!見積条件タイプマスタ[#Data],4,0)</f>
        <v>SOLID_FEATURE</v>
      </c>
      <c r="G287" s="32">
        <v>4</v>
      </c>
      <c r="H287" s="49" t="str">
        <f>[1]!テーブル26[[#This Row],[article_type_id]]&amp;"."&amp;[1]!テーブル26[[#This Row],[qt_condition_type_id]]&amp;"."&amp;[1]!テーブル26[[#This Row],[qt_condition_type_define_id]]</f>
        <v>3.10006.6</v>
      </c>
      <c r="I287" s="33" t="str">
        <f>VLOOKUP([1]!テーブル26[[#This Row],['#unique_id]],[1]!見積条件マスタ[['#unique_id]:[name]],2,0)</f>
        <v>0.5/0</v>
      </c>
      <c r="J287" s="33">
        <f>VLOOKUP([1]!テーブル26[[#This Row],['#unique_id]],[1]!見積条件マスタ[['#unique_id]:[name]],3,0)</f>
        <v>0</v>
      </c>
      <c r="K287" s="33" t="str">
        <f>VLOOKUP([1]!テーブル26[[#This Row],['#unique_id]],[1]!見積条件マスタ[['#unique_id]:[name]],4,0)</f>
        <v>+0.5/0</v>
      </c>
      <c r="L287" s="32">
        <v>1</v>
      </c>
      <c r="M287" s="32" t="s">
        <v>388</v>
      </c>
      <c r="N287" s="32" t="s">
        <v>474</v>
      </c>
      <c r="O287" s="32"/>
      <c r="P287" s="32" t="s">
        <v>808</v>
      </c>
    </row>
    <row r="288" spans="2:16" x14ac:dyDescent="0.25">
      <c r="B288" s="5">
        <v>2</v>
      </c>
      <c r="C288" s="49" t="str">
        <f>VLOOKUP([1]!テーブル26[[#This Row],[article_type_id]],[1]!品名マスタ[#Data],5,0)</f>
        <v>スリーブ</v>
      </c>
      <c r="D288" s="9">
        <v>10022</v>
      </c>
      <c r="E288" s="49" t="str">
        <f>VLOOKUP([1]!テーブル26[[#This Row],[qt_condition_type_id]],[1]!見積条件タイプマスタ[#Data],5,0)</f>
        <v>シャンク長公差</v>
      </c>
      <c r="F288" s="49" t="str">
        <f>VLOOKUP([1]!テーブル26[[#This Row],[qt_condition_type_id]],[1]!見積条件タイプマスタ[#Data],4,0)</f>
        <v>SOLID_FEATURE</v>
      </c>
      <c r="G288" s="32">
        <v>4</v>
      </c>
      <c r="H288" s="49" t="str">
        <f>[1]!テーブル26[[#This Row],[article_type_id]]&amp;"."&amp;[1]!テーブル26[[#This Row],[qt_condition_type_id]]&amp;"."&amp;[1]!テーブル26[[#This Row],[qt_condition_type_define_id]]</f>
        <v>3.10006.6</v>
      </c>
      <c r="I288" s="33" t="str">
        <f>VLOOKUP([1]!テーブル26[[#This Row],['#unique_id]],[1]!見積条件マスタ[['#unique_id]:[name]],2,0)</f>
        <v>0.5/0</v>
      </c>
      <c r="J288" s="33">
        <f>VLOOKUP([1]!テーブル26[[#This Row],['#unique_id]],[1]!見積条件マスタ[['#unique_id]:[name]],3,0)</f>
        <v>0</v>
      </c>
      <c r="K288" s="33" t="str">
        <f>VLOOKUP([1]!テーブル26[[#This Row],['#unique_id]],[1]!見積条件マスタ[['#unique_id]:[name]],4,0)</f>
        <v>+0.5/0</v>
      </c>
      <c r="L288" s="32">
        <v>2</v>
      </c>
      <c r="M288" s="32" t="s">
        <v>617</v>
      </c>
      <c r="N288" s="32" t="s">
        <v>474</v>
      </c>
      <c r="O288" s="32"/>
      <c r="P288" s="32" t="s">
        <v>636</v>
      </c>
    </row>
    <row r="289" spans="2:16" x14ac:dyDescent="0.25">
      <c r="B289" s="5">
        <v>2</v>
      </c>
      <c r="C289" s="49" t="str">
        <f>VLOOKUP([1]!テーブル26[[#This Row],[article_type_id]],[1]!品名マスタ[#Data],5,0)</f>
        <v>スリーブ</v>
      </c>
      <c r="D289" s="9">
        <v>10022</v>
      </c>
      <c r="E289" s="49" t="str">
        <f>VLOOKUP([1]!テーブル26[[#This Row],[qt_condition_type_id]],[1]!見積条件タイプマスタ[#Data],5,0)</f>
        <v>ツバカット位置公差</v>
      </c>
      <c r="F289" s="49" t="str">
        <f>VLOOKUP([1]!テーブル26[[#This Row],[qt_condition_type_id]],[1]!見積条件タイプマスタ[#Data],4,0)</f>
        <v>SOLID_FEATURE</v>
      </c>
      <c r="G289" s="32">
        <v>4</v>
      </c>
      <c r="H289" s="49" t="str">
        <f>[1]!テーブル26[[#This Row],[article_type_id]]&amp;"."&amp;[1]!テーブル26[[#This Row],[qt_condition_type_id]]&amp;"."&amp;[1]!テーブル26[[#This Row],[qt_condition_type_define_id]]</f>
        <v>3.10007.1</v>
      </c>
      <c r="I289" s="33" t="str">
        <f>VLOOKUP([1]!テーブル26[[#This Row],['#unique_id]],[1]!見積条件マスタ[['#unique_id]:[name]],2,0)</f>
        <v>0/-0.02</v>
      </c>
      <c r="J289" s="33">
        <f>VLOOKUP([1]!テーブル26[[#This Row],['#unique_id]],[1]!見積条件マスタ[['#unique_id]:[name]],3,0)</f>
        <v>0</v>
      </c>
      <c r="K289" s="33" t="str">
        <f>VLOOKUP([1]!テーブル26[[#This Row],['#unique_id]],[1]!見積条件マスタ[['#unique_id]:[name]],4,0)</f>
        <v>0/-0.02</v>
      </c>
      <c r="L289" s="32">
        <v>3</v>
      </c>
      <c r="M289" s="32" t="s">
        <v>474</v>
      </c>
      <c r="N289" s="32" t="s">
        <v>474</v>
      </c>
      <c r="O289" s="32"/>
      <c r="P289" s="32" t="s">
        <v>636</v>
      </c>
    </row>
    <row r="290" spans="2:16" x14ac:dyDescent="0.25">
      <c r="B290" s="5">
        <v>3</v>
      </c>
      <c r="C290" s="16" t="str">
        <f>VLOOKUP([1]!テーブル26[[#This Row],[article_type_id]],[1]!品名マスタ[#Data],5,0)</f>
        <v>スリーブ</v>
      </c>
      <c r="D290" s="9">
        <v>1</v>
      </c>
      <c r="E290" s="16" t="str">
        <f>VLOOKUP([1]!テーブル26[[#This Row],[qt_condition_type_id]],[1]!見積条件タイプマスタ[#Data],5,0)</f>
        <v>ツバカット位置公差</v>
      </c>
      <c r="F290" s="16" t="str">
        <f>VLOOKUP([1]!テーブル26[[#This Row],[qt_condition_type_id]],[1]!見積条件タイプマスタ[#Data],4,0)</f>
        <v>SOLID_FEATURE</v>
      </c>
      <c r="G290" s="5">
        <v>1</v>
      </c>
      <c r="H290" s="16" t="str">
        <f>[1]!テーブル26[[#This Row],[article_type_id]]&amp;"."&amp;[1]!テーブル26[[#This Row],[qt_condition_type_id]]&amp;"."&amp;[1]!テーブル26[[#This Row],[qt_condition_type_define_id]]</f>
        <v>3.10007.1</v>
      </c>
      <c r="I290" s="16" t="str">
        <f>VLOOKUP([1]!テーブル26[[#This Row],['#unique_id]],[1]!見積条件マスタ[['#unique_id]:[name]],2,0)</f>
        <v>0/-0.02</v>
      </c>
      <c r="J290" s="33">
        <f>VLOOKUP([1]!テーブル26[[#This Row],['#unique_id]],[1]!見積条件マスタ[['#unique_id]:[name]],3,0)</f>
        <v>0</v>
      </c>
      <c r="K290" s="33" t="str">
        <f>VLOOKUP([1]!テーブル26[[#This Row],['#unique_id]],[1]!見積条件マスタ[['#unique_id]:[name]],4,0)</f>
        <v>0/-0.02</v>
      </c>
      <c r="L290" s="32">
        <v>1</v>
      </c>
      <c r="M290" s="32" t="s">
        <v>474</v>
      </c>
      <c r="N290" s="32" t="s">
        <v>386</v>
      </c>
      <c r="O290" s="32"/>
      <c r="P290" s="37" t="s">
        <v>633</v>
      </c>
    </row>
    <row r="291" spans="2:16" x14ac:dyDescent="0.25">
      <c r="B291" s="5">
        <v>3</v>
      </c>
      <c r="C291" s="16" t="str">
        <f>VLOOKUP([1]!テーブル26[[#This Row],[article_type_id]],[1]!品名マスタ[#Data],5,0)</f>
        <v>スリーブ</v>
      </c>
      <c r="D291" s="9">
        <v>1</v>
      </c>
      <c r="E291" s="16" t="str">
        <f>VLOOKUP([1]!テーブル26[[#This Row],[qt_condition_type_id]],[1]!見積条件タイプマスタ[#Data],5,0)</f>
        <v>ツバカット位置公差</v>
      </c>
      <c r="F291" s="16" t="str">
        <f>VLOOKUP([1]!テーブル26[[#This Row],[qt_condition_type_id]],[1]!見積条件タイプマスタ[#Data],4,0)</f>
        <v>SOLID_FEATURE</v>
      </c>
      <c r="G291" s="5">
        <v>1</v>
      </c>
      <c r="H291" s="16" t="str">
        <f>[1]!テーブル26[[#This Row],[article_type_id]]&amp;"."&amp;[1]!テーブル26[[#This Row],[qt_condition_type_id]]&amp;"."&amp;[1]!テーブル26[[#This Row],[qt_condition_type_define_id]]</f>
        <v>3.10007.2</v>
      </c>
      <c r="I291" s="16" t="str">
        <f>VLOOKUP([1]!テーブル26[[#This Row],['#unique_id]],[1]!見積条件マスタ[['#unique_id]:[name]],2,0)</f>
        <v>0/-0.1</v>
      </c>
      <c r="J291" s="33">
        <f>VLOOKUP([1]!テーブル26[[#This Row],['#unique_id]],[1]!見積条件マスタ[['#unique_id]:[name]],3,0)</f>
        <v>0</v>
      </c>
      <c r="K291" s="33" t="str">
        <f>VLOOKUP([1]!テーブル26[[#This Row],['#unique_id]],[1]!見積条件マスタ[['#unique_id]:[name]],4,0)</f>
        <v>0/-0.1</v>
      </c>
      <c r="L291" s="32">
        <v>2</v>
      </c>
      <c r="M291" s="32" t="s">
        <v>474</v>
      </c>
      <c r="N291" s="32" t="s">
        <v>473</v>
      </c>
      <c r="O291" s="32"/>
      <c r="P291" s="37" t="s">
        <v>634</v>
      </c>
    </row>
    <row r="292" spans="2:16" x14ac:dyDescent="0.25">
      <c r="B292" s="5">
        <v>3</v>
      </c>
      <c r="C292" s="16" t="str">
        <f>VLOOKUP([1]!テーブル26[[#This Row],[article_type_id]],[1]!品名マスタ[#Data],5,0)</f>
        <v>スリーブ</v>
      </c>
      <c r="D292" s="9">
        <v>1</v>
      </c>
      <c r="E292" s="16" t="str">
        <f>VLOOKUP([1]!テーブル26[[#This Row],[qt_condition_type_id]],[1]!見積条件タイプマスタ[#Data],5,0)</f>
        <v>ツバカット位置公差</v>
      </c>
      <c r="F292" s="16" t="str">
        <f>VLOOKUP([1]!テーブル26[[#This Row],[qt_condition_type_id]],[1]!見積条件タイプマスタ[#Data],4,0)</f>
        <v>SOLID_FEATURE</v>
      </c>
      <c r="G292" s="5">
        <v>9</v>
      </c>
      <c r="H292" s="16" t="str">
        <f>[1]!テーブル26[[#This Row],[article_type_id]]&amp;"."&amp;[1]!テーブル26[[#This Row],[qt_condition_type_id]]&amp;"."&amp;[1]!テーブル26[[#This Row],[qt_condition_type_define_id]]</f>
        <v>3.10007.2</v>
      </c>
      <c r="I292" s="33" t="str">
        <f>VLOOKUP([1]!テーブル26[[#This Row],['#unique_id]],[1]!見積条件マスタ[['#unique_id]:[name]],2,0)</f>
        <v>0/-0.1</v>
      </c>
      <c r="J292" s="33">
        <f>VLOOKUP([1]!テーブル26[[#This Row],['#unique_id]],[1]!見積条件マスタ[['#unique_id]:[name]],3,0)</f>
        <v>0</v>
      </c>
      <c r="K292" s="33" t="str">
        <f>VLOOKUP([1]!テーブル26[[#This Row],['#unique_id]],[1]!見積条件マスタ[['#unique_id]:[name]],4,0)</f>
        <v>0/-0.1</v>
      </c>
      <c r="L292" s="32">
        <v>1</v>
      </c>
      <c r="M292" s="32" t="s">
        <v>474</v>
      </c>
      <c r="N292" s="32" t="s">
        <v>387</v>
      </c>
      <c r="O292" s="32"/>
      <c r="P292" s="37" t="s">
        <v>633</v>
      </c>
    </row>
    <row r="293" spans="2:16" x14ac:dyDescent="0.25">
      <c r="B293" s="5">
        <v>3</v>
      </c>
      <c r="C293" s="16" t="str">
        <f>VLOOKUP([1]!テーブル26[[#This Row],[article_type_id]],[1]!品名マスタ[#Data],5,0)</f>
        <v>スリーブ</v>
      </c>
      <c r="D293" s="9">
        <v>1</v>
      </c>
      <c r="E293" s="16" t="str">
        <f>VLOOKUP([1]!テーブル26[[#This Row],[qt_condition_type_id]],[1]!見積条件タイプマスタ[#Data],5,0)</f>
        <v>エジェクタピン穴径公差</v>
      </c>
      <c r="F293" s="16" t="str">
        <f>VLOOKUP([1]!テーブル26[[#This Row],[qt_condition_type_id]],[1]!見積条件タイプマスタ[#Data],4,0)</f>
        <v>SOLID_FEATURE</v>
      </c>
      <c r="G293" s="5">
        <v>9</v>
      </c>
      <c r="H293" s="16" t="str">
        <f>[1]!テーブル26[[#This Row],[article_type_id]]&amp;"."&amp;[1]!テーブル26[[#This Row],[qt_condition_type_id]]&amp;"."&amp;[1]!テーブル26[[#This Row],[qt_condition_type_define_id]]</f>
        <v>3.10020.1</v>
      </c>
      <c r="I293" s="33" t="str">
        <f>VLOOKUP([1]!テーブル26[[#This Row],['#unique_id]],[1]!見積条件マスタ[['#unique_id]:[name]],2,0)</f>
        <v>0.01/0</v>
      </c>
      <c r="J293" s="33">
        <f>VLOOKUP([1]!テーブル26[[#This Row],['#unique_id]],[1]!見積条件マスタ[['#unique_id]:[name]],3,0)</f>
        <v>0</v>
      </c>
      <c r="K293" s="33" t="str">
        <f>VLOOKUP([1]!テーブル26[[#This Row],['#unique_id]],[1]!見積条件マスタ[['#unique_id]:[name]],4,0)</f>
        <v>+0.01/0</v>
      </c>
      <c r="L293" s="32">
        <v>2</v>
      </c>
      <c r="M293" s="32" t="s">
        <v>474</v>
      </c>
      <c r="N293" s="32" t="s">
        <v>473</v>
      </c>
      <c r="O293" s="32"/>
      <c r="P293" s="37" t="s">
        <v>634</v>
      </c>
    </row>
    <row r="294" spans="2:16" x14ac:dyDescent="0.25">
      <c r="B294" s="5">
        <v>3</v>
      </c>
      <c r="C294" s="16" t="str">
        <f>VLOOKUP([1]!テーブル26[[#This Row],[article_type_id]],[1]!品名マスタ[#Data],5,0)</f>
        <v>スリーブ</v>
      </c>
      <c r="D294" s="9">
        <v>2</v>
      </c>
      <c r="E294" s="16" t="str">
        <f>VLOOKUP([1]!テーブル26[[#This Row],[qt_condition_type_id]],[1]!見積条件タイプマスタ[#Data],5,0)</f>
        <v>エジェクタピン穴径公差</v>
      </c>
      <c r="F294" s="16" t="str">
        <f>VLOOKUP([1]!テーブル26[[#This Row],[qt_condition_type_id]],[1]!見積条件タイプマスタ[#Data],4,0)</f>
        <v>SOLID_FEATURE</v>
      </c>
      <c r="G294" s="5">
        <v>1</v>
      </c>
      <c r="H294" s="16" t="str">
        <f>[1]!テーブル26[[#This Row],[article_type_id]]&amp;"."&amp;[1]!テーブル26[[#This Row],[qt_condition_type_id]]&amp;"."&amp;[1]!テーブル26[[#This Row],[qt_condition_type_define_id]]</f>
        <v>3.10020.1</v>
      </c>
      <c r="I294" s="33" t="str">
        <f>VLOOKUP([1]!テーブル26[[#This Row],['#unique_id]],[1]!見積条件マスタ[['#unique_id]:[name]],2,0)</f>
        <v>0.01/0</v>
      </c>
      <c r="J294" s="33">
        <f>VLOOKUP([1]!テーブル26[[#This Row],['#unique_id]],[1]!見積条件マスタ[['#unique_id]:[name]],3,0)</f>
        <v>0</v>
      </c>
      <c r="K294" s="33" t="str">
        <f>VLOOKUP([1]!テーブル26[[#This Row],['#unique_id]],[1]!見積条件マスタ[['#unique_id]:[name]],4,0)</f>
        <v>+0.01/0</v>
      </c>
      <c r="L294" s="32">
        <v>1</v>
      </c>
      <c r="M294" s="32" t="s">
        <v>388</v>
      </c>
      <c r="N294" s="32" t="s">
        <v>473</v>
      </c>
      <c r="O294" s="32"/>
      <c r="P294" s="37" t="s">
        <v>633</v>
      </c>
    </row>
    <row r="295" spans="2:16" x14ac:dyDescent="0.25">
      <c r="B295" s="5">
        <v>3</v>
      </c>
      <c r="C295" s="16" t="str">
        <f>VLOOKUP([1]!テーブル26[[#This Row],[article_type_id]],[1]!品名マスタ[#Data],5,0)</f>
        <v>スリーブ</v>
      </c>
      <c r="D295" s="9">
        <v>2</v>
      </c>
      <c r="E295" s="16" t="str">
        <f>VLOOKUP([1]!テーブル26[[#This Row],[qt_condition_type_id]],[1]!見積条件タイプマスタ[#Data],5,0)</f>
        <v>エジェクタピン穴径公差</v>
      </c>
      <c r="F295" s="16" t="str">
        <f>VLOOKUP([1]!テーブル26[[#This Row],[qt_condition_type_id]],[1]!見積条件タイプマスタ[#Data],4,0)</f>
        <v>SOLID_FEATURE</v>
      </c>
      <c r="G295" s="5">
        <v>1</v>
      </c>
      <c r="H295" s="16" t="str">
        <f>[1]!テーブル26[[#This Row],[article_type_id]]&amp;"."&amp;[1]!テーブル26[[#This Row],[qt_condition_type_id]]&amp;"."&amp;[1]!テーブル26[[#This Row],[qt_condition_type_define_id]]</f>
        <v>3.10020.2</v>
      </c>
      <c r="I295" s="33" t="str">
        <f>VLOOKUP([1]!テーブル26[[#This Row],['#unique_id]],[1]!見積条件マスタ[['#unique_id]:[name]],2,0)</f>
        <v>0.005/0</v>
      </c>
      <c r="J295" s="33">
        <f>VLOOKUP([1]!テーブル26[[#This Row],['#unique_id]],[1]!見積条件マスタ[['#unique_id]:[name]],3,0)</f>
        <v>0</v>
      </c>
      <c r="K295" s="33" t="str">
        <f>VLOOKUP([1]!テーブル26[[#This Row],['#unique_id]],[1]!見積条件マスタ[['#unique_id]:[name]],4,0)</f>
        <v>+0.005/0</v>
      </c>
      <c r="L295" s="32">
        <v>2</v>
      </c>
      <c r="M295" s="32" t="s">
        <v>473</v>
      </c>
      <c r="N295" s="32" t="s">
        <v>473</v>
      </c>
      <c r="O295" s="32"/>
      <c r="P295" s="37" t="s">
        <v>634</v>
      </c>
    </row>
    <row r="296" spans="2:16" x14ac:dyDescent="0.25">
      <c r="B296" s="5">
        <v>3</v>
      </c>
      <c r="C296" s="16" t="str">
        <f>VLOOKUP([1]!テーブル26[[#This Row],[article_type_id]],[1]!品名マスタ[#Data],5,0)</f>
        <v>スリーブ</v>
      </c>
      <c r="D296" s="9">
        <v>2</v>
      </c>
      <c r="E296" s="16" t="str">
        <f>VLOOKUP([1]!テーブル26[[#This Row],[qt_condition_type_id]],[1]!見積条件タイプマスタ[#Data],5,0)</f>
        <v>エジェクタピン穴径公差</v>
      </c>
      <c r="F296" s="16" t="str">
        <f>VLOOKUP([1]!テーブル26[[#This Row],[qt_condition_type_id]],[1]!見積条件タイプマスタ[#Data],4,0)</f>
        <v>SOLID_FEATURE</v>
      </c>
      <c r="G296" s="5">
        <v>2</v>
      </c>
      <c r="H296" s="16" t="str">
        <f>[1]!テーブル26[[#This Row],[article_type_id]]&amp;"."&amp;[1]!テーブル26[[#This Row],[qt_condition_type_id]]&amp;"."&amp;[1]!テーブル26[[#This Row],[qt_condition_type_define_id]]</f>
        <v>3.10020.2</v>
      </c>
      <c r="I296" s="33" t="str">
        <f>VLOOKUP([1]!テーブル26[[#This Row],['#unique_id]],[1]!見積条件マスタ[['#unique_id]:[name]],2,0)</f>
        <v>0.005/0</v>
      </c>
      <c r="J296" s="33">
        <f>VLOOKUP([1]!テーブル26[[#This Row],['#unique_id]],[1]!見積条件マスタ[['#unique_id]:[name]],3,0)</f>
        <v>0</v>
      </c>
      <c r="K296" s="33" t="str">
        <f>VLOOKUP([1]!テーブル26[[#This Row],['#unique_id]],[1]!見積条件マスタ[['#unique_id]:[name]],4,0)</f>
        <v>+0.005/0</v>
      </c>
      <c r="L296" s="32">
        <v>1</v>
      </c>
      <c r="M296" s="32" t="s">
        <v>389</v>
      </c>
      <c r="N296" s="32" t="s">
        <v>473</v>
      </c>
      <c r="O296" s="32"/>
      <c r="P296" s="37" t="s">
        <v>633</v>
      </c>
    </row>
    <row r="297" spans="2:16" x14ac:dyDescent="0.25">
      <c r="B297" s="5">
        <v>3</v>
      </c>
      <c r="C297" s="16" t="str">
        <f>VLOOKUP([1]!テーブル26[[#This Row],[article_type_id]],[1]!品名マスタ[#Data],5,0)</f>
        <v>スリーブ</v>
      </c>
      <c r="D297" s="9">
        <v>2</v>
      </c>
      <c r="E297" s="16" t="str">
        <f>VLOOKUP([1]!テーブル26[[#This Row],[qt_condition_type_id]],[1]!見積条件タイプマスタ[#Data],5,0)</f>
        <v>エジェクタピン穴径公差</v>
      </c>
      <c r="F297" s="16" t="str">
        <f>VLOOKUP([1]!テーブル26[[#This Row],[qt_condition_type_id]],[1]!見積条件タイプマスタ[#Data],4,0)</f>
        <v>SOLID_FEATURE</v>
      </c>
      <c r="G297" s="5">
        <v>2</v>
      </c>
      <c r="H297" s="16" t="str">
        <f>[1]!テーブル26[[#This Row],[article_type_id]]&amp;"."&amp;[1]!テーブル26[[#This Row],[qt_condition_type_id]]&amp;"."&amp;[1]!テーブル26[[#This Row],[qt_condition_type_define_id]]</f>
        <v>3.10020.3</v>
      </c>
      <c r="I297" s="33" t="str">
        <f>VLOOKUP([1]!テーブル26[[#This Row],['#unique_id]],[1]!見積条件マスタ[['#unique_id]:[name]],2,0)</f>
        <v>0.012/0</v>
      </c>
      <c r="J297" s="33">
        <f>VLOOKUP([1]!テーブル26[[#This Row],['#unique_id]],[1]!見積条件マスタ[['#unique_id]:[name]],3,0)</f>
        <v>0</v>
      </c>
      <c r="K297" s="33" t="str">
        <f>VLOOKUP([1]!テーブル26[[#This Row],['#unique_id]],[1]!見積条件マスタ[['#unique_id]:[name]],4,0)</f>
        <v>H7(+0.012/0)</v>
      </c>
      <c r="L297" s="32">
        <v>2</v>
      </c>
      <c r="M297" s="32" t="s">
        <v>473</v>
      </c>
      <c r="N297" s="32" t="s">
        <v>473</v>
      </c>
      <c r="O297" s="32"/>
      <c r="P297" s="37" t="s">
        <v>634</v>
      </c>
    </row>
    <row r="298" spans="2:16" x14ac:dyDescent="0.25">
      <c r="B298" s="5">
        <v>3</v>
      </c>
      <c r="C298" s="16" t="str">
        <f>VLOOKUP([1]!テーブル26[[#This Row],[article_type_id]],[1]!品名マスタ[#Data],5,0)</f>
        <v>スリーブ</v>
      </c>
      <c r="D298" s="11">
        <v>10002</v>
      </c>
      <c r="E298" s="16" t="str">
        <f>VLOOKUP([1]!テーブル26[[#This Row],[qt_condition_type_id]],[1]!見積条件タイプマスタ[#Data],5,0)</f>
        <v>エジェクタピン穴径公差</v>
      </c>
      <c r="F298" s="16" t="str">
        <f>VLOOKUP([1]!テーブル26[[#This Row],[qt_condition_type_id]],[1]!見積条件タイプマスタ[#Data],4,0)</f>
        <v>SOLID_FEATURE</v>
      </c>
      <c r="G298" s="10">
        <v>1</v>
      </c>
      <c r="H298" s="43" t="str">
        <f>[1]!テーブル26[[#This Row],[article_type_id]]&amp;"."&amp;[1]!テーブル26[[#This Row],[qt_condition_type_id]]&amp;"."&amp;[1]!テーブル26[[#This Row],[qt_condition_type_define_id]]</f>
        <v>3.10020.3</v>
      </c>
      <c r="I298" s="35" t="str">
        <f>VLOOKUP([1]!テーブル26[[#This Row],['#unique_id]],[1]!見積条件マスタ[['#unique_id]:[name]],2,0)</f>
        <v>0.012/0</v>
      </c>
      <c r="J298" s="35">
        <f>VLOOKUP([1]!テーブル26[[#This Row],['#unique_id]],[1]!見積条件マスタ[['#unique_id]:[name]],3,0)</f>
        <v>0</v>
      </c>
      <c r="K298" s="35" t="str">
        <f>VLOOKUP([1]!テーブル26[[#This Row],['#unique_id]],[1]!見積条件マスタ[['#unique_id]:[name]],4,0)</f>
        <v>H7(+0.012/0)</v>
      </c>
      <c r="L298" s="38">
        <v>1</v>
      </c>
      <c r="M298" s="38" t="s">
        <v>389</v>
      </c>
      <c r="N298" s="38" t="s">
        <v>473</v>
      </c>
      <c r="O298" s="41" t="s">
        <v>562</v>
      </c>
      <c r="P298" s="39" t="s">
        <v>633</v>
      </c>
    </row>
    <row r="299" spans="2:16" x14ac:dyDescent="0.25">
      <c r="B299" s="5">
        <v>3</v>
      </c>
      <c r="C299" s="16" t="str">
        <f>VLOOKUP([1]!テーブル26[[#This Row],[article_type_id]],[1]!品名マスタ[#Data],5,0)</f>
        <v>スリーブ</v>
      </c>
      <c r="D299" s="11">
        <v>10002</v>
      </c>
      <c r="E299" s="16" t="str">
        <f>VLOOKUP([1]!テーブル26[[#This Row],[qt_condition_type_id]],[1]!見積条件タイプマスタ[#Data],5,0)</f>
        <v>エジェクタピン穴径公差</v>
      </c>
      <c r="F299" s="16" t="str">
        <f>VLOOKUP([1]!テーブル26[[#This Row],[qt_condition_type_id]],[1]!見積条件タイプマスタ[#Data],4,0)</f>
        <v>SOLID_FEATURE</v>
      </c>
      <c r="G299" s="10">
        <v>1</v>
      </c>
      <c r="H299" s="43" t="str">
        <f>[1]!テーブル26[[#This Row],[article_type_id]]&amp;"."&amp;[1]!テーブル26[[#This Row],[qt_condition_type_id]]&amp;"."&amp;[1]!テーブル26[[#This Row],[qt_condition_type_define_id]]</f>
        <v>3.10020.4</v>
      </c>
      <c r="I299" s="35" t="str">
        <f>VLOOKUP([1]!テーブル26[[#This Row],['#unique_id]],[1]!見積条件マスタ[['#unique_id]:[name]],2,0)</f>
        <v>0.015/0</v>
      </c>
      <c r="J299" s="35">
        <f>VLOOKUP([1]!テーブル26[[#This Row],['#unique_id]],[1]!見積条件マスタ[['#unique_id]:[name]],3,0)</f>
        <v>0</v>
      </c>
      <c r="K299" s="35" t="str">
        <f>VLOOKUP([1]!テーブル26[[#This Row],['#unique_id]],[1]!見積条件マスタ[['#unique_id]:[name]],4,0)</f>
        <v>H7(+0.015/0)</v>
      </c>
      <c r="L299" s="38">
        <v>2</v>
      </c>
      <c r="M299" s="38" t="s">
        <v>388</v>
      </c>
      <c r="N299" s="38" t="s">
        <v>473</v>
      </c>
      <c r="O299" s="38"/>
      <c r="P299" s="39" t="s">
        <v>633</v>
      </c>
    </row>
    <row r="300" spans="2:16" x14ac:dyDescent="0.25">
      <c r="B300" s="5">
        <v>3</v>
      </c>
      <c r="C300" s="16" t="str">
        <f>VLOOKUP([1]!テーブル26[[#This Row],[article_type_id]],[1]!品名マスタ[#Data],5,0)</f>
        <v>スリーブ</v>
      </c>
      <c r="D300" s="11">
        <v>10002</v>
      </c>
      <c r="E300" s="16" t="str">
        <f>VLOOKUP([1]!テーブル26[[#This Row],[qt_condition_type_id]],[1]!見積条件タイプマスタ[#Data],5,0)</f>
        <v>エジェクタピン穴径公差</v>
      </c>
      <c r="F300" s="16" t="str">
        <f>VLOOKUP([1]!テーブル26[[#This Row],[qt_condition_type_id]],[1]!見積条件タイプマスタ[#Data],4,0)</f>
        <v>SOLID_FEATURE</v>
      </c>
      <c r="G300" s="10">
        <v>1</v>
      </c>
      <c r="H300" s="43" t="str">
        <f>[1]!テーブル26[[#This Row],[article_type_id]]&amp;"."&amp;[1]!テーブル26[[#This Row],[qt_condition_type_id]]&amp;"."&amp;[1]!テーブル26[[#This Row],[qt_condition_type_define_id]]</f>
        <v>3.10020.4</v>
      </c>
      <c r="I300" s="35" t="str">
        <f>VLOOKUP([1]!テーブル26[[#This Row],['#unique_id]],[1]!見積条件マスタ[['#unique_id]:[name]],2,0)</f>
        <v>0.015/0</v>
      </c>
      <c r="J300" s="35">
        <f>VLOOKUP([1]!テーブル26[[#This Row],['#unique_id]],[1]!見積条件マスタ[['#unique_id]:[name]],3,0)</f>
        <v>0</v>
      </c>
      <c r="K300" s="35" t="str">
        <f>VLOOKUP([1]!テーブル26[[#This Row],['#unique_id]],[1]!見積条件マスタ[['#unique_id]:[name]],4,0)</f>
        <v>H7(+0.015/0)</v>
      </c>
      <c r="L300" s="38">
        <v>3</v>
      </c>
      <c r="M300" s="38" t="s">
        <v>473</v>
      </c>
      <c r="N300" s="38" t="s">
        <v>473</v>
      </c>
      <c r="O300" s="38"/>
      <c r="P300" s="39" t="s">
        <v>632</v>
      </c>
    </row>
    <row r="301" spans="2:16" x14ac:dyDescent="0.25">
      <c r="B301" s="5">
        <v>3</v>
      </c>
      <c r="C301" s="16" t="str">
        <f>VLOOKUP([1]!テーブル26[[#This Row],[article_type_id]],[1]!品名マスタ[#Data],5,0)</f>
        <v>スリーブ</v>
      </c>
      <c r="D301" s="11">
        <v>10002</v>
      </c>
      <c r="E301" s="16" t="str">
        <f>VLOOKUP([1]!テーブル26[[#This Row],[qt_condition_type_id]],[1]!見積条件タイプマスタ[#Data],5,0)</f>
        <v>エジェクタピン穴径公差</v>
      </c>
      <c r="F301" s="16" t="str">
        <f>VLOOKUP([1]!テーブル26[[#This Row],[qt_condition_type_id]],[1]!見積条件タイプマスタ[#Data],4,0)</f>
        <v>SOLID_FEATURE</v>
      </c>
      <c r="G301" s="10">
        <v>2</v>
      </c>
      <c r="H301" s="43" t="str">
        <f>[1]!テーブル26[[#This Row],[article_type_id]]&amp;"."&amp;[1]!テーブル26[[#This Row],[qt_condition_type_id]]&amp;"."&amp;[1]!テーブル26[[#This Row],[qt_condition_type_define_id]]</f>
        <v>3.10020.5</v>
      </c>
      <c r="I301" s="35" t="str">
        <f>VLOOKUP([1]!テーブル26[[#This Row],['#unique_id]],[1]!見積条件マスタ[['#unique_id]:[name]],2,0)</f>
        <v>0.018/0</v>
      </c>
      <c r="J301" s="35">
        <f>VLOOKUP([1]!テーブル26[[#This Row],['#unique_id]],[1]!見積条件マスタ[['#unique_id]:[name]],3,0)</f>
        <v>0</v>
      </c>
      <c r="K301" s="35" t="str">
        <f>VLOOKUP([1]!テーブル26[[#This Row],['#unique_id]],[1]!見積条件マスタ[['#unique_id]:[name]],4,0)</f>
        <v>H7(+0.018/0)</v>
      </c>
      <c r="L301" s="38">
        <v>1</v>
      </c>
      <c r="M301" s="38" t="s">
        <v>389</v>
      </c>
      <c r="N301" s="38" t="s">
        <v>474</v>
      </c>
      <c r="O301" s="41" t="s">
        <v>563</v>
      </c>
      <c r="P301" s="39" t="s">
        <v>633</v>
      </c>
    </row>
    <row r="302" spans="2:16" x14ac:dyDescent="0.25">
      <c r="B302" s="5">
        <v>3</v>
      </c>
      <c r="C302" s="16" t="str">
        <f>VLOOKUP([1]!テーブル26[[#This Row],[article_type_id]],[1]!品名マスタ[#Data],5,0)</f>
        <v>スリーブ</v>
      </c>
      <c r="D302" s="11">
        <v>10002</v>
      </c>
      <c r="E302" s="16" t="str">
        <f>VLOOKUP([1]!テーブル26[[#This Row],[qt_condition_type_id]],[1]!見積条件タイプマスタ[#Data],5,0)</f>
        <v>エジェクタピン穴径公差</v>
      </c>
      <c r="F302" s="16" t="str">
        <f>VLOOKUP([1]!テーブル26[[#This Row],[qt_condition_type_id]],[1]!見積条件タイプマスタ[#Data],4,0)</f>
        <v>SOLID_FEATURE</v>
      </c>
      <c r="G302" s="10">
        <v>2</v>
      </c>
      <c r="H302" s="43" t="str">
        <f>[1]!テーブル26[[#This Row],[article_type_id]]&amp;"."&amp;[1]!テーブル26[[#This Row],[qt_condition_type_id]]&amp;"."&amp;[1]!テーブル26[[#This Row],[qt_condition_type_define_id]]</f>
        <v>3.10020.5</v>
      </c>
      <c r="I302" s="35" t="str">
        <f>VLOOKUP([1]!テーブル26[[#This Row],['#unique_id]],[1]!見積条件マスタ[['#unique_id]:[name]],2,0)</f>
        <v>0.018/0</v>
      </c>
      <c r="J302" s="35">
        <f>VLOOKUP([1]!テーブル26[[#This Row],['#unique_id]],[1]!見積条件マスタ[['#unique_id]:[name]],3,0)</f>
        <v>0</v>
      </c>
      <c r="K302" s="35" t="str">
        <f>VLOOKUP([1]!テーブル26[[#This Row],['#unique_id]],[1]!見積条件マスタ[['#unique_id]:[name]],4,0)</f>
        <v>H7(+0.018/0)</v>
      </c>
      <c r="L302" s="38">
        <v>2</v>
      </c>
      <c r="M302" s="38" t="s">
        <v>473</v>
      </c>
      <c r="N302" s="38" t="s">
        <v>473</v>
      </c>
      <c r="O302" s="38"/>
      <c r="P302" s="39" t="s">
        <v>632</v>
      </c>
    </row>
    <row r="303" spans="2:16" x14ac:dyDescent="0.25">
      <c r="B303" s="5">
        <v>3</v>
      </c>
      <c r="C303" s="16" t="str">
        <f>VLOOKUP([1]!テーブル26[[#This Row],[article_type_id]],[1]!品名マスタ[#Data],5,0)</f>
        <v>スリーブ</v>
      </c>
      <c r="D303" s="11">
        <v>10003</v>
      </c>
      <c r="E303" s="16" t="str">
        <f>VLOOKUP([1]!テーブル26[[#This Row],[qt_condition_type_id]],[1]!見積条件タイプマスタ[#Data],5,0)</f>
        <v>エジェクタピン穴径公差</v>
      </c>
      <c r="F303" s="16" t="str">
        <f>VLOOKUP([1]!テーブル26[[#This Row],[qt_condition_type_id]],[1]!見積条件タイプマスタ[#Data],4,0)</f>
        <v>SOLID_FEATURE</v>
      </c>
      <c r="G303" s="10">
        <v>1</v>
      </c>
      <c r="H303" s="43" t="str">
        <f>[1]!テーブル26[[#This Row],[article_type_id]]&amp;"."&amp;[1]!テーブル26[[#This Row],[qt_condition_type_id]]&amp;"."&amp;[1]!テーブル26[[#This Row],[qt_condition_type_define_id]]</f>
        <v>3.10020.6</v>
      </c>
      <c r="I303" s="35" t="str">
        <f>VLOOKUP([1]!テーブル26[[#This Row],['#unique_id]],[1]!見積条件マスタ[['#unique_id]:[name]],2,0)</f>
        <v>0.021/0</v>
      </c>
      <c r="J303" s="35">
        <f>VLOOKUP([1]!テーブル26[[#This Row],['#unique_id]],[1]!見積条件マスタ[['#unique_id]:[name]],3,0)</f>
        <v>0</v>
      </c>
      <c r="K303" s="35" t="str">
        <f>VLOOKUP([1]!テーブル26[[#This Row],['#unique_id]],[1]!見積条件マスタ[['#unique_id]:[name]],4,0)</f>
        <v>H7(+0.021/0)</v>
      </c>
      <c r="L303" s="38">
        <v>1</v>
      </c>
      <c r="M303" s="38" t="s">
        <v>473</v>
      </c>
      <c r="N303" s="38" t="s">
        <v>473</v>
      </c>
      <c r="O303" s="41" t="s">
        <v>390</v>
      </c>
      <c r="P303" s="39" t="s">
        <v>633</v>
      </c>
    </row>
    <row r="304" spans="2:16" x14ac:dyDescent="0.25">
      <c r="B304" s="5">
        <v>3</v>
      </c>
      <c r="C304" s="16" t="str">
        <f>VLOOKUP([1]!テーブル26[[#This Row],[article_type_id]],[1]!品名マスタ[#Data],5,0)</f>
        <v>スリーブ</v>
      </c>
      <c r="D304" s="11">
        <v>10003</v>
      </c>
      <c r="E304" s="16" t="str">
        <f>VLOOKUP([1]!テーブル26[[#This Row],[qt_condition_type_id]],[1]!見積条件タイプマスタ[#Data],5,0)</f>
        <v>エジェクタピン穴径公差</v>
      </c>
      <c r="F304" s="16" t="str">
        <f>VLOOKUP([1]!テーブル26[[#This Row],[qt_condition_type_id]],[1]!見積条件タイプマスタ[#Data],4,0)</f>
        <v>SOLID_FEATURE</v>
      </c>
      <c r="G304" s="10">
        <v>1</v>
      </c>
      <c r="H304" s="43" t="str">
        <f>[1]!テーブル26[[#This Row],[article_type_id]]&amp;"."&amp;[1]!テーブル26[[#This Row],[qt_condition_type_id]]&amp;"."&amp;[1]!テーブル26[[#This Row],[qt_condition_type_define_id]]</f>
        <v>3.10020.6</v>
      </c>
      <c r="I304" s="35" t="str">
        <f>VLOOKUP([1]!テーブル26[[#This Row],['#unique_id]],[1]!見積条件マスタ[['#unique_id]:[name]],2,0)</f>
        <v>0.021/0</v>
      </c>
      <c r="J304" s="35">
        <f>VLOOKUP([1]!テーブル26[[#This Row],['#unique_id]],[1]!見積条件マスタ[['#unique_id]:[name]],3,0)</f>
        <v>0</v>
      </c>
      <c r="K304" s="35" t="str">
        <f>VLOOKUP([1]!テーブル26[[#This Row],['#unique_id]],[1]!見積条件マスタ[['#unique_id]:[name]],4,0)</f>
        <v>H7(+0.021/0)</v>
      </c>
      <c r="L304" s="38">
        <v>2</v>
      </c>
      <c r="M304" s="38" t="s">
        <v>473</v>
      </c>
      <c r="N304" s="38" t="s">
        <v>473</v>
      </c>
      <c r="O304" s="41" t="s">
        <v>391</v>
      </c>
      <c r="P304" s="39" t="s">
        <v>632</v>
      </c>
    </row>
    <row r="305" spans="2:16" x14ac:dyDescent="0.25">
      <c r="B305" s="5">
        <v>3</v>
      </c>
      <c r="C305" s="16" t="str">
        <f>VLOOKUP([1]!テーブル26[[#This Row],[article_type_id]],[1]!品名マスタ[#Data],5,0)</f>
        <v>スリーブ</v>
      </c>
      <c r="D305" s="11">
        <v>10003</v>
      </c>
      <c r="E305" s="16" t="str">
        <f>VLOOKUP([1]!テーブル26[[#This Row],[qt_condition_type_id]],[1]!見積条件タイプマスタ[#Data],5,0)</f>
        <v>エジェクタピン穴径同軸度</v>
      </c>
      <c r="F305" s="16" t="str">
        <f>VLOOKUP([1]!テーブル26[[#This Row],[qt_condition_type_id]],[1]!見積条件タイプマスタ[#Data],4,0)</f>
        <v>SOLID_FEATURE</v>
      </c>
      <c r="G305" s="10">
        <v>2</v>
      </c>
      <c r="H305" s="43" t="str">
        <f>[1]!テーブル26[[#This Row],[article_type_id]]&amp;"."&amp;[1]!テーブル26[[#This Row],[qt_condition_type_id]]&amp;"."&amp;[1]!テーブル26[[#This Row],[qt_condition_type_define_id]]</f>
        <v>3.10023.1</v>
      </c>
      <c r="I305" s="35" t="str">
        <f>VLOOKUP([1]!テーブル26[[#This Row],['#unique_id]],[1]!見積条件マスタ[['#unique_id]:[name]],2,0)</f>
        <v>0.06</v>
      </c>
      <c r="J305" s="35">
        <f>VLOOKUP([1]!テーブル26[[#This Row],['#unique_id]],[1]!見積条件マスタ[['#unique_id]:[name]],3,0)</f>
        <v>0</v>
      </c>
      <c r="K305" s="35" t="str">
        <f>VLOOKUP([1]!テーブル26[[#This Row],['#unique_id]],[1]!見積条件マスタ[['#unique_id]:[name]],4,0)</f>
        <v>同軸度0.06(リーマ加工)</v>
      </c>
      <c r="L305" s="38">
        <v>1</v>
      </c>
      <c r="M305" s="38" t="s">
        <v>473</v>
      </c>
      <c r="N305" s="38" t="s">
        <v>473</v>
      </c>
      <c r="O305" s="38" t="s">
        <v>628</v>
      </c>
      <c r="P305" s="39" t="s">
        <v>633</v>
      </c>
    </row>
    <row r="306" spans="2:16" x14ac:dyDescent="0.25">
      <c r="B306" s="5">
        <v>3</v>
      </c>
      <c r="C306" s="16" t="str">
        <f>VLOOKUP([1]!テーブル26[[#This Row],[article_type_id]],[1]!品名マスタ[#Data],5,0)</f>
        <v>スリーブ</v>
      </c>
      <c r="D306" s="11">
        <v>10003</v>
      </c>
      <c r="E306" s="16" t="str">
        <f>VLOOKUP([1]!テーブル26[[#This Row],[qt_condition_type_id]],[1]!見積条件タイプマスタ[#Data],5,0)</f>
        <v>エジェクタピン穴径同軸度</v>
      </c>
      <c r="F306" s="16" t="str">
        <f>VLOOKUP([1]!テーブル26[[#This Row],[qt_condition_type_id]],[1]!見積条件タイプマスタ[#Data],4,0)</f>
        <v>SOLID_FEATURE</v>
      </c>
      <c r="G306" s="10">
        <v>2</v>
      </c>
      <c r="H306" s="43" t="str">
        <f>[1]!テーブル26[[#This Row],[article_type_id]]&amp;"."&amp;[1]!テーブル26[[#This Row],[qt_condition_type_id]]&amp;"."&amp;[1]!テーブル26[[#This Row],[qt_condition_type_define_id]]</f>
        <v>3.10023.1</v>
      </c>
      <c r="I306" s="35" t="str">
        <f>VLOOKUP([1]!テーブル26[[#This Row],['#unique_id]],[1]!見積条件マスタ[['#unique_id]:[name]],2,0)</f>
        <v>0.06</v>
      </c>
      <c r="J306" s="35">
        <f>VLOOKUP([1]!テーブル26[[#This Row],['#unique_id]],[1]!見積条件マスタ[['#unique_id]:[name]],3,0)</f>
        <v>0</v>
      </c>
      <c r="K306" s="35" t="str">
        <f>VLOOKUP([1]!テーブル26[[#This Row],['#unique_id]],[1]!見積条件マスタ[['#unique_id]:[name]],4,0)</f>
        <v>同軸度0.06(リーマ加工)</v>
      </c>
      <c r="L306" s="38">
        <v>2</v>
      </c>
      <c r="M306" s="38" t="s">
        <v>473</v>
      </c>
      <c r="N306" s="38" t="s">
        <v>473</v>
      </c>
      <c r="O306" s="41" t="s">
        <v>629</v>
      </c>
      <c r="P306" s="39" t="s">
        <v>632</v>
      </c>
    </row>
    <row r="307" spans="2:16" x14ac:dyDescent="0.25">
      <c r="B307" s="5">
        <v>3</v>
      </c>
      <c r="C307" s="16" t="str">
        <f>VLOOKUP([1]!テーブル26[[#This Row],[article_type_id]],[1]!品名マスタ[#Data],5,0)</f>
        <v>スリーブ</v>
      </c>
      <c r="D307" s="11">
        <v>10003</v>
      </c>
      <c r="E307" s="16" t="str">
        <f>VLOOKUP([1]!テーブル26[[#This Row],[qt_condition_type_id]],[1]!見積条件タイプマスタ[#Data],5,0)</f>
        <v>エジェクタピン穴径同軸度</v>
      </c>
      <c r="F307" s="16" t="str">
        <f>VLOOKUP([1]!テーブル26[[#This Row],[qt_condition_type_id]],[1]!見積条件タイプマスタ[#Data],4,0)</f>
        <v>SOLID_FEATURE</v>
      </c>
      <c r="G307" s="10">
        <v>4</v>
      </c>
      <c r="H307" s="43" t="str">
        <f>[1]!テーブル26[[#This Row],[article_type_id]]&amp;"."&amp;[1]!テーブル26[[#This Row],[qt_condition_type_id]]&amp;"."&amp;[1]!テーブル26[[#This Row],[qt_condition_type_define_id]]</f>
        <v>3.10023.2</v>
      </c>
      <c r="I307" s="35" t="str">
        <f>VLOOKUP([1]!テーブル26[[#This Row],['#unique_id]],[1]!見積条件マスタ[['#unique_id]:[name]],2,0)</f>
        <v>0.03</v>
      </c>
      <c r="J307" s="35">
        <f>VLOOKUP([1]!テーブル26[[#This Row],['#unique_id]],[1]!見積条件マスタ[['#unique_id]:[name]],3,0)</f>
        <v>0</v>
      </c>
      <c r="K307" s="35" t="str">
        <f>VLOOKUP([1]!テーブル26[[#This Row],['#unique_id]],[1]!見積条件マスタ[['#unique_id]:[name]],4,0)</f>
        <v>同軸度0.03(リーマ加工)</v>
      </c>
      <c r="L307" s="38">
        <v>1</v>
      </c>
      <c r="M307" s="38" t="s">
        <v>473</v>
      </c>
      <c r="N307" s="38" t="s">
        <v>473</v>
      </c>
      <c r="O307" s="38" t="s">
        <v>392</v>
      </c>
      <c r="P307" s="39" t="s">
        <v>633</v>
      </c>
    </row>
    <row r="308" spans="2:16" x14ac:dyDescent="0.25">
      <c r="B308" s="5">
        <v>3</v>
      </c>
      <c r="C308" s="16" t="str">
        <f>VLOOKUP([1]!テーブル26[[#This Row],[article_type_id]],[1]!品名マスタ[#Data],5,0)</f>
        <v>スリーブ</v>
      </c>
      <c r="D308" s="11">
        <v>10003</v>
      </c>
      <c r="E308" s="16" t="str">
        <f>VLOOKUP([1]!テーブル26[[#This Row],[qt_condition_type_id]],[1]!見積条件タイプマスタ[#Data],5,0)</f>
        <v>エジェクタピン穴径同軸度</v>
      </c>
      <c r="F308" s="16" t="str">
        <f>VLOOKUP([1]!テーブル26[[#This Row],[qt_condition_type_id]],[1]!見積条件タイプマスタ[#Data],4,0)</f>
        <v>SOLID_FEATURE</v>
      </c>
      <c r="G308" s="10">
        <v>4</v>
      </c>
      <c r="H308" s="43" t="str">
        <f>[1]!テーブル26[[#This Row],[article_type_id]]&amp;"."&amp;[1]!テーブル26[[#This Row],[qt_condition_type_id]]&amp;"."&amp;[1]!テーブル26[[#This Row],[qt_condition_type_define_id]]</f>
        <v>3.10023.2</v>
      </c>
      <c r="I308" s="35" t="str">
        <f>VLOOKUP([1]!テーブル26[[#This Row],['#unique_id]],[1]!見積条件マスタ[['#unique_id]:[name]],2,0)</f>
        <v>0.03</v>
      </c>
      <c r="J308" s="35">
        <f>VLOOKUP([1]!テーブル26[[#This Row],['#unique_id]],[1]!見積条件マスタ[['#unique_id]:[name]],3,0)</f>
        <v>0</v>
      </c>
      <c r="K308" s="35" t="str">
        <f>VLOOKUP([1]!テーブル26[[#This Row],['#unique_id]],[1]!見積条件マスタ[['#unique_id]:[name]],4,0)</f>
        <v>同軸度0.03(リーマ加工)</v>
      </c>
      <c r="L308" s="38">
        <v>2</v>
      </c>
      <c r="M308" s="38" t="s">
        <v>473</v>
      </c>
      <c r="N308" s="38" t="s">
        <v>473</v>
      </c>
      <c r="O308" s="38" t="s">
        <v>393</v>
      </c>
      <c r="P308" s="39" t="s">
        <v>632</v>
      </c>
    </row>
    <row r="309" spans="2:16" x14ac:dyDescent="0.25">
      <c r="B309" s="5">
        <v>3</v>
      </c>
      <c r="C309" s="16" t="str">
        <f>VLOOKUP([1]!テーブル26[[#This Row],[article_type_id]],[1]!品名マスタ[#Data],5,0)</f>
        <v>スリーブ</v>
      </c>
      <c r="D309" s="11">
        <v>10005</v>
      </c>
      <c r="E309" s="16" t="str">
        <f>VLOOKUP([1]!テーブル26[[#This Row],[qt_condition_type_id]],[1]!見積条件タイプマスタ[#Data],5,0)</f>
        <v>エジェクタピン穴径同軸度</v>
      </c>
      <c r="F309" s="16" t="str">
        <f>VLOOKUP([1]!テーブル26[[#This Row],[qt_condition_type_id]],[1]!見積条件タイプマスタ[#Data],4,0)</f>
        <v>SOLID_FEATURE</v>
      </c>
      <c r="G309" s="10">
        <v>3</v>
      </c>
      <c r="H309" s="43" t="str">
        <f>[1]!テーブル26[[#This Row],[article_type_id]]&amp;"."&amp;[1]!テーブル26[[#This Row],[qt_condition_type_id]]&amp;"."&amp;[1]!テーブル26[[#This Row],[qt_condition_type_define_id]]</f>
        <v>3.10023.3</v>
      </c>
      <c r="I309" s="35" t="str">
        <f>VLOOKUP([1]!テーブル26[[#This Row],['#unique_id]],[1]!見積条件マスタ[['#unique_id]:[name]],2,0)</f>
        <v>0.01</v>
      </c>
      <c r="J309" s="35">
        <f>VLOOKUP([1]!テーブル26[[#This Row],['#unique_id]],[1]!見積条件マスタ[['#unique_id]:[name]],3,0)</f>
        <v>0</v>
      </c>
      <c r="K309" s="35" t="str">
        <f>VLOOKUP([1]!テーブル26[[#This Row],['#unique_id]],[1]!見積条件マスタ[['#unique_id]:[name]],4,0)</f>
        <v>同軸度0.01(ワイヤーカット)</v>
      </c>
      <c r="L309" s="38">
        <v>1</v>
      </c>
      <c r="M309" s="38" t="s">
        <v>388</v>
      </c>
      <c r="N309" s="38" t="s">
        <v>474</v>
      </c>
      <c r="O309" s="38"/>
      <c r="P309" s="39" t="s">
        <v>633</v>
      </c>
    </row>
    <row r="310" spans="2:16" x14ac:dyDescent="0.25">
      <c r="B310" s="5">
        <v>3</v>
      </c>
      <c r="C310" s="16" t="str">
        <f>VLOOKUP([1]!テーブル26[[#This Row],[article_type_id]],[1]!品名マスタ[#Data],5,0)</f>
        <v>スリーブ</v>
      </c>
      <c r="D310" s="11">
        <v>10005</v>
      </c>
      <c r="E310" s="16" t="str">
        <f>VLOOKUP([1]!テーブル26[[#This Row],[qt_condition_type_id]],[1]!見積条件タイプマスタ[#Data],5,0)</f>
        <v>エジェクタピン穴径同軸度</v>
      </c>
      <c r="F310" s="16" t="str">
        <f>VLOOKUP([1]!テーブル26[[#This Row],[qt_condition_type_id]],[1]!見積条件タイプマスタ[#Data],4,0)</f>
        <v>SOLID_FEATURE</v>
      </c>
      <c r="G310" s="10">
        <v>3</v>
      </c>
      <c r="H310" s="43" t="str">
        <f>[1]!テーブル26[[#This Row],[article_type_id]]&amp;"."&amp;[1]!テーブル26[[#This Row],[qt_condition_type_id]]&amp;"."&amp;[1]!テーブル26[[#This Row],[qt_condition_type_define_id]]</f>
        <v>3.10023.3</v>
      </c>
      <c r="I310" s="35" t="str">
        <f>VLOOKUP([1]!テーブル26[[#This Row],['#unique_id]],[1]!見積条件マスタ[['#unique_id]:[name]],2,0)</f>
        <v>0.01</v>
      </c>
      <c r="J310" s="35">
        <f>VLOOKUP([1]!テーブル26[[#This Row],['#unique_id]],[1]!見積条件マスタ[['#unique_id]:[name]],3,0)</f>
        <v>0</v>
      </c>
      <c r="K310" s="35" t="str">
        <f>VLOOKUP([1]!テーブル26[[#This Row],['#unique_id]],[1]!見積条件マスタ[['#unique_id]:[name]],4,0)</f>
        <v>同軸度0.01(ワイヤーカット)</v>
      </c>
      <c r="L310" s="38">
        <v>2</v>
      </c>
      <c r="M310" s="38" t="s">
        <v>473</v>
      </c>
      <c r="N310" s="38" t="s">
        <v>473</v>
      </c>
      <c r="O310" s="38"/>
      <c r="P310" s="39" t="s">
        <v>632</v>
      </c>
    </row>
    <row r="311" spans="2:16" x14ac:dyDescent="0.25">
      <c r="B311" s="5">
        <v>3</v>
      </c>
      <c r="C311" s="16" t="str">
        <f>VLOOKUP([1]!テーブル26[[#This Row],[article_type_id]],[1]!品名マスタ[#Data],5,0)</f>
        <v>スリーブ</v>
      </c>
      <c r="D311" s="11">
        <v>10006</v>
      </c>
      <c r="E311" s="16" t="str">
        <f>VLOOKUP([1]!テーブル26[[#This Row],[qt_condition_type_id]],[1]!見積条件タイプマスタ[#Data],5,0)</f>
        <v>エジェクタピン穴径同軸度</v>
      </c>
      <c r="F311" s="16" t="str">
        <f>VLOOKUP([1]!テーブル26[[#This Row],[qt_condition_type_id]],[1]!見積条件タイプマスタ[#Data],4,0)</f>
        <v>SOLID_FEATURE</v>
      </c>
      <c r="G311" s="10">
        <v>2</v>
      </c>
      <c r="H311" s="43" t="str">
        <f>[1]!テーブル26[[#This Row],[article_type_id]]&amp;"."&amp;[1]!テーブル26[[#This Row],[qt_condition_type_id]]&amp;"."&amp;[1]!テーブル26[[#This Row],[qt_condition_type_define_id]]</f>
        <v>3.10023.4</v>
      </c>
      <c r="I311" s="35" t="str">
        <f>VLOOKUP([1]!テーブル26[[#This Row],['#unique_id]],[1]!見積条件マスタ[['#unique_id]:[name]],2,0)</f>
        <v>0.005</v>
      </c>
      <c r="J311" s="35">
        <f>VLOOKUP([1]!テーブル26[[#This Row],['#unique_id]],[1]!見積条件マスタ[['#unique_id]:[name]],3,0)</f>
        <v>0</v>
      </c>
      <c r="K311" s="35" t="str">
        <f>VLOOKUP([1]!テーブル26[[#This Row],['#unique_id]],[1]!見積条件マスタ[['#unique_id]:[name]],4,0)</f>
        <v>同軸度0.005(研削加工)</v>
      </c>
      <c r="L311" s="38">
        <v>1</v>
      </c>
      <c r="M311" s="38" t="s">
        <v>473</v>
      </c>
      <c r="N311" s="38" t="s">
        <v>473</v>
      </c>
      <c r="O311" s="41" t="s">
        <v>390</v>
      </c>
      <c r="P311" s="39" t="s">
        <v>633</v>
      </c>
    </row>
    <row r="312" spans="2:16" x14ac:dyDescent="0.25">
      <c r="B312" s="5">
        <v>3</v>
      </c>
      <c r="C312" s="16" t="str">
        <f>VLOOKUP([1]!テーブル26[[#This Row],[article_type_id]],[1]!品名マスタ[#Data],5,0)</f>
        <v>スリーブ</v>
      </c>
      <c r="D312" s="11">
        <v>10006</v>
      </c>
      <c r="E312" s="16" t="str">
        <f>VLOOKUP([1]!テーブル26[[#This Row],[qt_condition_type_id]],[1]!見積条件タイプマスタ[#Data],5,0)</f>
        <v>エジェクタピン穴径同軸度</v>
      </c>
      <c r="F312" s="16" t="str">
        <f>VLOOKUP([1]!テーブル26[[#This Row],[qt_condition_type_id]],[1]!見積条件タイプマスタ[#Data],4,0)</f>
        <v>SOLID_FEATURE</v>
      </c>
      <c r="G312" s="10">
        <v>2</v>
      </c>
      <c r="H312" s="43" t="str">
        <f>[1]!テーブル26[[#This Row],[article_type_id]]&amp;"."&amp;[1]!テーブル26[[#This Row],[qt_condition_type_id]]&amp;"."&amp;[1]!テーブル26[[#This Row],[qt_condition_type_define_id]]</f>
        <v>3.10023.4</v>
      </c>
      <c r="I312" s="35" t="str">
        <f>VLOOKUP([1]!テーブル26[[#This Row],['#unique_id]],[1]!見積条件マスタ[['#unique_id]:[name]],2,0)</f>
        <v>0.005</v>
      </c>
      <c r="J312" s="35">
        <f>VLOOKUP([1]!テーブル26[[#This Row],['#unique_id]],[1]!見積条件マスタ[['#unique_id]:[name]],3,0)</f>
        <v>0</v>
      </c>
      <c r="K312" s="35" t="str">
        <f>VLOOKUP([1]!テーブル26[[#This Row],['#unique_id]],[1]!見積条件マスタ[['#unique_id]:[name]],4,0)</f>
        <v>同軸度0.005(研削加工)</v>
      </c>
      <c r="L312" s="38">
        <v>2</v>
      </c>
      <c r="M312" s="38" t="s">
        <v>473</v>
      </c>
      <c r="N312" s="38" t="s">
        <v>473</v>
      </c>
      <c r="O312" s="38" t="s">
        <v>391</v>
      </c>
      <c r="P312" s="39" t="s">
        <v>632</v>
      </c>
    </row>
    <row r="313" spans="2:16" x14ac:dyDescent="0.25">
      <c r="B313" s="5">
        <v>3</v>
      </c>
      <c r="C313" s="16" t="str">
        <f>VLOOKUP([1]!テーブル26[[#This Row],[article_type_id]],[1]!品名マスタ[#Data],5,0)</f>
        <v>スリーブ</v>
      </c>
      <c r="D313" s="11">
        <v>10006</v>
      </c>
      <c r="E313" s="16" t="str">
        <f>VLOOKUP([1]!テーブル26[[#This Row],[qt_condition_type_id]],[1]!見積条件タイプマスタ[#Data],5,0)</f>
        <v>エジェクタピン逃し穴径</v>
      </c>
      <c r="F313" s="16" t="str">
        <f>VLOOKUP([1]!テーブル26[[#This Row],[qt_condition_type_id]],[1]!見積条件タイプマスタ[#Data],4,0)</f>
        <v>SOLID_FEATURE</v>
      </c>
      <c r="G313" s="10">
        <v>3</v>
      </c>
      <c r="H313" s="43" t="str">
        <f>[1]!テーブル26[[#This Row],[article_type_id]]&amp;"."&amp;[1]!テーブル26[[#This Row],[qt_condition_type_id]]&amp;"."&amp;[1]!テーブル26[[#This Row],[qt_condition_type_define_id]]</f>
        <v>3.10026.1</v>
      </c>
      <c r="I313" s="35" t="str">
        <f>VLOOKUP([1]!テーブル26[[#This Row],['#unique_id]],[1]!見積条件マスタ[['#unique_id]:[name]],2,0)</f>
        <v>V+0.2_0.4</v>
      </c>
      <c r="J313" s="35">
        <f>VLOOKUP([1]!テーブル26[[#This Row],['#unique_id]],[1]!見積条件マスタ[['#unique_id]:[name]],3,0)</f>
        <v>0</v>
      </c>
      <c r="K313" s="35" t="str">
        <f>VLOOKUP([1]!テーブル26[[#This Row],['#unique_id]],[1]!見積条件マスタ[['#unique_id]:[name]],4,0)</f>
        <v>穴径+(0.2~0.4)</v>
      </c>
      <c r="L313" s="38">
        <v>1</v>
      </c>
      <c r="M313" s="38" t="s">
        <v>473</v>
      </c>
      <c r="N313" s="38" t="s">
        <v>473</v>
      </c>
      <c r="O313" s="41" t="s">
        <v>628</v>
      </c>
      <c r="P313" s="39" t="s">
        <v>633</v>
      </c>
    </row>
    <row r="314" spans="2:16" x14ac:dyDescent="0.25">
      <c r="B314" s="5">
        <v>3</v>
      </c>
      <c r="C314" s="16" t="str">
        <f>VLOOKUP([1]!テーブル26[[#This Row],[article_type_id]],[1]!品名マスタ[#Data],5,0)</f>
        <v>スリーブ</v>
      </c>
      <c r="D314" s="11">
        <v>10006</v>
      </c>
      <c r="E314" s="16" t="str">
        <f>VLOOKUP([1]!テーブル26[[#This Row],[qt_condition_type_id]],[1]!見積条件タイプマスタ[#Data],5,0)</f>
        <v>エジェクタピン逃し穴径</v>
      </c>
      <c r="F314" s="16" t="str">
        <f>VLOOKUP([1]!テーブル26[[#This Row],[qt_condition_type_id]],[1]!見積条件タイプマスタ[#Data],4,0)</f>
        <v>SOLID_FEATURE</v>
      </c>
      <c r="G314" s="10">
        <v>3</v>
      </c>
      <c r="H314" s="43" t="str">
        <f>[1]!テーブル26[[#This Row],[article_type_id]]&amp;"."&amp;[1]!テーブル26[[#This Row],[qt_condition_type_id]]&amp;"."&amp;[1]!テーブル26[[#This Row],[qt_condition_type_define_id]]</f>
        <v>3.10026.1</v>
      </c>
      <c r="I314" s="35" t="str">
        <f>VLOOKUP([1]!テーブル26[[#This Row],['#unique_id]],[1]!見積条件マスタ[['#unique_id]:[name]],2,0)</f>
        <v>V+0.2_0.4</v>
      </c>
      <c r="J314" s="35">
        <f>VLOOKUP([1]!テーブル26[[#This Row],['#unique_id]],[1]!見積条件マスタ[['#unique_id]:[name]],3,0)</f>
        <v>0</v>
      </c>
      <c r="K314" s="35" t="str">
        <f>VLOOKUP([1]!テーブル26[[#This Row],['#unique_id]],[1]!見積条件マスタ[['#unique_id]:[name]],4,0)</f>
        <v>穴径+(0.2~0.4)</v>
      </c>
      <c r="L314" s="38">
        <v>2</v>
      </c>
      <c r="M314" s="38" t="s">
        <v>473</v>
      </c>
      <c r="N314" s="38" t="s">
        <v>473</v>
      </c>
      <c r="O314" s="38" t="s">
        <v>629</v>
      </c>
      <c r="P314" s="39" t="s">
        <v>632</v>
      </c>
    </row>
    <row r="315" spans="2:16" x14ac:dyDescent="0.25">
      <c r="B315" s="5">
        <v>3</v>
      </c>
      <c r="C315" s="16" t="str">
        <f>VLOOKUP([1]!テーブル26[[#This Row],[article_type_id]],[1]!品名マスタ[#Data],5,0)</f>
        <v>スリーブ</v>
      </c>
      <c r="D315" s="11">
        <v>10006</v>
      </c>
      <c r="E315" s="16" t="str">
        <f>VLOOKUP([1]!テーブル26[[#This Row],[qt_condition_type_id]],[1]!見積条件タイプマスタ[#Data],5,0)</f>
        <v>エジェクタピン逃し穴径</v>
      </c>
      <c r="F315" s="16" t="str">
        <f>VLOOKUP([1]!テーブル26[[#This Row],[qt_condition_type_id]],[1]!見積条件タイプマスタ[#Data],4,0)</f>
        <v>SOLID_FEATURE</v>
      </c>
      <c r="G315" s="10">
        <v>6</v>
      </c>
      <c r="H315" s="43" t="str">
        <f>[1]!テーブル26[[#This Row],[article_type_id]]&amp;"."&amp;[1]!テーブル26[[#This Row],[qt_condition_type_id]]&amp;"."&amp;[1]!テーブル26[[#This Row],[qt_condition_type_define_id]]</f>
        <v>3.10026.2</v>
      </c>
      <c r="I315" s="35" t="str">
        <f>VLOOKUP([1]!テーブル26[[#This Row],['#unique_id]],[1]!見積条件マスタ[['#unique_id]:[name]],2,0)</f>
        <v>V+0.5</v>
      </c>
      <c r="J315" s="35">
        <f>VLOOKUP([1]!テーブル26[[#This Row],['#unique_id]],[1]!見積条件マスタ[['#unique_id]:[name]],3,0)</f>
        <v>0</v>
      </c>
      <c r="K315" s="35" t="str">
        <f>VLOOKUP([1]!テーブル26[[#This Row],['#unique_id]],[1]!見積条件マスタ[['#unique_id]:[name]],4,0)</f>
        <v>穴径+0.5</v>
      </c>
      <c r="L315" s="38">
        <v>1</v>
      </c>
      <c r="M315" s="38" t="s">
        <v>473</v>
      </c>
      <c r="N315" s="38" t="s">
        <v>473</v>
      </c>
      <c r="O315" s="41" t="s">
        <v>392</v>
      </c>
      <c r="P315" s="39" t="s">
        <v>633</v>
      </c>
    </row>
    <row r="316" spans="2:16" x14ac:dyDescent="0.25">
      <c r="B316" s="5">
        <v>3</v>
      </c>
      <c r="C316" s="16" t="str">
        <f>VLOOKUP([1]!テーブル26[[#This Row],[article_type_id]],[1]!品名マスタ[#Data],5,0)</f>
        <v>スリーブ</v>
      </c>
      <c r="D316" s="11">
        <v>10006</v>
      </c>
      <c r="E316" s="16" t="str">
        <f>VLOOKUP([1]!テーブル26[[#This Row],[qt_condition_type_id]],[1]!見積条件タイプマスタ[#Data],5,0)</f>
        <v>エジェクタピン逃し穴径</v>
      </c>
      <c r="F316" s="16" t="str">
        <f>VLOOKUP([1]!テーブル26[[#This Row],[qt_condition_type_id]],[1]!見積条件タイプマスタ[#Data],4,0)</f>
        <v>SOLID_FEATURE</v>
      </c>
      <c r="G316" s="10">
        <v>6</v>
      </c>
      <c r="H316" s="43" t="str">
        <f>[1]!テーブル26[[#This Row],[article_type_id]]&amp;"."&amp;[1]!テーブル26[[#This Row],[qt_condition_type_id]]&amp;"."&amp;[1]!テーブル26[[#This Row],[qt_condition_type_define_id]]</f>
        <v>3.10026.2</v>
      </c>
      <c r="I316" s="35" t="str">
        <f>VLOOKUP([1]!テーブル26[[#This Row],['#unique_id]],[1]!見積条件マスタ[['#unique_id]:[name]],2,0)</f>
        <v>V+0.5</v>
      </c>
      <c r="J316" s="35">
        <f>VLOOKUP([1]!テーブル26[[#This Row],['#unique_id]],[1]!見積条件マスタ[['#unique_id]:[name]],3,0)</f>
        <v>0</v>
      </c>
      <c r="K316" s="35" t="str">
        <f>VLOOKUP([1]!テーブル26[[#This Row],['#unique_id]],[1]!見積条件マスタ[['#unique_id]:[name]],4,0)</f>
        <v>穴径+0.5</v>
      </c>
      <c r="L316" s="38">
        <v>2</v>
      </c>
      <c r="M316" s="38" t="s">
        <v>473</v>
      </c>
      <c r="N316" s="38" t="s">
        <v>473</v>
      </c>
      <c r="O316" s="38" t="s">
        <v>393</v>
      </c>
      <c r="P316" s="39" t="s">
        <v>632</v>
      </c>
    </row>
    <row r="317" spans="2:16" x14ac:dyDescent="0.25">
      <c r="B317" s="5">
        <v>3</v>
      </c>
      <c r="C317" s="16" t="str">
        <f>VLOOKUP([1]!テーブル26[[#This Row],[article_type_id]],[1]!品名マスタ[#Data],5,0)</f>
        <v>スリーブ</v>
      </c>
      <c r="D317" s="11">
        <v>10007</v>
      </c>
      <c r="E317" s="16" t="str">
        <f>VLOOKUP([1]!テーブル26[[#This Row],[qt_condition_type_id]],[1]!見積条件タイプマスタ[#Data],5,0)</f>
        <v>エジェクタピン穴有効長さ公差</v>
      </c>
      <c r="F317" s="16" t="str">
        <f>VLOOKUP([1]!テーブル26[[#This Row],[qt_condition_type_id]],[1]!見積条件タイプマスタ[#Data],4,0)</f>
        <v>SOLID_FEATURE</v>
      </c>
      <c r="G317" s="10">
        <v>1</v>
      </c>
      <c r="H317" s="43" t="str">
        <f>[1]!テーブル26[[#This Row],[article_type_id]]&amp;"."&amp;[1]!テーブル26[[#This Row],[qt_condition_type_id]]&amp;"."&amp;[1]!テーブル26[[#This Row],[qt_condition_type_define_id]]</f>
        <v>3.10031.1</v>
      </c>
      <c r="I317" s="35" t="str">
        <f>VLOOKUP([1]!テーブル26[[#This Row],['#unique_id]],[1]!見積条件マスタ[['#unique_id]:[name]],2,0)</f>
        <v>5/0</v>
      </c>
      <c r="J317" s="35">
        <f>VLOOKUP([1]!テーブル26[[#This Row],['#unique_id]],[1]!見積条件マスタ[['#unique_id]:[name]],3,0)</f>
        <v>0</v>
      </c>
      <c r="K317" s="35" t="str">
        <f>VLOOKUP([1]!テーブル26[[#This Row],['#unique_id]],[1]!見積条件マスタ[['#unique_id]:[name]],4,0)</f>
        <v>+5.0/0</v>
      </c>
      <c r="L317" s="38">
        <v>1</v>
      </c>
      <c r="M317" s="38" t="s">
        <v>388</v>
      </c>
      <c r="N317" s="38" t="s">
        <v>474</v>
      </c>
      <c r="O317" s="38"/>
      <c r="P317" s="39" t="s">
        <v>633</v>
      </c>
    </row>
    <row r="318" spans="2:16" x14ac:dyDescent="0.25">
      <c r="B318" s="5">
        <v>3</v>
      </c>
      <c r="C318" s="16" t="str">
        <f>VLOOKUP([1]!テーブル26[[#This Row],[article_type_id]],[1]!品名マスタ[#Data],5,0)</f>
        <v>スリーブ</v>
      </c>
      <c r="D318" s="11">
        <v>10007</v>
      </c>
      <c r="E318" s="16" t="str">
        <f>VLOOKUP([1]!テーブル26[[#This Row],[qt_condition_type_id]],[1]!見積条件タイプマスタ[#Data],5,0)</f>
        <v>エジェクタピン穴有効長さ公差</v>
      </c>
      <c r="F318" s="16" t="str">
        <f>VLOOKUP([1]!テーブル26[[#This Row],[qt_condition_type_id]],[1]!見積条件タイプマスタ[#Data],4,0)</f>
        <v>SOLID_FEATURE</v>
      </c>
      <c r="G318" s="10">
        <v>1</v>
      </c>
      <c r="H318" s="43" t="str">
        <f>[1]!テーブル26[[#This Row],[article_type_id]]&amp;"."&amp;[1]!テーブル26[[#This Row],[qt_condition_type_id]]&amp;"."&amp;[1]!テーブル26[[#This Row],[qt_condition_type_define_id]]</f>
        <v>3.10031.1</v>
      </c>
      <c r="I318" s="35" t="str">
        <f>VLOOKUP([1]!テーブル26[[#This Row],['#unique_id]],[1]!見積条件マスタ[['#unique_id]:[name]],2,0)</f>
        <v>5/0</v>
      </c>
      <c r="J318" s="35">
        <f>VLOOKUP([1]!テーブル26[[#This Row],['#unique_id]],[1]!見積条件マスタ[['#unique_id]:[name]],3,0)</f>
        <v>0</v>
      </c>
      <c r="K318" s="35" t="str">
        <f>VLOOKUP([1]!テーブル26[[#This Row],['#unique_id]],[1]!見積条件マスタ[['#unique_id]:[name]],4,0)</f>
        <v>+5.0/0</v>
      </c>
      <c r="L318" s="38">
        <v>2</v>
      </c>
      <c r="M318" s="38" t="s">
        <v>473</v>
      </c>
      <c r="N318" s="38" t="s">
        <v>474</v>
      </c>
      <c r="O318" s="38"/>
      <c r="P318" s="39" t="s">
        <v>632</v>
      </c>
    </row>
    <row r="319" spans="2:16" x14ac:dyDescent="0.25">
      <c r="B319" s="5">
        <v>3</v>
      </c>
      <c r="C319" s="16" t="str">
        <f>VLOOKUP([1]!テーブル26[[#This Row],[article_type_id]],[1]!品名マスタ[#Data],5,0)</f>
        <v>スリーブ</v>
      </c>
      <c r="D319" s="11">
        <v>10007</v>
      </c>
      <c r="E319" s="16" t="str">
        <f>VLOOKUP([1]!テーブル26[[#This Row],[qt_condition_type_id]],[1]!見積条件タイプマスタ[#Data],5,0)</f>
        <v>エジェクタピン穴有効長さ公差</v>
      </c>
      <c r="F319" s="16" t="str">
        <f>VLOOKUP([1]!テーブル26[[#This Row],[qt_condition_type_id]],[1]!見積条件タイプマスタ[#Data],4,0)</f>
        <v>SOLID_FEATURE</v>
      </c>
      <c r="G319" s="10">
        <v>2</v>
      </c>
      <c r="H319" s="43" t="str">
        <f>[1]!テーブル26[[#This Row],[article_type_id]]&amp;"."&amp;[1]!テーブル26[[#This Row],[qt_condition_type_id]]&amp;"."&amp;[1]!テーブル26[[#This Row],[qt_condition_type_define_id]]</f>
        <v>3.10031.2</v>
      </c>
      <c r="I319" s="35" t="str">
        <f>VLOOKUP([1]!テーブル26[[#This Row],['#unique_id]],[1]!見積条件マスタ[['#unique_id]:[name]],2,0)</f>
        <v>3/0</v>
      </c>
      <c r="J319" s="35">
        <f>VLOOKUP([1]!テーブル26[[#This Row],['#unique_id]],[1]!見積条件マスタ[['#unique_id]:[name]],3,0)</f>
        <v>0</v>
      </c>
      <c r="K319" s="35" t="str">
        <f>VLOOKUP([1]!テーブル26[[#This Row],['#unique_id]],[1]!見積条件マスタ[['#unique_id]:[name]],4,0)</f>
        <v>+3.0/0</v>
      </c>
      <c r="L319" s="38">
        <v>1</v>
      </c>
      <c r="M319" s="38" t="s">
        <v>389</v>
      </c>
      <c r="N319" s="38" t="s">
        <v>474</v>
      </c>
      <c r="O319" s="38"/>
      <c r="P319" s="39" t="s">
        <v>633</v>
      </c>
    </row>
    <row r="320" spans="2:16" x14ac:dyDescent="0.25">
      <c r="B320" s="5">
        <v>3</v>
      </c>
      <c r="C320" s="16" t="str">
        <f>VLOOKUP([1]!テーブル26[[#This Row],[article_type_id]],[1]!品名マスタ[#Data],5,0)</f>
        <v>スリーブ</v>
      </c>
      <c r="D320" s="11">
        <v>10007</v>
      </c>
      <c r="E320" s="16" t="str">
        <f>VLOOKUP([1]!テーブル26[[#This Row],[qt_condition_type_id]],[1]!見積条件タイプマスタ[#Data],5,0)</f>
        <v>エジェクタピン穴有効長さ公差</v>
      </c>
      <c r="F320" s="16" t="str">
        <f>VLOOKUP([1]!テーブル26[[#This Row],[qt_condition_type_id]],[1]!見積条件タイプマスタ[#Data],4,0)</f>
        <v>SOLID_FEATURE</v>
      </c>
      <c r="G320" s="10">
        <v>2</v>
      </c>
      <c r="H320" s="43" t="str">
        <f>[1]!テーブル26[[#This Row],[article_type_id]]&amp;"."&amp;[1]!テーブル26[[#This Row],[qt_condition_type_id]]&amp;"."&amp;[1]!テーブル26[[#This Row],[qt_condition_type_define_id]]</f>
        <v>3.10031.2</v>
      </c>
      <c r="I320" s="35" t="str">
        <f>VLOOKUP([1]!テーブル26[[#This Row],['#unique_id]],[1]!見積条件マスタ[['#unique_id]:[name]],2,0)</f>
        <v>3/0</v>
      </c>
      <c r="J320" s="35">
        <f>VLOOKUP([1]!テーブル26[[#This Row],['#unique_id]],[1]!見積条件マスタ[['#unique_id]:[name]],3,0)</f>
        <v>0</v>
      </c>
      <c r="K320" s="35" t="str">
        <f>VLOOKUP([1]!テーブル26[[#This Row],['#unique_id]],[1]!見積条件マスタ[['#unique_id]:[name]],4,0)</f>
        <v>+3.0/0</v>
      </c>
      <c r="L320" s="38">
        <v>2</v>
      </c>
      <c r="M320" s="38" t="s">
        <v>473</v>
      </c>
      <c r="N320" s="38" t="s">
        <v>474</v>
      </c>
      <c r="O320" s="38"/>
      <c r="P320" s="39" t="s">
        <v>632</v>
      </c>
    </row>
    <row r="321" spans="2:16" x14ac:dyDescent="0.25">
      <c r="B321" s="5">
        <v>3</v>
      </c>
      <c r="C321" s="16" t="str">
        <f>VLOOKUP([1]!テーブル26[[#This Row],[article_type_id]],[1]!品名マスタ[#Data],5,0)</f>
        <v>スリーブ</v>
      </c>
      <c r="D321" s="50">
        <v>10014</v>
      </c>
      <c r="E321" s="49" t="str">
        <f>VLOOKUP([1]!テーブル26[[#This Row],[qt_condition_type_id]],[1]!見積条件タイプマスタ[#Data],5,0)</f>
        <v>エジェクタピン段付穴有効長さ公差</v>
      </c>
      <c r="F321" s="49" t="str">
        <f>VLOOKUP([1]!テーブル26[[#This Row],[qt_condition_type_id]],[1]!見積条件タイプマスタ[#Data],4,0)</f>
        <v>SOLID_FEATURE</v>
      </c>
      <c r="G321" s="32">
        <v>2</v>
      </c>
      <c r="H321" s="49" t="str">
        <f>[1]!テーブル26[[#This Row],[article_type_id]]&amp;"."&amp;[1]!テーブル26[[#This Row],[qt_condition_type_id]]&amp;"."&amp;[1]!テーブル26[[#This Row],[qt_condition_type_define_id]]</f>
        <v>3.10034.1</v>
      </c>
      <c r="I321" s="33" t="str">
        <f>VLOOKUP([1]!テーブル26[[#This Row],['#unique_id]],[1]!見積条件マスタ[['#unique_id]:[name]],2,0)</f>
        <v>5/0</v>
      </c>
      <c r="J321" s="33">
        <f>VLOOKUP([1]!テーブル26[[#This Row],['#unique_id]],[1]!見積条件マスタ[['#unique_id]:[name]],3,0)</f>
        <v>0</v>
      </c>
      <c r="K321" s="33" t="str">
        <f>VLOOKUP([1]!テーブル26[[#This Row],['#unique_id]],[1]!見積条件マスタ[['#unique_id]:[name]],4,0)</f>
        <v>+5.0/0</v>
      </c>
      <c r="L321" s="32">
        <v>1</v>
      </c>
      <c r="M321" s="32" t="s">
        <v>474</v>
      </c>
      <c r="N321" s="32" t="s">
        <v>474</v>
      </c>
      <c r="O321" s="50" t="s">
        <v>604</v>
      </c>
      <c r="P321" s="32" t="s">
        <v>633</v>
      </c>
    </row>
    <row r="322" spans="2:16" x14ac:dyDescent="0.25">
      <c r="B322" s="5">
        <v>3</v>
      </c>
      <c r="C322" s="16" t="str">
        <f>VLOOKUP([1]!テーブル26[[#This Row],[article_type_id]],[1]!品名マスタ[#Data],5,0)</f>
        <v>スリーブ</v>
      </c>
      <c r="D322" s="50">
        <v>10014</v>
      </c>
      <c r="E322" s="49" t="str">
        <f>VLOOKUP([1]!テーブル26[[#This Row],[qt_condition_type_id]],[1]!見積条件タイプマスタ[#Data],5,0)</f>
        <v>エジェクタピン段付穴有効長さ公差</v>
      </c>
      <c r="F322" s="49" t="str">
        <f>VLOOKUP([1]!テーブル26[[#This Row],[qt_condition_type_id]],[1]!見積条件タイプマスタ[#Data],4,0)</f>
        <v>SOLID_FEATURE</v>
      </c>
      <c r="G322" s="32">
        <v>2</v>
      </c>
      <c r="H322" s="49" t="str">
        <f>[1]!テーブル26[[#This Row],[article_type_id]]&amp;"."&amp;[1]!テーブル26[[#This Row],[qt_condition_type_id]]&amp;"."&amp;[1]!テーブル26[[#This Row],[qt_condition_type_define_id]]</f>
        <v>3.10034.1</v>
      </c>
      <c r="I322" s="33" t="str">
        <f>VLOOKUP([1]!テーブル26[[#This Row],['#unique_id]],[1]!見積条件マスタ[['#unique_id]:[name]],2,0)</f>
        <v>5/0</v>
      </c>
      <c r="J322" s="33">
        <f>VLOOKUP([1]!テーブル26[[#This Row],['#unique_id]],[1]!見積条件マスタ[['#unique_id]:[name]],3,0)</f>
        <v>0</v>
      </c>
      <c r="K322" s="33" t="str">
        <f>VLOOKUP([1]!テーブル26[[#This Row],['#unique_id]],[1]!見積条件マスタ[['#unique_id]:[name]],4,0)</f>
        <v>+5.0/0</v>
      </c>
      <c r="L322" s="32">
        <v>2</v>
      </c>
      <c r="M322" s="32" t="s">
        <v>474</v>
      </c>
      <c r="N322" s="32" t="s">
        <v>474</v>
      </c>
      <c r="O322" s="50" t="s">
        <v>605</v>
      </c>
      <c r="P322" s="32" t="s">
        <v>633</v>
      </c>
    </row>
    <row r="323" spans="2:16" x14ac:dyDescent="0.25">
      <c r="B323" s="5">
        <v>3</v>
      </c>
      <c r="C323" s="16" t="str">
        <f>VLOOKUP([1]!テーブル26[[#This Row],[article_type_id]],[1]!品名マスタ[#Data],5,0)</f>
        <v>スリーブ</v>
      </c>
      <c r="D323" s="50">
        <v>10014</v>
      </c>
      <c r="E323" s="49" t="str">
        <f>VLOOKUP([1]!テーブル26[[#This Row],[qt_condition_type_id]],[1]!見積条件タイプマスタ[#Data],5,0)</f>
        <v>エジェクタピン段付穴有効長さ公差</v>
      </c>
      <c r="F323" s="49" t="str">
        <f>VLOOKUP([1]!テーブル26[[#This Row],[qt_condition_type_id]],[1]!見積条件タイプマスタ[#Data],4,0)</f>
        <v>SOLID_FEATURE</v>
      </c>
      <c r="G323" s="32">
        <v>2</v>
      </c>
      <c r="H323" s="49" t="str">
        <f>[1]!テーブル26[[#This Row],[article_type_id]]&amp;"."&amp;[1]!テーブル26[[#This Row],[qt_condition_type_id]]&amp;"."&amp;[1]!テーブル26[[#This Row],[qt_condition_type_define_id]]</f>
        <v>3.10034.2</v>
      </c>
      <c r="I323" s="33" t="str">
        <f>VLOOKUP([1]!テーブル26[[#This Row],['#unique_id]],[1]!見積条件マスタ[['#unique_id]:[name]],2,0)</f>
        <v>3/0</v>
      </c>
      <c r="J323" s="33">
        <f>VLOOKUP([1]!テーブル26[[#This Row],['#unique_id]],[1]!見積条件マスタ[['#unique_id]:[name]],3,0)</f>
        <v>0</v>
      </c>
      <c r="K323" s="33" t="str">
        <f>VLOOKUP([1]!テーブル26[[#This Row],['#unique_id]],[1]!見積条件マスタ[['#unique_id]:[name]],4,0)</f>
        <v>+3.0/0</v>
      </c>
      <c r="L323" s="32">
        <v>3</v>
      </c>
      <c r="M323" s="32" t="s">
        <v>474</v>
      </c>
      <c r="N323" s="32" t="s">
        <v>474</v>
      </c>
      <c r="O323" s="50" t="s">
        <v>606</v>
      </c>
      <c r="P323" s="32" t="s">
        <v>633</v>
      </c>
    </row>
    <row r="324" spans="2:16" x14ac:dyDescent="0.25">
      <c r="B324" s="5">
        <v>3</v>
      </c>
      <c r="C324" s="16" t="str">
        <f>VLOOKUP([1]!テーブル26[[#This Row],[article_type_id]],[1]!品名マスタ[#Data],5,0)</f>
        <v>スリーブ</v>
      </c>
      <c r="D324" s="50">
        <v>10014</v>
      </c>
      <c r="E324" s="49" t="str">
        <f>VLOOKUP([1]!テーブル26[[#This Row],[qt_condition_type_id]],[1]!見積条件タイプマスタ[#Data],5,0)</f>
        <v>エジェクタピン段付穴有効長さ公差</v>
      </c>
      <c r="F324" s="49" t="str">
        <f>VLOOKUP([1]!テーブル26[[#This Row],[qt_condition_type_id]],[1]!見積条件タイプマスタ[#Data],4,0)</f>
        <v>SOLID_FEATURE</v>
      </c>
      <c r="G324" s="32">
        <v>2</v>
      </c>
      <c r="H324" s="49" t="str">
        <f>[1]!テーブル26[[#This Row],[article_type_id]]&amp;"."&amp;[1]!テーブル26[[#This Row],[qt_condition_type_id]]&amp;"."&amp;[1]!テーブル26[[#This Row],[qt_condition_type_define_id]]</f>
        <v>3.10034.2</v>
      </c>
      <c r="I324" s="33" t="str">
        <f>VLOOKUP([1]!テーブル26[[#This Row],['#unique_id]],[1]!見積条件マスタ[['#unique_id]:[name]],2,0)</f>
        <v>3/0</v>
      </c>
      <c r="J324" s="33">
        <f>VLOOKUP([1]!テーブル26[[#This Row],['#unique_id]],[1]!見積条件マスタ[['#unique_id]:[name]],3,0)</f>
        <v>0</v>
      </c>
      <c r="K324" s="33" t="str">
        <f>VLOOKUP([1]!テーブル26[[#This Row],['#unique_id]],[1]!見積条件マスタ[['#unique_id]:[name]],4,0)</f>
        <v>+3.0/0</v>
      </c>
      <c r="L324" s="32">
        <v>4</v>
      </c>
      <c r="M324" s="32" t="s">
        <v>474</v>
      </c>
      <c r="N324" s="32" t="s">
        <v>474</v>
      </c>
      <c r="O324" s="50" t="s">
        <v>607</v>
      </c>
      <c r="P324" s="32" t="s">
        <v>632</v>
      </c>
    </row>
    <row r="325" spans="2:16" x14ac:dyDescent="0.25">
      <c r="B325" s="5">
        <v>4</v>
      </c>
      <c r="C325" s="42" t="str">
        <f>VLOOKUP([1]!テーブル26[[#This Row],[article_type_id]],[1]!品名マスタ[#Data],5,0)</f>
        <v>段付エジェクタピン</v>
      </c>
      <c r="D325" s="9">
        <v>1</v>
      </c>
      <c r="E325" s="16" t="str">
        <f>VLOOKUP([1]!テーブル26[[#This Row],[qt_condition_type_id]],[1]!見積条件タイプマスタ[#Data],5,0)</f>
        <v>材質</v>
      </c>
      <c r="F325" s="16" t="str">
        <f>VLOOKUP([1]!テーブル26[[#This Row],[qt_condition_type_id]],[1]!見積条件タイプマスタ[#Data],4,0)</f>
        <v>SOLID</v>
      </c>
      <c r="G325" s="5">
        <v>1</v>
      </c>
      <c r="H325" s="16" t="str">
        <f>[1]!テーブル26[[#This Row],[article_type_id]]&amp;"."&amp;[1]!テーブル26[[#This Row],[qt_condition_type_id]]&amp;"."&amp;[1]!テーブル26[[#This Row],[qt_condition_type_define_id]]</f>
        <v>4.1.1</v>
      </c>
      <c r="I325" s="16" t="str">
        <f>VLOOKUP([1]!テーブル26[[#This Row],['#unique_id]],[1]!見積条件マスタ[['#unique_id]:[name]],2,0)</f>
        <v>SKH51</v>
      </c>
      <c r="J325" s="33" t="str">
        <f>VLOOKUP([1]!テーブル26[[#This Row],['#unique_id]],[1]!見積条件マスタ[['#unique_id]:[name]],3,0)</f>
        <v>58_60</v>
      </c>
      <c r="K325" s="33" t="str">
        <f>VLOOKUP([1]!テーブル26[[#This Row],['#unique_id]],[1]!見積条件マスタ[['#unique_id]:[name]],4,0)</f>
        <v>SKH51 (58～60HRC)</v>
      </c>
      <c r="L325" s="32">
        <v>1</v>
      </c>
      <c r="M325" s="32" t="s">
        <v>0</v>
      </c>
      <c r="N325" s="32" t="s">
        <v>863</v>
      </c>
      <c r="O325" s="32"/>
      <c r="P325" s="37" t="s">
        <v>633</v>
      </c>
    </row>
    <row r="326" spans="2:16" x14ac:dyDescent="0.25">
      <c r="B326" s="5">
        <v>4</v>
      </c>
      <c r="C326" s="42" t="str">
        <f>VLOOKUP([1]!テーブル26[[#This Row],[article_type_id]],[1]!品名マスタ[#Data],5,0)</f>
        <v>段付エジェクタピン</v>
      </c>
      <c r="D326" s="9">
        <v>1</v>
      </c>
      <c r="E326" s="49" t="str">
        <f>VLOOKUP([1]!テーブル26[[#This Row],[qt_condition_type_id]],[1]!見積条件タイプマスタ[#Data],5,0)</f>
        <v>材質</v>
      </c>
      <c r="F326" s="49" t="str">
        <f>VLOOKUP([1]!テーブル26[[#This Row],[qt_condition_type_id]],[1]!見積条件タイプマスタ[#Data],4,0)</f>
        <v>SOLID</v>
      </c>
      <c r="G326" s="5">
        <v>1</v>
      </c>
      <c r="H326" s="49" t="str">
        <f>[1]!テーブル26[[#This Row],[article_type_id]]&amp;"."&amp;[1]!テーブル26[[#This Row],[qt_condition_type_id]]&amp;"."&amp;[1]!テーブル26[[#This Row],[qt_condition_type_define_id]]</f>
        <v>4.1.1</v>
      </c>
      <c r="I326" s="33" t="str">
        <f>VLOOKUP([1]!テーブル26[[#This Row],['#unique_id]],[1]!見積条件マスタ[['#unique_id]:[name]],2,0)</f>
        <v>SKH51</v>
      </c>
      <c r="J326" s="33" t="str">
        <f>VLOOKUP([1]!テーブル26[[#This Row],['#unique_id]],[1]!見積条件マスタ[['#unique_id]:[name]],3,0)</f>
        <v>58_60</v>
      </c>
      <c r="K326" s="33" t="str">
        <f>VLOOKUP([1]!テーブル26[[#This Row],['#unique_id]],[1]!見積条件マスタ[['#unique_id]:[name]],4,0)</f>
        <v>SKH51 (58～60HRC)</v>
      </c>
      <c r="L326" s="32">
        <v>2</v>
      </c>
      <c r="M326" s="32" t="s">
        <v>0</v>
      </c>
      <c r="N326" s="32" t="s">
        <v>865</v>
      </c>
      <c r="O326" s="32"/>
      <c r="P326" s="37" t="s">
        <v>632</v>
      </c>
    </row>
    <row r="327" spans="2:16" x14ac:dyDescent="0.25">
      <c r="B327" s="5">
        <v>4</v>
      </c>
      <c r="C327" s="42" t="str">
        <f>VLOOKUP([1]!テーブル26[[#This Row],[article_type_id]],[1]!品名マスタ[#Data],5,0)</f>
        <v>段付エジェクタピン</v>
      </c>
      <c r="D327" s="9">
        <v>1</v>
      </c>
      <c r="E327" s="49" t="str">
        <f>VLOOKUP([1]!テーブル26[[#This Row],[qt_condition_type_id]],[1]!見積条件タイプマスタ[#Data],5,0)</f>
        <v>材質</v>
      </c>
      <c r="F327" s="49" t="str">
        <f>VLOOKUP([1]!テーブル26[[#This Row],[qt_condition_type_id]],[1]!見積条件タイプマスタ[#Data],4,0)</f>
        <v>SOLID</v>
      </c>
      <c r="G327" s="5">
        <v>1</v>
      </c>
      <c r="H327" s="49" t="str">
        <f>[1]!テーブル26[[#This Row],[article_type_id]]&amp;"."&amp;[1]!テーブル26[[#This Row],[qt_condition_type_id]]&amp;"."&amp;[1]!テーブル26[[#This Row],[qt_condition_type_define_id]]</f>
        <v>4.1.1</v>
      </c>
      <c r="I327" s="33" t="str">
        <f>VLOOKUP([1]!テーブル26[[#This Row],['#unique_id]],[1]!見積条件マスタ[['#unique_id]:[name]],2,0)</f>
        <v>SKH51</v>
      </c>
      <c r="J327" s="33" t="str">
        <f>VLOOKUP([1]!テーブル26[[#This Row],['#unique_id]],[1]!見積条件マスタ[['#unique_id]:[name]],3,0)</f>
        <v>58_60</v>
      </c>
      <c r="K327" s="33" t="str">
        <f>VLOOKUP([1]!テーブル26[[#This Row],['#unique_id]],[1]!見積条件マスタ[['#unique_id]:[name]],4,0)</f>
        <v>SKH51 (58～60HRC)</v>
      </c>
      <c r="L327" s="32">
        <v>3</v>
      </c>
      <c r="M327" s="32" t="s">
        <v>0</v>
      </c>
      <c r="N327" s="32" t="s">
        <v>878</v>
      </c>
      <c r="O327" s="32"/>
      <c r="P327" s="37" t="s">
        <v>633</v>
      </c>
    </row>
    <row r="328" spans="2:16" x14ac:dyDescent="0.25">
      <c r="B328" s="5">
        <v>4</v>
      </c>
      <c r="C328" s="42" t="str">
        <f>VLOOKUP([1]!テーブル26[[#This Row],[article_type_id]],[1]!品名マスタ[#Data],5,0)</f>
        <v>段付エジェクタピン</v>
      </c>
      <c r="D328" s="9">
        <v>1</v>
      </c>
      <c r="E328" s="49" t="str">
        <f>VLOOKUP([1]!テーブル26[[#This Row],[qt_condition_type_id]],[1]!見積条件タイプマスタ[#Data],5,0)</f>
        <v>材質</v>
      </c>
      <c r="F328" s="49" t="str">
        <f>VLOOKUP([1]!テーブル26[[#This Row],[qt_condition_type_id]],[1]!見積条件タイプマスタ[#Data],4,0)</f>
        <v>SOLID</v>
      </c>
      <c r="G328" s="5">
        <v>7</v>
      </c>
      <c r="H328" s="49" t="str">
        <f>[1]!テーブル26[[#This Row],[article_type_id]]&amp;"."&amp;[1]!テーブル26[[#This Row],[qt_condition_type_id]]&amp;"."&amp;[1]!テーブル26[[#This Row],[qt_condition_type_define_id]]</f>
        <v>4.1.7</v>
      </c>
      <c r="I328" s="33" t="str">
        <f>VLOOKUP([1]!テーブル26[[#This Row],['#unique_id]],[1]!見積条件マスタ[['#unique_id]:[name]],2,0)</f>
        <v>SKD61_PRE</v>
      </c>
      <c r="J328" s="33" t="str">
        <f>VLOOKUP([1]!テーブル26[[#This Row],['#unique_id]],[1]!見積条件マスタ[['#unique_id]:[name]],3,0)</f>
        <v>40_45</v>
      </c>
      <c r="K328" s="33" t="str">
        <f>VLOOKUP([1]!テーブル26[[#This Row],['#unique_id]],[1]!見積条件マスタ[['#unique_id]:[name]],4,0)</f>
        <v>SKD61プリハードン (40～45HRC)</v>
      </c>
      <c r="L328" s="32">
        <v>1</v>
      </c>
      <c r="M328" s="32" t="s">
        <v>22</v>
      </c>
      <c r="N328" s="32" t="s">
        <v>853</v>
      </c>
      <c r="O328" s="32"/>
      <c r="P328" s="37" t="s">
        <v>633</v>
      </c>
    </row>
    <row r="329" spans="2:16" x14ac:dyDescent="0.25">
      <c r="B329" s="5">
        <v>4</v>
      </c>
      <c r="C329" s="42" t="str">
        <f>VLOOKUP([1]!テーブル26[[#This Row],[article_type_id]],[1]!品名マスタ[#Data],5,0)</f>
        <v>段付エジェクタピン</v>
      </c>
      <c r="D329" s="9">
        <v>1</v>
      </c>
      <c r="E329" s="49" t="str">
        <f>VLOOKUP([1]!テーブル26[[#This Row],[qt_condition_type_id]],[1]!見積条件タイプマスタ[#Data],5,0)</f>
        <v>材質</v>
      </c>
      <c r="F329" s="49" t="str">
        <f>VLOOKUP([1]!テーブル26[[#This Row],[qt_condition_type_id]],[1]!見積条件タイプマスタ[#Data],4,0)</f>
        <v>SOLID</v>
      </c>
      <c r="G329" s="5">
        <v>7</v>
      </c>
      <c r="H329" s="49" t="str">
        <f>[1]!テーブル26[[#This Row],[article_type_id]]&amp;"."&amp;[1]!テーブル26[[#This Row],[qt_condition_type_id]]&amp;"."&amp;[1]!テーブル26[[#This Row],[qt_condition_type_define_id]]</f>
        <v>4.1.7</v>
      </c>
      <c r="I329" s="33" t="str">
        <f>VLOOKUP([1]!テーブル26[[#This Row],['#unique_id]],[1]!見積条件マスタ[['#unique_id]:[name]],2,0)</f>
        <v>SKD61_PRE</v>
      </c>
      <c r="J329" s="33" t="str">
        <f>VLOOKUP([1]!テーブル26[[#This Row],['#unique_id]],[1]!見積条件マスタ[['#unique_id]:[name]],3,0)</f>
        <v>40_45</v>
      </c>
      <c r="K329" s="33" t="str">
        <f>VLOOKUP([1]!テーブル26[[#This Row],['#unique_id]],[1]!見積条件マスタ[['#unique_id]:[name]],4,0)</f>
        <v>SKD61プリハードン (40～45HRC)</v>
      </c>
      <c r="L329" s="32">
        <v>2</v>
      </c>
      <c r="M329" s="32" t="s">
        <v>22</v>
      </c>
      <c r="N329" s="32" t="s">
        <v>879</v>
      </c>
      <c r="O329" s="32"/>
      <c r="P329" s="37" t="s">
        <v>633</v>
      </c>
    </row>
    <row r="330" spans="2:16" x14ac:dyDescent="0.25">
      <c r="B330" s="5">
        <v>4</v>
      </c>
      <c r="C330" s="42" t="str">
        <f>VLOOKUP([1]!テーブル26[[#This Row],[article_type_id]],[1]!品名マスタ[#Data],5,0)</f>
        <v>段付エジェクタピン</v>
      </c>
      <c r="D330" s="9">
        <v>1</v>
      </c>
      <c r="E330" s="49" t="str">
        <f>VLOOKUP([1]!テーブル26[[#This Row],[qt_condition_type_id]],[1]!見積条件タイプマスタ[#Data],5,0)</f>
        <v>材質</v>
      </c>
      <c r="F330" s="49" t="str">
        <f>VLOOKUP([1]!テーブル26[[#This Row],[qt_condition_type_id]],[1]!見積条件タイプマスタ[#Data],4,0)</f>
        <v>SOLID</v>
      </c>
      <c r="G330" s="5">
        <v>7</v>
      </c>
      <c r="H330" s="49" t="str">
        <f>[1]!テーブル26[[#This Row],[article_type_id]]&amp;"."&amp;[1]!テーブル26[[#This Row],[qt_condition_type_id]]&amp;"."&amp;[1]!テーブル26[[#This Row],[qt_condition_type_define_id]]</f>
        <v>4.1.7</v>
      </c>
      <c r="I330" s="33" t="str">
        <f>VLOOKUP([1]!テーブル26[[#This Row],['#unique_id]],[1]!見積条件マスタ[['#unique_id]:[name]],2,0)</f>
        <v>SKD61_PRE</v>
      </c>
      <c r="J330" s="33" t="str">
        <f>VLOOKUP([1]!テーブル26[[#This Row],['#unique_id]],[1]!見積条件マスタ[['#unique_id]:[name]],3,0)</f>
        <v>40_45</v>
      </c>
      <c r="K330" s="33" t="str">
        <f>VLOOKUP([1]!テーブル26[[#This Row],['#unique_id]],[1]!見積条件マスタ[['#unique_id]:[name]],4,0)</f>
        <v>SKD61プリハードン (40～45HRC)</v>
      </c>
      <c r="L330" s="32">
        <v>3</v>
      </c>
      <c r="M330" s="32" t="s">
        <v>22</v>
      </c>
      <c r="N330" s="32" t="s">
        <v>615</v>
      </c>
      <c r="O330" s="32"/>
      <c r="P330" s="37" t="s">
        <v>632</v>
      </c>
    </row>
    <row r="331" spans="2:16" x14ac:dyDescent="0.25">
      <c r="B331" s="5">
        <v>4</v>
      </c>
      <c r="C331" s="42" t="str">
        <f>VLOOKUP([1]!テーブル26[[#This Row],[article_type_id]],[1]!品名マスタ[#Data],5,0)</f>
        <v>段付エジェクタピン</v>
      </c>
      <c r="D331" s="9">
        <v>1</v>
      </c>
      <c r="E331" s="49" t="str">
        <f>VLOOKUP([1]!テーブル26[[#This Row],[qt_condition_type_id]],[1]!見積条件タイプマスタ[#Data],5,0)</f>
        <v>材質</v>
      </c>
      <c r="F331" s="49" t="str">
        <f>VLOOKUP([1]!テーブル26[[#This Row],[qt_condition_type_id]],[1]!見積条件タイプマスタ[#Data],4,0)</f>
        <v>SOLID</v>
      </c>
      <c r="G331" s="5">
        <v>8</v>
      </c>
      <c r="H331" s="49" t="str">
        <f>[1]!テーブル26[[#This Row],[article_type_id]]&amp;"."&amp;[1]!テーブル26[[#This Row],[qt_condition_type_id]]&amp;"."&amp;[1]!テーブル26[[#This Row],[qt_condition_type_define_id]]</f>
        <v>4.1.8</v>
      </c>
      <c r="I331" s="33" t="str">
        <f>VLOOKUP([1]!テーブル26[[#This Row],['#unique_id]],[1]!見積条件マスタ[['#unique_id]:[name]],2,0)</f>
        <v>SKD61_EPP</v>
      </c>
      <c r="J331" s="33" t="str">
        <f>VLOOKUP([1]!テーブル26[[#This Row],['#unique_id]],[1]!見積条件マスタ[['#unique_id]:[name]],3,0)</f>
        <v>50_55</v>
      </c>
      <c r="K331" s="33" t="str">
        <f>VLOOKUP([1]!テーブル26[[#This Row],['#unique_id]],[1]!見積条件マスタ[['#unique_id]:[name]],4,0)</f>
        <v>SKD61 (50～55HRC)</v>
      </c>
      <c r="L331" s="32">
        <v>1</v>
      </c>
      <c r="M331" s="32" t="s">
        <v>25</v>
      </c>
      <c r="N331" s="32" t="s">
        <v>844</v>
      </c>
      <c r="O331" s="32"/>
      <c r="P331" s="37" t="s">
        <v>633</v>
      </c>
    </row>
    <row r="332" spans="2:16" x14ac:dyDescent="0.25">
      <c r="B332" s="5">
        <v>4</v>
      </c>
      <c r="C332" s="42" t="str">
        <f>VLOOKUP([1]!テーブル26[[#This Row],[article_type_id]],[1]!品名マスタ[#Data],5,0)</f>
        <v>段付エジェクタピン</v>
      </c>
      <c r="D332" s="9">
        <v>1</v>
      </c>
      <c r="E332" s="49" t="str">
        <f>VLOOKUP([1]!テーブル26[[#This Row],[qt_condition_type_id]],[1]!見積条件タイプマスタ[#Data],5,0)</f>
        <v>材質</v>
      </c>
      <c r="F332" s="49" t="str">
        <f>VLOOKUP([1]!テーブル26[[#This Row],[qt_condition_type_id]],[1]!見積条件タイプマスタ[#Data],4,0)</f>
        <v>SOLID</v>
      </c>
      <c r="G332" s="5">
        <v>8</v>
      </c>
      <c r="H332" s="49" t="str">
        <f>[1]!テーブル26[[#This Row],[article_type_id]]&amp;"."&amp;[1]!テーブル26[[#This Row],[qt_condition_type_id]]&amp;"."&amp;[1]!テーブル26[[#This Row],[qt_condition_type_define_id]]</f>
        <v>4.1.8</v>
      </c>
      <c r="I332" s="33" t="str">
        <f>VLOOKUP([1]!テーブル26[[#This Row],['#unique_id]],[1]!見積条件マスタ[['#unique_id]:[name]],2,0)</f>
        <v>SKD61_EPP</v>
      </c>
      <c r="J332" s="33" t="str">
        <f>VLOOKUP([1]!テーブル26[[#This Row],['#unique_id]],[1]!見積条件マスタ[['#unique_id]:[name]],3,0)</f>
        <v>50_55</v>
      </c>
      <c r="K332" s="33" t="str">
        <f>VLOOKUP([1]!テーブル26[[#This Row],['#unique_id]],[1]!見積条件マスタ[['#unique_id]:[name]],4,0)</f>
        <v>SKD61 (50～55HRC)</v>
      </c>
      <c r="L332" s="32">
        <v>2</v>
      </c>
      <c r="M332" s="32" t="s">
        <v>25</v>
      </c>
      <c r="N332" s="32" t="s">
        <v>387</v>
      </c>
      <c r="O332" s="32"/>
      <c r="P332" s="37" t="s">
        <v>632</v>
      </c>
    </row>
    <row r="333" spans="2:16" x14ac:dyDescent="0.25">
      <c r="B333" s="5">
        <v>4</v>
      </c>
      <c r="C333" s="42" t="str">
        <f>VLOOKUP([1]!テーブル26[[#This Row],[article_type_id]],[1]!品名マスタ[#Data],5,0)</f>
        <v>段付エジェクタピン</v>
      </c>
      <c r="D333" s="9">
        <v>1</v>
      </c>
      <c r="E333" s="49" t="str">
        <f>VLOOKUP([1]!テーブル26[[#This Row],[qt_condition_type_id]],[1]!見積条件タイプマスタ[#Data],5,0)</f>
        <v>材質</v>
      </c>
      <c r="F333" s="49" t="str">
        <f>VLOOKUP([1]!テーブル26[[#This Row],[qt_condition_type_id]],[1]!見積条件タイプマスタ[#Data],4,0)</f>
        <v>SOLID</v>
      </c>
      <c r="G333" s="5">
        <v>8</v>
      </c>
      <c r="H333" s="49" t="str">
        <f>[1]!テーブル26[[#This Row],[article_type_id]]&amp;"."&amp;[1]!テーブル26[[#This Row],[qt_condition_type_id]]&amp;"."&amp;[1]!テーブル26[[#This Row],[qt_condition_type_define_id]]</f>
        <v>4.1.8</v>
      </c>
      <c r="I333" s="33" t="str">
        <f>VLOOKUP([1]!テーブル26[[#This Row],['#unique_id]],[1]!見積条件マスタ[['#unique_id]:[name]],2,0)</f>
        <v>SKD61_EPP</v>
      </c>
      <c r="J333" s="33" t="str">
        <f>VLOOKUP([1]!テーブル26[[#This Row],['#unique_id]],[1]!見積条件マスタ[['#unique_id]:[name]],3,0)</f>
        <v>50_55</v>
      </c>
      <c r="K333" s="33" t="str">
        <f>VLOOKUP([1]!テーブル26[[#This Row],['#unique_id]],[1]!見積条件マスタ[['#unique_id]:[name]],4,0)</f>
        <v>SKD61 (50～55HRC)</v>
      </c>
      <c r="L333" s="32">
        <v>3</v>
      </c>
      <c r="M333" s="32" t="s">
        <v>25</v>
      </c>
      <c r="N333" s="32" t="s">
        <v>880</v>
      </c>
      <c r="O333" s="32"/>
      <c r="P333" s="37" t="s">
        <v>632</v>
      </c>
    </row>
    <row r="334" spans="2:16" x14ac:dyDescent="0.25">
      <c r="B334" s="5">
        <v>4</v>
      </c>
      <c r="C334" s="42" t="str">
        <f>VLOOKUP([1]!テーブル26[[#This Row],[article_type_id]],[1]!品名マスタ[#Data],5,0)</f>
        <v>段付エジェクタピン</v>
      </c>
      <c r="D334" s="9">
        <v>10002</v>
      </c>
      <c r="E334" s="49" t="str">
        <f>VLOOKUP([1]!テーブル26[[#This Row],[qt_condition_type_id]],[1]!見積条件タイプマスタ[#Data],5,0)</f>
        <v>ツバ厚公差</v>
      </c>
      <c r="F334" s="49" t="str">
        <f>VLOOKUP([1]!テーブル26[[#This Row],[qt_condition_type_id]],[1]!見積条件タイプマスタ[#Data],4,0)</f>
        <v>SOLID_FEATURE</v>
      </c>
      <c r="G334" s="5">
        <v>1</v>
      </c>
      <c r="H334" s="49" t="str">
        <f>[1]!テーブル26[[#This Row],[article_type_id]]&amp;"."&amp;[1]!テーブル26[[#This Row],[qt_condition_type_id]]&amp;"."&amp;[1]!テーブル26[[#This Row],[qt_condition_type_define_id]]</f>
        <v>4.10002.1</v>
      </c>
      <c r="I334" s="33" t="str">
        <f>VLOOKUP([1]!テーブル26[[#This Row],['#unique_id]],[1]!見積条件マスタ[['#unique_id]:[name]],2,0)</f>
        <v>0/-0.02</v>
      </c>
      <c r="J334" s="33">
        <f>VLOOKUP([1]!テーブル26[[#This Row],['#unique_id]],[1]!見積条件マスタ[['#unique_id]:[name]],3,0)</f>
        <v>0</v>
      </c>
      <c r="K334" s="33" t="str">
        <f>VLOOKUP([1]!テーブル26[[#This Row],['#unique_id]],[1]!見積条件マスタ[['#unique_id]:[name]],4,0)</f>
        <v>0/-0.02</v>
      </c>
      <c r="L334" s="32">
        <v>1</v>
      </c>
      <c r="M334" s="32" t="s">
        <v>862</v>
      </c>
      <c r="N334" s="32" t="s">
        <v>854</v>
      </c>
      <c r="O334" s="50" t="s">
        <v>881</v>
      </c>
      <c r="P334" s="37" t="s">
        <v>633</v>
      </c>
    </row>
    <row r="335" spans="2:16" x14ac:dyDescent="0.25">
      <c r="B335" s="5">
        <v>4</v>
      </c>
      <c r="C335" s="42" t="str">
        <f>VLOOKUP([1]!テーブル26[[#This Row],[article_type_id]],[1]!品名マスタ[#Data],5,0)</f>
        <v>段付エジェクタピン</v>
      </c>
      <c r="D335" s="9">
        <v>10002</v>
      </c>
      <c r="E335" s="49" t="str">
        <f>VLOOKUP([1]!テーブル26[[#This Row],[qt_condition_type_id]],[1]!見積条件タイプマスタ[#Data],5,0)</f>
        <v>ツバ厚公差</v>
      </c>
      <c r="F335" s="49" t="str">
        <f>VLOOKUP([1]!テーブル26[[#This Row],[qt_condition_type_id]],[1]!見積条件タイプマスタ[#Data],4,0)</f>
        <v>SOLID_FEATURE</v>
      </c>
      <c r="G335" s="5">
        <v>1</v>
      </c>
      <c r="H335" s="49" t="str">
        <f>[1]!テーブル26[[#This Row],[article_type_id]]&amp;"."&amp;[1]!テーブル26[[#This Row],[qt_condition_type_id]]&amp;"."&amp;[1]!テーブル26[[#This Row],[qt_condition_type_define_id]]</f>
        <v>4.10002.1</v>
      </c>
      <c r="I335" s="33" t="str">
        <f>VLOOKUP([1]!テーブル26[[#This Row],['#unique_id]],[1]!見積条件マスタ[['#unique_id]:[name]],2,0)</f>
        <v>0/-0.02</v>
      </c>
      <c r="J335" s="33">
        <f>VLOOKUP([1]!テーブル26[[#This Row],['#unique_id]],[1]!見積条件マスタ[['#unique_id]:[name]],3,0)</f>
        <v>0</v>
      </c>
      <c r="K335" s="33" t="str">
        <f>VLOOKUP([1]!テーブル26[[#This Row],['#unique_id]],[1]!見積条件マスタ[['#unique_id]:[name]],4,0)</f>
        <v>0/-0.02</v>
      </c>
      <c r="L335" s="32">
        <v>2</v>
      </c>
      <c r="M335" s="32" t="s">
        <v>862</v>
      </c>
      <c r="N335" s="32" t="s">
        <v>854</v>
      </c>
      <c r="O335" s="50" t="s">
        <v>882</v>
      </c>
      <c r="P335" s="37" t="s">
        <v>632</v>
      </c>
    </row>
    <row r="336" spans="2:16" x14ac:dyDescent="0.25">
      <c r="B336" s="5">
        <v>4</v>
      </c>
      <c r="C336" s="42" t="str">
        <f>VLOOKUP([1]!テーブル26[[#This Row],[article_type_id]],[1]!品名マスタ[#Data],5,0)</f>
        <v>段付エジェクタピン</v>
      </c>
      <c r="D336" s="9">
        <v>10002</v>
      </c>
      <c r="E336" s="49" t="str">
        <f>VLOOKUP([1]!テーブル26[[#This Row],[qt_condition_type_id]],[1]!見積条件タイプマスタ[#Data],5,0)</f>
        <v>ツバ厚公差</v>
      </c>
      <c r="F336" s="49" t="str">
        <f>VLOOKUP([1]!テーブル26[[#This Row],[qt_condition_type_id]],[1]!見積条件タイプマスタ[#Data],4,0)</f>
        <v>SOLID_FEATURE</v>
      </c>
      <c r="G336" s="5">
        <v>1</v>
      </c>
      <c r="H336" s="49" t="str">
        <f>[1]!テーブル26[[#This Row],[article_type_id]]&amp;"."&amp;[1]!テーブル26[[#This Row],[qt_condition_type_id]]&amp;"."&amp;[1]!テーブル26[[#This Row],[qt_condition_type_define_id]]</f>
        <v>4.10002.1</v>
      </c>
      <c r="I336" s="33" t="str">
        <f>VLOOKUP([1]!テーブル26[[#This Row],['#unique_id]],[1]!見積条件マスタ[['#unique_id]:[name]],2,0)</f>
        <v>0/-0.02</v>
      </c>
      <c r="J336" s="33">
        <f>VLOOKUP([1]!テーブル26[[#This Row],['#unique_id]],[1]!見積条件マスタ[['#unique_id]:[name]],3,0)</f>
        <v>0</v>
      </c>
      <c r="K336" s="33" t="str">
        <f>VLOOKUP([1]!テーブル26[[#This Row],['#unique_id]],[1]!見積条件マスタ[['#unique_id]:[name]],4,0)</f>
        <v>0/-0.02</v>
      </c>
      <c r="L336" s="32">
        <v>3</v>
      </c>
      <c r="M336" s="32" t="s">
        <v>864</v>
      </c>
      <c r="N336" s="32" t="s">
        <v>865</v>
      </c>
      <c r="O336" s="50" t="s">
        <v>881</v>
      </c>
      <c r="P336" s="37" t="s">
        <v>633</v>
      </c>
    </row>
    <row r="337" spans="2:16" x14ac:dyDescent="0.25">
      <c r="B337" s="5">
        <v>4</v>
      </c>
      <c r="C337" s="42" t="str">
        <f>VLOOKUP([1]!テーブル26[[#This Row],[article_type_id]],[1]!品名マスタ[#Data],5,0)</f>
        <v>段付エジェクタピン</v>
      </c>
      <c r="D337" s="9">
        <v>10002</v>
      </c>
      <c r="E337" s="49" t="str">
        <f>VLOOKUP([1]!テーブル26[[#This Row],[qt_condition_type_id]],[1]!見積条件タイプマスタ[#Data],5,0)</f>
        <v>ツバ厚公差</v>
      </c>
      <c r="F337" s="49" t="str">
        <f>VLOOKUP([1]!テーブル26[[#This Row],[qt_condition_type_id]],[1]!見積条件タイプマスタ[#Data],4,0)</f>
        <v>SOLID_FEATURE</v>
      </c>
      <c r="G337" s="5">
        <v>1</v>
      </c>
      <c r="H337" s="49" t="str">
        <f>[1]!テーブル26[[#This Row],[article_type_id]]&amp;"."&amp;[1]!テーブル26[[#This Row],[qt_condition_type_id]]&amp;"."&amp;[1]!テーブル26[[#This Row],[qt_condition_type_define_id]]</f>
        <v>4.10002.1</v>
      </c>
      <c r="I337" s="33" t="str">
        <f>VLOOKUP([1]!テーブル26[[#This Row],['#unique_id]],[1]!見積条件マスタ[['#unique_id]:[name]],2,0)</f>
        <v>0/-0.02</v>
      </c>
      <c r="J337" s="33">
        <f>VLOOKUP([1]!テーブル26[[#This Row],['#unique_id]],[1]!見積条件マスタ[['#unique_id]:[name]],3,0)</f>
        <v>0</v>
      </c>
      <c r="K337" s="33" t="str">
        <f>VLOOKUP([1]!テーブル26[[#This Row],['#unique_id]],[1]!見積条件マスタ[['#unique_id]:[name]],4,0)</f>
        <v>0/-0.02</v>
      </c>
      <c r="L337" s="32">
        <v>4</v>
      </c>
      <c r="M337" s="32" t="s">
        <v>864</v>
      </c>
      <c r="N337" s="32" t="s">
        <v>865</v>
      </c>
      <c r="O337" s="50" t="s">
        <v>882</v>
      </c>
      <c r="P337" s="37" t="s">
        <v>632</v>
      </c>
    </row>
    <row r="338" spans="2:16" x14ac:dyDescent="0.25">
      <c r="B338" s="5">
        <v>4</v>
      </c>
      <c r="C338" s="42" t="str">
        <f>VLOOKUP([1]!テーブル26[[#This Row],[article_type_id]],[1]!品名マスタ[#Data],5,0)</f>
        <v>段付エジェクタピン</v>
      </c>
      <c r="D338" s="9">
        <v>10002</v>
      </c>
      <c r="E338" s="49" t="str">
        <f>VLOOKUP([1]!テーブル26[[#This Row],[qt_condition_type_id]],[1]!見積条件タイプマスタ[#Data],5,0)</f>
        <v>ツバ厚公差</v>
      </c>
      <c r="F338" s="49" t="str">
        <f>VLOOKUP([1]!テーブル26[[#This Row],[qt_condition_type_id]],[1]!見積条件タイプマスタ[#Data],4,0)</f>
        <v>SOLID_FEATURE</v>
      </c>
      <c r="G338" s="5">
        <v>1</v>
      </c>
      <c r="H338" s="49" t="str">
        <f>[1]!テーブル26[[#This Row],[article_type_id]]&amp;"."&amp;[1]!テーブル26[[#This Row],[qt_condition_type_id]]&amp;"."&amp;[1]!テーブル26[[#This Row],[qt_condition_type_define_id]]</f>
        <v>4.10002.1</v>
      </c>
      <c r="I338" s="33" t="str">
        <f>VLOOKUP([1]!テーブル26[[#This Row],['#unique_id]],[1]!見積条件マスタ[['#unique_id]:[name]],2,0)</f>
        <v>0/-0.02</v>
      </c>
      <c r="J338" s="33">
        <f>VLOOKUP([1]!テーブル26[[#This Row],['#unique_id]],[1]!見積条件マスタ[['#unique_id]:[name]],3,0)</f>
        <v>0</v>
      </c>
      <c r="K338" s="33" t="str">
        <f>VLOOKUP([1]!テーブル26[[#This Row],['#unique_id]],[1]!見積条件マスタ[['#unique_id]:[name]],4,0)</f>
        <v>0/-0.02</v>
      </c>
      <c r="L338" s="32">
        <v>5</v>
      </c>
      <c r="M338" s="32" t="s">
        <v>866</v>
      </c>
      <c r="N338" s="32" t="s">
        <v>854</v>
      </c>
      <c r="O338" s="50" t="s">
        <v>883</v>
      </c>
      <c r="P338" s="37" t="s">
        <v>633</v>
      </c>
    </row>
    <row r="339" spans="2:16" x14ac:dyDescent="0.25">
      <c r="B339" s="5">
        <v>4</v>
      </c>
      <c r="C339" s="42" t="str">
        <f>VLOOKUP([1]!テーブル26[[#This Row],[article_type_id]],[1]!品名マスタ[#Data],5,0)</f>
        <v>段付エジェクタピン</v>
      </c>
      <c r="D339" s="9">
        <v>10002</v>
      </c>
      <c r="E339" s="49" t="str">
        <f>VLOOKUP([1]!テーブル26[[#This Row],[qt_condition_type_id]],[1]!見積条件タイプマスタ[#Data],5,0)</f>
        <v>ツバ厚公差</v>
      </c>
      <c r="F339" s="49" t="str">
        <f>VLOOKUP([1]!テーブル26[[#This Row],[qt_condition_type_id]],[1]!見積条件タイプマスタ[#Data],4,0)</f>
        <v>SOLID_FEATURE</v>
      </c>
      <c r="G339" s="5">
        <v>1</v>
      </c>
      <c r="H339" s="49" t="str">
        <f>[1]!テーブル26[[#This Row],[article_type_id]]&amp;"."&amp;[1]!テーブル26[[#This Row],[qt_condition_type_id]]&amp;"."&amp;[1]!テーブル26[[#This Row],[qt_condition_type_define_id]]</f>
        <v>4.10002.1</v>
      </c>
      <c r="I339" s="33" t="str">
        <f>VLOOKUP([1]!テーブル26[[#This Row],['#unique_id]],[1]!見積条件マスタ[['#unique_id]:[name]],2,0)</f>
        <v>0/-0.02</v>
      </c>
      <c r="J339" s="33">
        <f>VLOOKUP([1]!テーブル26[[#This Row],['#unique_id]],[1]!見積条件マスタ[['#unique_id]:[name]],3,0)</f>
        <v>0</v>
      </c>
      <c r="K339" s="33" t="str">
        <f>VLOOKUP([1]!テーブル26[[#This Row],['#unique_id]],[1]!見積条件マスタ[['#unique_id]:[name]],4,0)</f>
        <v>0/-0.02</v>
      </c>
      <c r="L339" s="32">
        <v>6</v>
      </c>
      <c r="M339" s="32" t="s">
        <v>866</v>
      </c>
      <c r="N339" s="32" t="s">
        <v>854</v>
      </c>
      <c r="O339" s="50" t="s">
        <v>884</v>
      </c>
      <c r="P339" s="37" t="s">
        <v>632</v>
      </c>
    </row>
    <row r="340" spans="2:16" x14ac:dyDescent="0.25">
      <c r="B340" s="5">
        <v>4</v>
      </c>
      <c r="C340" s="42" t="str">
        <f>VLOOKUP([1]!テーブル26[[#This Row],[article_type_id]],[1]!品名マスタ[#Data],5,0)</f>
        <v>段付エジェクタピン</v>
      </c>
      <c r="D340" s="9">
        <v>10002</v>
      </c>
      <c r="E340" s="49" t="str">
        <f>VLOOKUP([1]!テーブル26[[#This Row],[qt_condition_type_id]],[1]!見積条件タイプマスタ[#Data],5,0)</f>
        <v>ツバ厚公差</v>
      </c>
      <c r="F340" s="49" t="str">
        <f>VLOOKUP([1]!テーブル26[[#This Row],[qt_condition_type_id]],[1]!見積条件タイプマスタ[#Data],4,0)</f>
        <v>SOLID_FEATURE</v>
      </c>
      <c r="G340" s="5">
        <v>1</v>
      </c>
      <c r="H340" s="49" t="str">
        <f>[1]!テーブル26[[#This Row],[article_type_id]]&amp;"."&amp;[1]!テーブル26[[#This Row],[qt_condition_type_id]]&amp;"."&amp;[1]!テーブル26[[#This Row],[qt_condition_type_define_id]]</f>
        <v>4.10002.1</v>
      </c>
      <c r="I340" s="33" t="str">
        <f>VLOOKUP([1]!テーブル26[[#This Row],['#unique_id]],[1]!見積条件マスタ[['#unique_id]:[name]],2,0)</f>
        <v>0/-0.02</v>
      </c>
      <c r="J340" s="33">
        <f>VLOOKUP([1]!テーブル26[[#This Row],['#unique_id]],[1]!見積条件マスタ[['#unique_id]:[name]],3,0)</f>
        <v>0</v>
      </c>
      <c r="K340" s="33" t="str">
        <f>VLOOKUP([1]!テーブル26[[#This Row],['#unique_id]],[1]!見積条件マスタ[['#unique_id]:[name]],4,0)</f>
        <v>0/-0.02</v>
      </c>
      <c r="L340" s="32">
        <v>7</v>
      </c>
      <c r="M340" s="5" t="s">
        <v>864</v>
      </c>
      <c r="N340" s="32" t="s">
        <v>863</v>
      </c>
      <c r="O340" s="50"/>
      <c r="P340" s="37" t="s">
        <v>632</v>
      </c>
    </row>
    <row r="341" spans="2:16" x14ac:dyDescent="0.25">
      <c r="B341" s="5">
        <v>4</v>
      </c>
      <c r="C341" s="42" t="str">
        <f>VLOOKUP([1]!テーブル26[[#This Row],[article_type_id]],[1]!品名マスタ[#Data],5,0)</f>
        <v>段付エジェクタピン</v>
      </c>
      <c r="D341" s="9">
        <v>10002</v>
      </c>
      <c r="E341" s="49" t="str">
        <f>VLOOKUP([1]!テーブル26[[#This Row],[qt_condition_type_id]],[1]!見積条件タイプマスタ[#Data],5,0)</f>
        <v>ツバ厚公差</v>
      </c>
      <c r="F341" s="49" t="str">
        <f>VLOOKUP([1]!テーブル26[[#This Row],[qt_condition_type_id]],[1]!見積条件タイプマスタ[#Data],4,0)</f>
        <v>SOLID_FEATURE</v>
      </c>
      <c r="G341" s="5">
        <v>2</v>
      </c>
      <c r="H341" s="49" t="str">
        <f>[1]!テーブル26[[#This Row],[article_type_id]]&amp;"."&amp;[1]!テーブル26[[#This Row],[qt_condition_type_id]]&amp;"."&amp;[1]!テーブル26[[#This Row],[qt_condition_type_define_id]]</f>
        <v>4.10002.2</v>
      </c>
      <c r="I341" s="33" t="str">
        <f>VLOOKUP([1]!テーブル26[[#This Row],['#unique_id]],[1]!見積条件マスタ[['#unique_id]:[name]],2,0)</f>
        <v>0/-0.05</v>
      </c>
      <c r="J341" s="33">
        <f>VLOOKUP([1]!テーブル26[[#This Row],['#unique_id]],[1]!見積条件マスタ[['#unique_id]:[name]],3,0)</f>
        <v>0</v>
      </c>
      <c r="K341" s="33" t="str">
        <f>VLOOKUP([1]!テーブル26[[#This Row],['#unique_id]],[1]!見積条件マスタ[['#unique_id]:[name]],4,0)</f>
        <v>0/-0.05</v>
      </c>
      <c r="L341" s="32">
        <v>1</v>
      </c>
      <c r="M341" s="32" t="s">
        <v>862</v>
      </c>
      <c r="N341" s="32" t="s">
        <v>854</v>
      </c>
      <c r="O341" s="50" t="s">
        <v>881</v>
      </c>
      <c r="P341" s="37" t="s">
        <v>632</v>
      </c>
    </row>
    <row r="342" spans="2:16" x14ac:dyDescent="0.25">
      <c r="B342" s="5">
        <v>4</v>
      </c>
      <c r="C342" s="42" t="str">
        <f>VLOOKUP([1]!テーブル26[[#This Row],[article_type_id]],[1]!品名マスタ[#Data],5,0)</f>
        <v>段付エジェクタピン</v>
      </c>
      <c r="D342" s="9">
        <v>10002</v>
      </c>
      <c r="E342" s="49" t="str">
        <f>VLOOKUP([1]!テーブル26[[#This Row],[qt_condition_type_id]],[1]!見積条件タイプマスタ[#Data],5,0)</f>
        <v>ツバ厚公差</v>
      </c>
      <c r="F342" s="49" t="str">
        <f>VLOOKUP([1]!テーブル26[[#This Row],[qt_condition_type_id]],[1]!見積条件タイプマスタ[#Data],4,0)</f>
        <v>SOLID_FEATURE</v>
      </c>
      <c r="G342" s="5">
        <v>2</v>
      </c>
      <c r="H342" s="49" t="str">
        <f>[1]!テーブル26[[#This Row],[article_type_id]]&amp;"."&amp;[1]!テーブル26[[#This Row],[qt_condition_type_id]]&amp;"."&amp;[1]!テーブル26[[#This Row],[qt_condition_type_define_id]]</f>
        <v>4.10002.2</v>
      </c>
      <c r="I342" s="33" t="str">
        <f>VLOOKUP([1]!テーブル26[[#This Row],['#unique_id]],[1]!見積条件マスタ[['#unique_id]:[name]],2,0)</f>
        <v>0/-0.05</v>
      </c>
      <c r="J342" s="33">
        <f>VLOOKUP([1]!テーブル26[[#This Row],['#unique_id]],[1]!見積条件マスタ[['#unique_id]:[name]],3,0)</f>
        <v>0</v>
      </c>
      <c r="K342" s="33" t="str">
        <f>VLOOKUP([1]!テーブル26[[#This Row],['#unique_id]],[1]!見積条件マスタ[['#unique_id]:[name]],4,0)</f>
        <v>0/-0.05</v>
      </c>
      <c r="L342" s="32">
        <v>2</v>
      </c>
      <c r="M342" s="32" t="s">
        <v>862</v>
      </c>
      <c r="N342" s="32" t="s">
        <v>854</v>
      </c>
      <c r="O342" s="50" t="s">
        <v>882</v>
      </c>
      <c r="P342" s="37" t="s">
        <v>633</v>
      </c>
    </row>
    <row r="343" spans="2:16" x14ac:dyDescent="0.25">
      <c r="B343" s="5">
        <v>4</v>
      </c>
      <c r="C343" s="34" t="str">
        <f>VLOOKUP([1]!テーブル26[[#This Row],[article_type_id]],[1]!品名マスタ[#Data],5,0)</f>
        <v>段付エジェクタピン</v>
      </c>
      <c r="D343" s="9">
        <v>10002</v>
      </c>
      <c r="E343" s="49" t="str">
        <f>VLOOKUP([1]!テーブル26[[#This Row],[qt_condition_type_id]],[1]!見積条件タイプマスタ[#Data],5,0)</f>
        <v>ツバ厚公差</v>
      </c>
      <c r="F343" s="49" t="str">
        <f>VLOOKUP([1]!テーブル26[[#This Row],[qt_condition_type_id]],[1]!見積条件タイプマスタ[#Data],4,0)</f>
        <v>SOLID_FEATURE</v>
      </c>
      <c r="G343" s="5">
        <v>2</v>
      </c>
      <c r="H343" s="49" t="str">
        <f>[1]!テーブル26[[#This Row],[article_type_id]]&amp;"."&amp;[1]!テーブル26[[#This Row],[qt_condition_type_id]]&amp;"."&amp;[1]!テーブル26[[#This Row],[qt_condition_type_define_id]]</f>
        <v>4.10002.2</v>
      </c>
      <c r="I343" s="33" t="str">
        <f>VLOOKUP([1]!テーブル26[[#This Row],['#unique_id]],[1]!見積条件マスタ[['#unique_id]:[name]],2,0)</f>
        <v>0/-0.05</v>
      </c>
      <c r="J343" s="33">
        <f>VLOOKUP([1]!テーブル26[[#This Row],['#unique_id]],[1]!見積条件マスタ[['#unique_id]:[name]],3,0)</f>
        <v>0</v>
      </c>
      <c r="K343" s="33" t="str">
        <f>VLOOKUP([1]!テーブル26[[#This Row],['#unique_id]],[1]!見積条件マスタ[['#unique_id]:[name]],4,0)</f>
        <v>0/-0.05</v>
      </c>
      <c r="L343" s="32">
        <v>3</v>
      </c>
      <c r="M343" s="32" t="s">
        <v>864</v>
      </c>
      <c r="N343" s="32" t="s">
        <v>865</v>
      </c>
      <c r="O343" s="50" t="s">
        <v>881</v>
      </c>
      <c r="P343" s="37" t="s">
        <v>632</v>
      </c>
    </row>
    <row r="344" spans="2:16" x14ac:dyDescent="0.25">
      <c r="B344" s="5">
        <v>4</v>
      </c>
      <c r="C344" s="34" t="str">
        <f>VLOOKUP([1]!テーブル26[[#This Row],[article_type_id]],[1]!品名マスタ[#Data],5,0)</f>
        <v>段付エジェクタピン</v>
      </c>
      <c r="D344" s="9">
        <v>10002</v>
      </c>
      <c r="E344" s="49" t="str">
        <f>VLOOKUP([1]!テーブル26[[#This Row],[qt_condition_type_id]],[1]!見積条件タイプマスタ[#Data],5,0)</f>
        <v>ツバ厚公差</v>
      </c>
      <c r="F344" s="49" t="str">
        <f>VLOOKUP([1]!テーブル26[[#This Row],[qt_condition_type_id]],[1]!見積条件タイプマスタ[#Data],4,0)</f>
        <v>SOLID_FEATURE</v>
      </c>
      <c r="G344" s="5">
        <v>2</v>
      </c>
      <c r="H344" s="49" t="str">
        <f>[1]!テーブル26[[#This Row],[article_type_id]]&amp;"."&amp;[1]!テーブル26[[#This Row],[qt_condition_type_id]]&amp;"."&amp;[1]!テーブル26[[#This Row],[qt_condition_type_define_id]]</f>
        <v>4.10002.2</v>
      </c>
      <c r="I344" s="33" t="str">
        <f>VLOOKUP([1]!テーブル26[[#This Row],['#unique_id]],[1]!見積条件マスタ[['#unique_id]:[name]],2,0)</f>
        <v>0/-0.05</v>
      </c>
      <c r="J344" s="33">
        <f>VLOOKUP([1]!テーブル26[[#This Row],['#unique_id]],[1]!見積条件マスタ[['#unique_id]:[name]],3,0)</f>
        <v>0</v>
      </c>
      <c r="K344" s="33" t="str">
        <f>VLOOKUP([1]!テーブル26[[#This Row],['#unique_id]],[1]!見積条件マスタ[['#unique_id]:[name]],4,0)</f>
        <v>0/-0.05</v>
      </c>
      <c r="L344" s="32">
        <v>4</v>
      </c>
      <c r="M344" s="32" t="s">
        <v>864</v>
      </c>
      <c r="N344" s="32" t="s">
        <v>865</v>
      </c>
      <c r="O344" s="50" t="s">
        <v>882</v>
      </c>
      <c r="P344" s="37" t="s">
        <v>633</v>
      </c>
    </row>
    <row r="345" spans="2:16" x14ac:dyDescent="0.25">
      <c r="B345" s="5">
        <v>4</v>
      </c>
      <c r="C345" s="34" t="str">
        <f>VLOOKUP([1]!テーブル26[[#This Row],[article_type_id]],[1]!品名マスタ[#Data],5,0)</f>
        <v>段付エジェクタピン</v>
      </c>
      <c r="D345" s="9">
        <v>10002</v>
      </c>
      <c r="E345" s="49" t="str">
        <f>VLOOKUP([1]!テーブル26[[#This Row],[qt_condition_type_id]],[1]!見積条件タイプマスタ[#Data],5,0)</f>
        <v>ツバ厚公差</v>
      </c>
      <c r="F345" s="49" t="str">
        <f>VLOOKUP([1]!テーブル26[[#This Row],[qt_condition_type_id]],[1]!見積条件タイプマスタ[#Data],4,0)</f>
        <v>SOLID_FEATURE</v>
      </c>
      <c r="G345" s="5">
        <v>2</v>
      </c>
      <c r="H345" s="49" t="str">
        <f>[1]!テーブル26[[#This Row],[article_type_id]]&amp;"."&amp;[1]!テーブル26[[#This Row],[qt_condition_type_id]]&amp;"."&amp;[1]!テーブル26[[#This Row],[qt_condition_type_define_id]]</f>
        <v>4.10002.2</v>
      </c>
      <c r="I345" s="33" t="str">
        <f>VLOOKUP([1]!テーブル26[[#This Row],['#unique_id]],[1]!見積条件マスタ[['#unique_id]:[name]],2,0)</f>
        <v>0/-0.05</v>
      </c>
      <c r="J345" s="33">
        <f>VLOOKUP([1]!テーブル26[[#This Row],['#unique_id]],[1]!見積条件マスタ[['#unique_id]:[name]],3,0)</f>
        <v>0</v>
      </c>
      <c r="K345" s="33" t="str">
        <f>VLOOKUP([1]!テーブル26[[#This Row],['#unique_id]],[1]!見積条件マスタ[['#unique_id]:[name]],4,0)</f>
        <v>0/-0.05</v>
      </c>
      <c r="L345" s="32">
        <v>5</v>
      </c>
      <c r="M345" s="32" t="s">
        <v>866</v>
      </c>
      <c r="N345" s="32" t="s">
        <v>854</v>
      </c>
      <c r="O345" s="50" t="s">
        <v>883</v>
      </c>
      <c r="P345" s="37" t="s">
        <v>632</v>
      </c>
    </row>
    <row r="346" spans="2:16" x14ac:dyDescent="0.25">
      <c r="B346" s="5">
        <v>4</v>
      </c>
      <c r="C346" s="34" t="str">
        <f>VLOOKUP([1]!テーブル26[[#This Row],[article_type_id]],[1]!品名マスタ[#Data],5,0)</f>
        <v>段付エジェクタピン</v>
      </c>
      <c r="D346" s="9">
        <v>10002</v>
      </c>
      <c r="E346" s="49" t="str">
        <f>VLOOKUP([1]!テーブル26[[#This Row],[qt_condition_type_id]],[1]!見積条件タイプマスタ[#Data],5,0)</f>
        <v>ツバ厚公差</v>
      </c>
      <c r="F346" s="49" t="str">
        <f>VLOOKUP([1]!テーブル26[[#This Row],[qt_condition_type_id]],[1]!見積条件タイプマスタ[#Data],4,0)</f>
        <v>SOLID_FEATURE</v>
      </c>
      <c r="G346" s="5">
        <v>2</v>
      </c>
      <c r="H346" s="49" t="str">
        <f>[1]!テーブル26[[#This Row],[article_type_id]]&amp;"."&amp;[1]!テーブル26[[#This Row],[qt_condition_type_id]]&amp;"."&amp;[1]!テーブル26[[#This Row],[qt_condition_type_define_id]]</f>
        <v>4.10002.2</v>
      </c>
      <c r="I346" s="33" t="str">
        <f>VLOOKUP([1]!テーブル26[[#This Row],['#unique_id]],[1]!見積条件マスタ[['#unique_id]:[name]],2,0)</f>
        <v>0/-0.05</v>
      </c>
      <c r="J346" s="33">
        <f>VLOOKUP([1]!テーブル26[[#This Row],['#unique_id]],[1]!見積条件マスタ[['#unique_id]:[name]],3,0)</f>
        <v>0</v>
      </c>
      <c r="K346" s="33" t="str">
        <f>VLOOKUP([1]!テーブル26[[#This Row],['#unique_id]],[1]!見積条件マスタ[['#unique_id]:[name]],4,0)</f>
        <v>0/-0.05</v>
      </c>
      <c r="L346" s="32">
        <v>6</v>
      </c>
      <c r="M346" s="32" t="s">
        <v>866</v>
      </c>
      <c r="N346" s="32" t="s">
        <v>854</v>
      </c>
      <c r="O346" s="50" t="s">
        <v>884</v>
      </c>
      <c r="P346" s="37" t="s">
        <v>633</v>
      </c>
    </row>
    <row r="347" spans="2:16" x14ac:dyDescent="0.25">
      <c r="B347" s="5">
        <v>4</v>
      </c>
      <c r="C347" s="34" t="str">
        <f>VLOOKUP([1]!テーブル26[[#This Row],[article_type_id]],[1]!品名マスタ[#Data],5,0)</f>
        <v>段付エジェクタピン</v>
      </c>
      <c r="D347" s="9">
        <v>10002</v>
      </c>
      <c r="E347" s="49" t="str">
        <f>VLOOKUP([1]!テーブル26[[#This Row],[qt_condition_type_id]],[1]!見積条件タイプマスタ[#Data],5,0)</f>
        <v>ツバ厚公差</v>
      </c>
      <c r="F347" s="49" t="str">
        <f>VLOOKUP([1]!テーブル26[[#This Row],[qt_condition_type_id]],[1]!見積条件タイプマスタ[#Data],4,0)</f>
        <v>SOLID_FEATURE</v>
      </c>
      <c r="G347" s="5">
        <v>2</v>
      </c>
      <c r="H347" s="49" t="str">
        <f>[1]!テーブル26[[#This Row],[article_type_id]]&amp;"."&amp;[1]!テーブル26[[#This Row],[qt_condition_type_id]]&amp;"."&amp;[1]!テーブル26[[#This Row],[qt_condition_type_define_id]]</f>
        <v>4.10002.2</v>
      </c>
      <c r="I347" s="33" t="str">
        <f>VLOOKUP([1]!テーブル26[[#This Row],['#unique_id]],[1]!見積条件マスタ[['#unique_id]:[name]],2,0)</f>
        <v>0/-0.05</v>
      </c>
      <c r="J347" s="33">
        <f>VLOOKUP([1]!テーブル26[[#This Row],['#unique_id]],[1]!見積条件マスタ[['#unique_id]:[name]],3,0)</f>
        <v>0</v>
      </c>
      <c r="K347" s="33" t="str">
        <f>VLOOKUP([1]!テーブル26[[#This Row],['#unique_id]],[1]!見積条件マスタ[['#unique_id]:[name]],4,0)</f>
        <v>0/-0.05</v>
      </c>
      <c r="L347" s="32">
        <v>7</v>
      </c>
      <c r="M347" s="5" t="s">
        <v>852</v>
      </c>
      <c r="N347" s="32" t="s">
        <v>853</v>
      </c>
      <c r="O347" s="50"/>
      <c r="P347" s="37" t="s">
        <v>633</v>
      </c>
    </row>
    <row r="348" spans="2:16" x14ac:dyDescent="0.25">
      <c r="B348" s="5">
        <v>4</v>
      </c>
      <c r="C348" s="16" t="str">
        <f>VLOOKUP([1]!テーブル26[[#This Row],[article_type_id]],[1]!品名マスタ[#Data],5,0)</f>
        <v>段付エジェクタピン</v>
      </c>
      <c r="D348" s="29">
        <v>10003</v>
      </c>
      <c r="E348" s="16" t="str">
        <f>VLOOKUP([1]!テーブル26[[#This Row],[qt_condition_type_id]],[1]!見積条件タイプマスタ[#Data],5,0)</f>
        <v>全長公差</v>
      </c>
      <c r="F348" s="16" t="str">
        <f>VLOOKUP([1]!テーブル26[[#This Row],[qt_condition_type_id]],[1]!見積条件タイプマスタ[#Data],4,0)</f>
        <v>SOLID_FEATURE</v>
      </c>
      <c r="G348" s="10">
        <v>1</v>
      </c>
      <c r="H348" s="43" t="str">
        <f>[1]!テーブル26[[#This Row],[article_type_id]]&amp;"."&amp;[1]!テーブル26[[#This Row],[qt_condition_type_id]]&amp;"."&amp;[1]!テーブル26[[#This Row],[qt_condition_type_define_id]]</f>
        <v>4.10003.1</v>
      </c>
      <c r="I348" s="34" t="str">
        <f>VLOOKUP([1]!テーブル26[[#This Row],['#unique_id]],[1]!見積条件マスタ[['#unique_id]:[name]],2,0)</f>
        <v>0.02/0</v>
      </c>
      <c r="J348" s="34">
        <f>VLOOKUP([1]!テーブル26[[#This Row],['#unique_id]],[1]!見積条件マスタ[['#unique_id]:[name]],3,0)</f>
        <v>0</v>
      </c>
      <c r="K348" s="34" t="str">
        <f>VLOOKUP([1]!テーブル26[[#This Row],['#unique_id]],[1]!見積条件マスタ[['#unique_id]:[name]],4,0)</f>
        <v>+0.02/0</v>
      </c>
      <c r="L348" s="4">
        <v>1</v>
      </c>
      <c r="M348" s="4" t="s">
        <v>0</v>
      </c>
      <c r="N348" s="4" t="s">
        <v>473</v>
      </c>
      <c r="O348" s="4" t="s">
        <v>855</v>
      </c>
      <c r="P348" s="40" t="s">
        <v>633</v>
      </c>
    </row>
    <row r="349" spans="2:16" x14ac:dyDescent="0.25">
      <c r="B349" s="5">
        <v>4</v>
      </c>
      <c r="C349" s="16" t="str">
        <f>VLOOKUP([1]!テーブル26[[#This Row],[article_type_id]],[1]!品名マスタ[#Data],5,0)</f>
        <v>段付エジェクタピン</v>
      </c>
      <c r="D349" s="29">
        <v>10003</v>
      </c>
      <c r="E349" s="16" t="str">
        <f>VLOOKUP([1]!テーブル26[[#This Row],[qt_condition_type_id]],[1]!見積条件タイプマスタ[#Data],5,0)</f>
        <v>全長公差</v>
      </c>
      <c r="F349" s="16" t="str">
        <f>VLOOKUP([1]!テーブル26[[#This Row],[qt_condition_type_id]],[1]!見積条件タイプマスタ[#Data],4,0)</f>
        <v>SOLID_FEATURE</v>
      </c>
      <c r="G349" s="10">
        <v>1</v>
      </c>
      <c r="H349" s="43" t="str">
        <f>[1]!テーブル26[[#This Row],[article_type_id]]&amp;"."&amp;[1]!テーブル26[[#This Row],[qt_condition_type_id]]&amp;"."&amp;[1]!テーブル26[[#This Row],[qt_condition_type_define_id]]</f>
        <v>4.10003.1</v>
      </c>
      <c r="I349" s="34" t="str">
        <f>VLOOKUP([1]!テーブル26[[#This Row],['#unique_id]],[1]!見積条件マスタ[['#unique_id]:[name]],2,0)</f>
        <v>0.02/0</v>
      </c>
      <c r="J349" s="34">
        <f>VLOOKUP([1]!テーブル26[[#This Row],['#unique_id]],[1]!見積条件マスタ[['#unique_id]:[name]],3,0)</f>
        <v>0</v>
      </c>
      <c r="K349" s="34" t="str">
        <f>VLOOKUP([1]!テーブル26[[#This Row],['#unique_id]],[1]!見積条件マスタ[['#unique_id]:[name]],4,0)</f>
        <v>+0.02/0</v>
      </c>
      <c r="L349" s="4">
        <v>2</v>
      </c>
      <c r="M349" s="4" t="s">
        <v>0</v>
      </c>
      <c r="N349" s="4" t="s">
        <v>473</v>
      </c>
      <c r="O349" s="4" t="s">
        <v>856</v>
      </c>
      <c r="P349" s="40" t="s">
        <v>634</v>
      </c>
    </row>
    <row r="350" spans="2:16" x14ac:dyDescent="0.25">
      <c r="B350" s="5">
        <v>4</v>
      </c>
      <c r="C350" s="16" t="str">
        <f>VLOOKUP([1]!テーブル26[[#This Row],[article_type_id]],[1]!品名マスタ[#Data],5,0)</f>
        <v>段付エジェクタピン</v>
      </c>
      <c r="D350" s="29">
        <v>10003</v>
      </c>
      <c r="E350" s="16" t="str">
        <f>VLOOKUP([1]!テーブル26[[#This Row],[qt_condition_type_id]],[1]!見積条件タイプマスタ[#Data],5,0)</f>
        <v>全長公差</v>
      </c>
      <c r="F350" s="16" t="str">
        <f>VLOOKUP([1]!テーブル26[[#This Row],[qt_condition_type_id]],[1]!見積条件タイプマスタ[#Data],4,0)</f>
        <v>SOLID_FEATURE</v>
      </c>
      <c r="G350" s="10">
        <v>1</v>
      </c>
      <c r="H350" s="43" t="str">
        <f>[1]!テーブル26[[#This Row],[article_type_id]]&amp;"."&amp;[1]!テーブル26[[#This Row],[qt_condition_type_id]]&amp;"."&amp;[1]!テーブル26[[#This Row],[qt_condition_type_define_id]]</f>
        <v>4.10003.1</v>
      </c>
      <c r="I350" s="34" t="str">
        <f>VLOOKUP([1]!テーブル26[[#This Row],['#unique_id]],[1]!見積条件マスタ[['#unique_id]:[name]],2,0)</f>
        <v>0.02/0</v>
      </c>
      <c r="J350" s="34">
        <f>VLOOKUP([1]!テーブル26[[#This Row],['#unique_id]],[1]!見積条件マスタ[['#unique_id]:[name]],3,0)</f>
        <v>0</v>
      </c>
      <c r="K350" s="34" t="str">
        <f>VLOOKUP([1]!テーブル26[[#This Row],['#unique_id]],[1]!見積条件マスタ[['#unique_id]:[name]],4,0)</f>
        <v>+0.02/0</v>
      </c>
      <c r="L350" s="4">
        <v>3</v>
      </c>
      <c r="M350" s="4" t="s">
        <v>0</v>
      </c>
      <c r="N350" s="4" t="s">
        <v>473</v>
      </c>
      <c r="O350" s="4" t="s">
        <v>857</v>
      </c>
      <c r="P350" s="40" t="s">
        <v>634</v>
      </c>
    </row>
    <row r="351" spans="2:16" x14ac:dyDescent="0.25">
      <c r="B351" s="5">
        <v>4</v>
      </c>
      <c r="C351" s="16" t="str">
        <f>VLOOKUP([1]!テーブル26[[#This Row],[article_type_id]],[1]!品名マスタ[#Data],5,0)</f>
        <v>段付エジェクタピン</v>
      </c>
      <c r="D351" s="29">
        <v>10003</v>
      </c>
      <c r="E351" s="16" t="str">
        <f>VLOOKUP([1]!テーブル26[[#This Row],[qt_condition_type_id]],[1]!見積条件タイプマスタ[#Data],5,0)</f>
        <v>全長公差</v>
      </c>
      <c r="F351" s="16" t="str">
        <f>VLOOKUP([1]!テーブル26[[#This Row],[qt_condition_type_id]],[1]!見積条件タイプマスタ[#Data],4,0)</f>
        <v>SOLID_FEATURE</v>
      </c>
      <c r="G351" s="10">
        <v>1</v>
      </c>
      <c r="H351" s="43" t="str">
        <f>[1]!テーブル26[[#This Row],[article_type_id]]&amp;"."&amp;[1]!テーブル26[[#This Row],[qt_condition_type_id]]&amp;"."&amp;[1]!テーブル26[[#This Row],[qt_condition_type_define_id]]</f>
        <v>4.10003.1</v>
      </c>
      <c r="I351" s="34" t="str">
        <f>VLOOKUP([1]!テーブル26[[#This Row],['#unique_id]],[1]!見積条件マスタ[['#unique_id]:[name]],2,0)</f>
        <v>0.02/0</v>
      </c>
      <c r="J351" s="34">
        <f>VLOOKUP([1]!テーブル26[[#This Row],['#unique_id]],[1]!見積条件マスタ[['#unique_id]:[name]],3,0)</f>
        <v>0</v>
      </c>
      <c r="K351" s="34" t="str">
        <f>VLOOKUP([1]!テーブル26[[#This Row],['#unique_id]],[1]!見積条件マスタ[['#unique_id]:[name]],4,0)</f>
        <v>+0.02/0</v>
      </c>
      <c r="L351" s="4">
        <v>4</v>
      </c>
      <c r="M351" s="4" t="s">
        <v>25</v>
      </c>
      <c r="N351" s="4" t="s">
        <v>473</v>
      </c>
      <c r="O351" s="4" t="s">
        <v>855</v>
      </c>
      <c r="P351" s="40" t="s">
        <v>633</v>
      </c>
    </row>
    <row r="352" spans="2:16" x14ac:dyDescent="0.25">
      <c r="B352" s="5">
        <v>4</v>
      </c>
      <c r="C352" s="16" t="str">
        <f>VLOOKUP([1]!テーブル26[[#This Row],[article_type_id]],[1]!品名マスタ[#Data],5,0)</f>
        <v>段付エジェクタピン</v>
      </c>
      <c r="D352" s="29">
        <v>10003</v>
      </c>
      <c r="E352" s="16" t="str">
        <f>VLOOKUP([1]!テーブル26[[#This Row],[qt_condition_type_id]],[1]!見積条件タイプマスタ[#Data],5,0)</f>
        <v>全長公差</v>
      </c>
      <c r="F352" s="16" t="str">
        <f>VLOOKUP([1]!テーブル26[[#This Row],[qt_condition_type_id]],[1]!見積条件タイプマスタ[#Data],4,0)</f>
        <v>SOLID_FEATURE</v>
      </c>
      <c r="G352" s="10">
        <v>1</v>
      </c>
      <c r="H352" s="43" t="str">
        <f>[1]!テーブル26[[#This Row],[article_type_id]]&amp;"."&amp;[1]!テーブル26[[#This Row],[qt_condition_type_id]]&amp;"."&amp;[1]!テーブル26[[#This Row],[qt_condition_type_define_id]]</f>
        <v>4.10003.1</v>
      </c>
      <c r="I352" s="34" t="str">
        <f>VLOOKUP([1]!テーブル26[[#This Row],['#unique_id]],[1]!見積条件マスタ[['#unique_id]:[name]],2,0)</f>
        <v>0.02/0</v>
      </c>
      <c r="J352" s="34">
        <f>VLOOKUP([1]!テーブル26[[#This Row],['#unique_id]],[1]!見積条件マスタ[['#unique_id]:[name]],3,0)</f>
        <v>0</v>
      </c>
      <c r="K352" s="34" t="str">
        <f>VLOOKUP([1]!テーブル26[[#This Row],['#unique_id]],[1]!見積条件マスタ[['#unique_id]:[name]],4,0)</f>
        <v>+0.02/0</v>
      </c>
      <c r="L352" s="4">
        <v>5</v>
      </c>
      <c r="M352" s="4" t="s">
        <v>25</v>
      </c>
      <c r="N352" s="4" t="s">
        <v>473</v>
      </c>
      <c r="O352" s="4" t="s">
        <v>856</v>
      </c>
      <c r="P352" s="40" t="s">
        <v>634</v>
      </c>
    </row>
    <row r="353" spans="2:16" x14ac:dyDescent="0.25">
      <c r="B353" s="5">
        <v>4</v>
      </c>
      <c r="C353" s="16" t="str">
        <f>VLOOKUP([1]!テーブル26[[#This Row],[article_type_id]],[1]!品名マスタ[#Data],5,0)</f>
        <v>段付エジェクタピン</v>
      </c>
      <c r="D353" s="29">
        <v>10003</v>
      </c>
      <c r="E353" s="16" t="str">
        <f>VLOOKUP([1]!テーブル26[[#This Row],[qt_condition_type_id]],[1]!見積条件タイプマスタ[#Data],5,0)</f>
        <v>全長公差</v>
      </c>
      <c r="F353" s="16" t="str">
        <f>VLOOKUP([1]!テーブル26[[#This Row],[qt_condition_type_id]],[1]!見積条件タイプマスタ[#Data],4,0)</f>
        <v>SOLID_FEATURE</v>
      </c>
      <c r="G353" s="10">
        <v>1</v>
      </c>
      <c r="H353" s="43" t="str">
        <f>[1]!テーブル26[[#This Row],[article_type_id]]&amp;"."&amp;[1]!テーブル26[[#This Row],[qt_condition_type_id]]&amp;"."&amp;[1]!テーブル26[[#This Row],[qt_condition_type_define_id]]</f>
        <v>4.10003.1</v>
      </c>
      <c r="I353" s="34" t="str">
        <f>VLOOKUP([1]!テーブル26[[#This Row],['#unique_id]],[1]!見積条件マスタ[['#unique_id]:[name]],2,0)</f>
        <v>0.02/0</v>
      </c>
      <c r="J353" s="34">
        <f>VLOOKUP([1]!テーブル26[[#This Row],['#unique_id]],[1]!見積条件マスタ[['#unique_id]:[name]],3,0)</f>
        <v>0</v>
      </c>
      <c r="K353" s="34" t="str">
        <f>VLOOKUP([1]!テーブル26[[#This Row],['#unique_id]],[1]!見積条件マスタ[['#unique_id]:[name]],4,0)</f>
        <v>+0.02/0</v>
      </c>
      <c r="L353" s="4">
        <v>6</v>
      </c>
      <c r="M353" s="4" t="s">
        <v>25</v>
      </c>
      <c r="N353" s="4" t="s">
        <v>473</v>
      </c>
      <c r="O353" s="4" t="s">
        <v>857</v>
      </c>
      <c r="P353" s="40" t="s">
        <v>634</v>
      </c>
    </row>
    <row r="354" spans="2:16" x14ac:dyDescent="0.25">
      <c r="B354" s="5">
        <v>4</v>
      </c>
      <c r="C354" s="16" t="str">
        <f>VLOOKUP([1]!テーブル26[[#This Row],[article_type_id]],[1]!品名マスタ[#Data],5,0)</f>
        <v>段付エジェクタピン</v>
      </c>
      <c r="D354" s="29">
        <v>10003</v>
      </c>
      <c r="E354" s="16" t="str">
        <f>VLOOKUP([1]!テーブル26[[#This Row],[qt_condition_type_id]],[1]!見積条件タイプマスタ[#Data],5,0)</f>
        <v>全長公差</v>
      </c>
      <c r="F354" s="16" t="str">
        <f>VLOOKUP([1]!テーブル26[[#This Row],[qt_condition_type_id]],[1]!見積条件タイプマスタ[#Data],4,0)</f>
        <v>SOLID_FEATURE</v>
      </c>
      <c r="G354" s="10">
        <v>1</v>
      </c>
      <c r="H354" s="43" t="str">
        <f>[1]!テーブル26[[#This Row],[article_type_id]]&amp;"."&amp;[1]!テーブル26[[#This Row],[qt_condition_type_id]]&amp;"."&amp;[1]!テーブル26[[#This Row],[qt_condition_type_define_id]]</f>
        <v>4.10003.1</v>
      </c>
      <c r="I354" s="34" t="str">
        <f>VLOOKUP([1]!テーブル26[[#This Row],['#unique_id]],[1]!見積条件マスタ[['#unique_id]:[name]],2,0)</f>
        <v>0.02/0</v>
      </c>
      <c r="J354" s="34">
        <f>VLOOKUP([1]!テーブル26[[#This Row],['#unique_id]],[1]!見積条件マスタ[['#unique_id]:[name]],3,0)</f>
        <v>0</v>
      </c>
      <c r="K354" s="34" t="str">
        <f>VLOOKUP([1]!テーブル26[[#This Row],['#unique_id]],[1]!見積条件マスタ[['#unique_id]:[name]],4,0)</f>
        <v>+0.02/0</v>
      </c>
      <c r="L354" s="4">
        <v>7</v>
      </c>
      <c r="M354" s="4" t="s">
        <v>22</v>
      </c>
      <c r="N354" s="4" t="s">
        <v>163</v>
      </c>
      <c r="O354" s="4" t="s">
        <v>855</v>
      </c>
      <c r="P354" s="40" t="s">
        <v>633</v>
      </c>
    </row>
    <row r="355" spans="2:16" x14ac:dyDescent="0.25">
      <c r="B355" s="5">
        <v>4</v>
      </c>
      <c r="C355" s="16" t="str">
        <f>VLOOKUP([1]!テーブル26[[#This Row],[article_type_id]],[1]!品名マスタ[#Data],5,0)</f>
        <v>段付エジェクタピン</v>
      </c>
      <c r="D355" s="29">
        <v>10003</v>
      </c>
      <c r="E355" s="16" t="str">
        <f>VLOOKUP([1]!テーブル26[[#This Row],[qt_condition_type_id]],[1]!見積条件タイプマスタ[#Data],5,0)</f>
        <v>全長公差</v>
      </c>
      <c r="F355" s="16" t="str">
        <f>VLOOKUP([1]!テーブル26[[#This Row],[qt_condition_type_id]],[1]!見積条件タイプマスタ[#Data],4,0)</f>
        <v>SOLID_FEATURE</v>
      </c>
      <c r="G355" s="10">
        <v>1</v>
      </c>
      <c r="H355" s="43" t="str">
        <f>[1]!テーブル26[[#This Row],[article_type_id]]&amp;"."&amp;[1]!テーブル26[[#This Row],[qt_condition_type_id]]&amp;"."&amp;[1]!テーブル26[[#This Row],[qt_condition_type_define_id]]</f>
        <v>4.10003.1</v>
      </c>
      <c r="I355" s="34" t="str">
        <f>VLOOKUP([1]!テーブル26[[#This Row],['#unique_id]],[1]!見積条件マスタ[['#unique_id]:[name]],2,0)</f>
        <v>0.02/0</v>
      </c>
      <c r="J355" s="34">
        <f>VLOOKUP([1]!テーブル26[[#This Row],['#unique_id]],[1]!見積条件マスタ[['#unique_id]:[name]],3,0)</f>
        <v>0</v>
      </c>
      <c r="K355" s="34" t="str">
        <f>VLOOKUP([1]!テーブル26[[#This Row],['#unique_id]],[1]!見積条件マスタ[['#unique_id]:[name]],4,0)</f>
        <v>+0.02/0</v>
      </c>
      <c r="L355" s="4">
        <v>8</v>
      </c>
      <c r="M355" s="4" t="s">
        <v>22</v>
      </c>
      <c r="N355" s="4" t="s">
        <v>163</v>
      </c>
      <c r="O355" s="4" t="s">
        <v>856</v>
      </c>
      <c r="P355" s="40" t="s">
        <v>634</v>
      </c>
    </row>
    <row r="356" spans="2:16" x14ac:dyDescent="0.25">
      <c r="B356" s="5">
        <v>4</v>
      </c>
      <c r="C356" s="16" t="str">
        <f>VLOOKUP([1]!テーブル26[[#This Row],[article_type_id]],[1]!品名マスタ[#Data],5,0)</f>
        <v>段付エジェクタピン</v>
      </c>
      <c r="D356" s="29">
        <v>10003</v>
      </c>
      <c r="E356" s="16" t="str">
        <f>VLOOKUP([1]!テーブル26[[#This Row],[qt_condition_type_id]],[1]!見積条件タイプマスタ[#Data],5,0)</f>
        <v>全長公差</v>
      </c>
      <c r="F356" s="16" t="str">
        <f>VLOOKUP([1]!テーブル26[[#This Row],[qt_condition_type_id]],[1]!見積条件タイプマスタ[#Data],4,0)</f>
        <v>SOLID_FEATURE</v>
      </c>
      <c r="G356" s="10">
        <v>1</v>
      </c>
      <c r="H356" s="43" t="str">
        <f>[1]!テーブル26[[#This Row],[article_type_id]]&amp;"."&amp;[1]!テーブル26[[#This Row],[qt_condition_type_id]]&amp;"."&amp;[1]!テーブル26[[#This Row],[qt_condition_type_define_id]]</f>
        <v>4.10003.1</v>
      </c>
      <c r="I356" s="34" t="str">
        <f>VLOOKUP([1]!テーブル26[[#This Row],['#unique_id]],[1]!見積条件マスタ[['#unique_id]:[name]],2,0)</f>
        <v>0.02/0</v>
      </c>
      <c r="J356" s="34">
        <f>VLOOKUP([1]!テーブル26[[#This Row],['#unique_id]],[1]!見積条件マスタ[['#unique_id]:[name]],3,0)</f>
        <v>0</v>
      </c>
      <c r="K356" s="34" t="str">
        <f>VLOOKUP([1]!テーブル26[[#This Row],['#unique_id]],[1]!見積条件マスタ[['#unique_id]:[name]],4,0)</f>
        <v>+0.02/0</v>
      </c>
      <c r="L356" s="4">
        <v>9</v>
      </c>
      <c r="M356" s="4" t="s">
        <v>22</v>
      </c>
      <c r="N356" s="4" t="s">
        <v>163</v>
      </c>
      <c r="O356" s="4" t="s">
        <v>857</v>
      </c>
      <c r="P356" s="40" t="s">
        <v>634</v>
      </c>
    </row>
    <row r="357" spans="2:16" x14ac:dyDescent="0.25">
      <c r="B357" s="5">
        <v>4</v>
      </c>
      <c r="C357" s="34" t="str">
        <f>VLOOKUP([1]!テーブル26[[#This Row],[article_type_id]],[1]!品名マスタ[#Data],5,0)</f>
        <v>段付エジェクタピン</v>
      </c>
      <c r="D357" s="29">
        <v>10003</v>
      </c>
      <c r="E357" s="42" t="str">
        <f>VLOOKUP([1]!テーブル26[[#This Row],[qt_condition_type_id]],[1]!見積条件タイプマスタ[#Data],5,0)</f>
        <v>全長公差</v>
      </c>
      <c r="F357" s="42" t="str">
        <f>VLOOKUP([1]!テーブル26[[#This Row],[qt_condition_type_id]],[1]!見積条件タイプマスタ[#Data],4,0)</f>
        <v>SOLID_FEATURE</v>
      </c>
      <c r="G357" s="10">
        <v>1</v>
      </c>
      <c r="H357" s="43" t="str">
        <f>[1]!テーブル26[[#This Row],[article_type_id]]&amp;"."&amp;[1]!テーブル26[[#This Row],[qt_condition_type_id]]&amp;"."&amp;[1]!テーブル26[[#This Row],[qt_condition_type_define_id]]</f>
        <v>4.10003.1</v>
      </c>
      <c r="I357" s="34" t="str">
        <f>VLOOKUP([1]!テーブル26[[#This Row],['#unique_id]],[1]!見積条件マスタ[['#unique_id]:[name]],2,0)</f>
        <v>0.02/0</v>
      </c>
      <c r="J357" s="34">
        <f>VLOOKUP([1]!テーブル26[[#This Row],['#unique_id]],[1]!見積条件マスタ[['#unique_id]:[name]],3,0)</f>
        <v>0</v>
      </c>
      <c r="K357" s="34" t="str">
        <f>VLOOKUP([1]!テーブル26[[#This Row],['#unique_id]],[1]!見積条件マスタ[['#unique_id]:[name]],4,0)</f>
        <v>+0.02/0</v>
      </c>
      <c r="L357" s="4">
        <v>10</v>
      </c>
      <c r="M357" s="4" t="s">
        <v>22</v>
      </c>
      <c r="N357" s="4" t="s">
        <v>35</v>
      </c>
      <c r="O357" s="4" t="s">
        <v>858</v>
      </c>
      <c r="P357" s="4" t="s">
        <v>633</v>
      </c>
    </row>
    <row r="358" spans="2:16" x14ac:dyDescent="0.25">
      <c r="B358" s="5">
        <v>4</v>
      </c>
      <c r="C358" s="42" t="str">
        <f>VLOOKUP([1]!テーブル26[[#This Row],[article_type_id]],[1]!品名マスタ[#Data],5,0)</f>
        <v>段付エジェクタピン</v>
      </c>
      <c r="D358" s="9">
        <v>10003</v>
      </c>
      <c r="E358" s="16" t="str">
        <f>VLOOKUP([1]!テーブル26[[#This Row],[qt_condition_type_id]],[1]!見積条件タイプマスタ[#Data],5,0)</f>
        <v>全長公差</v>
      </c>
      <c r="F358" s="16" t="str">
        <f>VLOOKUP([1]!テーブル26[[#This Row],[qt_condition_type_id]],[1]!見積条件タイプマスタ[#Data],4,0)</f>
        <v>SOLID_FEATURE</v>
      </c>
      <c r="G358" s="5">
        <v>1</v>
      </c>
      <c r="H358" s="16" t="str">
        <f>[1]!テーブル26[[#This Row],[article_type_id]]&amp;"."&amp;[1]!テーブル26[[#This Row],[qt_condition_type_id]]&amp;"."&amp;[1]!テーブル26[[#This Row],[qt_condition_type_define_id]]</f>
        <v>4.10003.1</v>
      </c>
      <c r="I358" s="16" t="str">
        <f>VLOOKUP([1]!テーブル26[[#This Row],['#unique_id]],[1]!見積条件マスタ[['#unique_id]:[name]],2,0)</f>
        <v>0.02/0</v>
      </c>
      <c r="J358" s="33">
        <f>VLOOKUP([1]!テーブル26[[#This Row],['#unique_id]],[1]!見積条件マスタ[['#unique_id]:[name]],3,0)</f>
        <v>0</v>
      </c>
      <c r="K358" s="33" t="str">
        <f>VLOOKUP([1]!テーブル26[[#This Row],['#unique_id]],[1]!見積条件マスタ[['#unique_id]:[name]],4,0)</f>
        <v>+0.02/0</v>
      </c>
      <c r="L358" s="32">
        <v>11</v>
      </c>
      <c r="M358" s="32" t="s">
        <v>22</v>
      </c>
      <c r="N358" s="32" t="s">
        <v>35</v>
      </c>
      <c r="O358" s="32" t="s">
        <v>859</v>
      </c>
      <c r="P358" s="37" t="s">
        <v>634</v>
      </c>
    </row>
    <row r="359" spans="2:16" x14ac:dyDescent="0.25">
      <c r="B359" s="5">
        <v>4</v>
      </c>
      <c r="C359" s="42" t="str">
        <f>VLOOKUP([1]!テーブル26[[#This Row],[article_type_id]],[1]!品名マスタ[#Data],5,0)</f>
        <v>段付エジェクタピン</v>
      </c>
      <c r="D359" s="9">
        <v>10003</v>
      </c>
      <c r="E359" s="49" t="str">
        <f>VLOOKUP([1]!テーブル26[[#This Row],[qt_condition_type_id]],[1]!見積条件タイプマスタ[#Data],5,0)</f>
        <v>全長公差</v>
      </c>
      <c r="F359" s="49" t="str">
        <f>VLOOKUP([1]!テーブル26[[#This Row],[qt_condition_type_id]],[1]!見積条件タイプマスタ[#Data],4,0)</f>
        <v>SOLID_FEATURE</v>
      </c>
      <c r="G359" s="5">
        <v>1</v>
      </c>
      <c r="H359" s="49" t="str">
        <f>[1]!テーブル26[[#This Row],[article_type_id]]&amp;"."&amp;[1]!テーブル26[[#This Row],[qt_condition_type_id]]&amp;"."&amp;[1]!テーブル26[[#This Row],[qt_condition_type_define_id]]</f>
        <v>4.10003.1</v>
      </c>
      <c r="I359" s="33" t="str">
        <f>VLOOKUP([1]!テーブル26[[#This Row],['#unique_id]],[1]!見積条件マスタ[['#unique_id]:[name]],2,0)</f>
        <v>0.02/0</v>
      </c>
      <c r="J359" s="33">
        <f>VLOOKUP([1]!テーブル26[[#This Row],['#unique_id]],[1]!見積条件マスタ[['#unique_id]:[name]],3,0)</f>
        <v>0</v>
      </c>
      <c r="K359" s="33" t="str">
        <f>VLOOKUP([1]!テーブル26[[#This Row],['#unique_id]],[1]!見積条件マスタ[['#unique_id]:[name]],4,0)</f>
        <v>+0.02/0</v>
      </c>
      <c r="L359" s="32">
        <v>12</v>
      </c>
      <c r="M359" s="32" t="s">
        <v>22</v>
      </c>
      <c r="N359" s="32" t="s">
        <v>35</v>
      </c>
      <c r="O359" s="32" t="s">
        <v>857</v>
      </c>
      <c r="P359" s="37" t="s">
        <v>634</v>
      </c>
    </row>
    <row r="360" spans="2:16" x14ac:dyDescent="0.25">
      <c r="B360" s="5">
        <v>4</v>
      </c>
      <c r="C360" s="42" t="str">
        <f>VLOOKUP([1]!テーブル26[[#This Row],[article_type_id]],[1]!品名マスタ[#Data],5,0)</f>
        <v>段付エジェクタピン</v>
      </c>
      <c r="D360" s="9">
        <v>10003</v>
      </c>
      <c r="E360" s="49" t="str">
        <f>VLOOKUP([1]!テーブル26[[#This Row],[qt_condition_type_id]],[1]!見積条件タイプマスタ[#Data],5,0)</f>
        <v>全長公差</v>
      </c>
      <c r="F360" s="49" t="str">
        <f>VLOOKUP([1]!テーブル26[[#This Row],[qt_condition_type_id]],[1]!見積条件タイプマスタ[#Data],4,0)</f>
        <v>SOLID_FEATURE</v>
      </c>
      <c r="G360" s="5">
        <v>1</v>
      </c>
      <c r="H360" s="49" t="str">
        <f>[1]!テーブル26[[#This Row],[article_type_id]]&amp;"."&amp;[1]!テーブル26[[#This Row],[qt_condition_type_id]]&amp;"."&amp;[1]!テーブル26[[#This Row],[qt_condition_type_define_id]]</f>
        <v>4.10003.1</v>
      </c>
      <c r="I360" s="33" t="str">
        <f>VLOOKUP([1]!テーブル26[[#This Row],['#unique_id]],[1]!見積条件マスタ[['#unique_id]:[name]],2,0)</f>
        <v>0.02/0</v>
      </c>
      <c r="J360" s="33">
        <f>VLOOKUP([1]!テーブル26[[#This Row],['#unique_id]],[1]!見積条件マスタ[['#unique_id]:[name]],3,0)</f>
        <v>0</v>
      </c>
      <c r="K360" s="33" t="str">
        <f>VLOOKUP([1]!テーブル26[[#This Row],['#unique_id]],[1]!見積条件マスタ[['#unique_id]:[name]],4,0)</f>
        <v>+0.02/0</v>
      </c>
      <c r="L360" s="32">
        <v>13</v>
      </c>
      <c r="M360" s="32" t="s">
        <v>473</v>
      </c>
      <c r="N360" s="32" t="s">
        <v>473</v>
      </c>
      <c r="O360" s="32"/>
      <c r="P360" s="37" t="s">
        <v>634</v>
      </c>
    </row>
    <row r="361" spans="2:16" x14ac:dyDescent="0.25">
      <c r="B361" s="5">
        <v>4</v>
      </c>
      <c r="C361" s="42" t="str">
        <f>VLOOKUP([1]!テーブル26[[#This Row],[article_type_id]],[1]!品名マスタ[#Data],5,0)</f>
        <v>段付エジェクタピン</v>
      </c>
      <c r="D361" s="9">
        <v>10003</v>
      </c>
      <c r="E361" s="49" t="str">
        <f>VLOOKUP([1]!テーブル26[[#This Row],[qt_condition_type_id]],[1]!見積条件タイプマスタ[#Data],5,0)</f>
        <v>全長公差</v>
      </c>
      <c r="F361" s="49" t="str">
        <f>VLOOKUP([1]!テーブル26[[#This Row],[qt_condition_type_id]],[1]!見積条件タイプマスタ[#Data],4,0)</f>
        <v>SOLID_FEATURE</v>
      </c>
      <c r="G361" s="5">
        <v>2</v>
      </c>
      <c r="H361" s="49" t="str">
        <f>[1]!テーブル26[[#This Row],[article_type_id]]&amp;"."&amp;[1]!テーブル26[[#This Row],[qt_condition_type_id]]&amp;"."&amp;[1]!テーブル26[[#This Row],[qt_condition_type_define_id]]</f>
        <v>4.10003.2</v>
      </c>
      <c r="I361" s="33" t="str">
        <f>VLOOKUP([1]!テーブル26[[#This Row],['#unique_id]],[1]!見積条件マスタ[['#unique_id]:[name]],2,0)</f>
        <v>0.05/0</v>
      </c>
      <c r="J361" s="33">
        <f>VLOOKUP([1]!テーブル26[[#This Row],['#unique_id]],[1]!見積条件マスタ[['#unique_id]:[name]],3,0)</f>
        <v>0</v>
      </c>
      <c r="K361" s="33" t="str">
        <f>VLOOKUP([1]!テーブル26[[#This Row],['#unique_id]],[1]!見積条件マスタ[['#unique_id]:[name]],4,0)</f>
        <v>+0.05/0</v>
      </c>
      <c r="L361" s="32">
        <v>1</v>
      </c>
      <c r="M361" s="32" t="s">
        <v>473</v>
      </c>
      <c r="N361" s="32" t="s">
        <v>473</v>
      </c>
      <c r="O361" s="32"/>
      <c r="P361" s="37" t="s">
        <v>633</v>
      </c>
    </row>
    <row r="362" spans="2:16" x14ac:dyDescent="0.25">
      <c r="B362" s="5">
        <v>4</v>
      </c>
      <c r="C362" s="42" t="str">
        <f>VLOOKUP([1]!テーブル26[[#This Row],[article_type_id]],[1]!品名マスタ[#Data],5,0)</f>
        <v>段付エジェクタピン</v>
      </c>
      <c r="D362" s="9">
        <v>10003</v>
      </c>
      <c r="E362" s="49" t="str">
        <f>VLOOKUP([1]!テーブル26[[#This Row],[qt_condition_type_id]],[1]!見積条件タイプマスタ[#Data],5,0)</f>
        <v>全長公差</v>
      </c>
      <c r="F362" s="49" t="str">
        <f>VLOOKUP([1]!テーブル26[[#This Row],[qt_condition_type_id]],[1]!見積条件タイプマスタ[#Data],4,0)</f>
        <v>SOLID_FEATURE</v>
      </c>
      <c r="G362" s="5">
        <v>3</v>
      </c>
      <c r="H362" s="49" t="str">
        <f>[1]!テーブル26[[#This Row],[article_type_id]]&amp;"."&amp;[1]!テーブル26[[#This Row],[qt_condition_type_id]]&amp;"."&amp;[1]!テーブル26[[#This Row],[qt_condition_type_define_id]]</f>
        <v>4.10003.3</v>
      </c>
      <c r="I362" s="33" t="str">
        <f>VLOOKUP([1]!テーブル26[[#This Row],['#unique_id]],[1]!見積条件マスタ[['#unique_id]:[name]],2,0)</f>
        <v>0.01/0</v>
      </c>
      <c r="J362" s="33">
        <f>VLOOKUP([1]!テーブル26[[#This Row],['#unique_id]],[1]!見積条件マスタ[['#unique_id]:[name]],3,0)</f>
        <v>0</v>
      </c>
      <c r="K362" s="33" t="str">
        <f>VLOOKUP([1]!テーブル26[[#This Row],['#unique_id]],[1]!見積条件マスタ[['#unique_id]:[name]],4,0)</f>
        <v>+0.01/0</v>
      </c>
      <c r="L362" s="32">
        <v>1</v>
      </c>
      <c r="M362" s="32" t="s">
        <v>473</v>
      </c>
      <c r="N362" s="32" t="s">
        <v>473</v>
      </c>
      <c r="O362" s="32" t="s">
        <v>858</v>
      </c>
      <c r="P362" s="37" t="s">
        <v>633</v>
      </c>
    </row>
    <row r="363" spans="2:16" x14ac:dyDescent="0.25">
      <c r="B363" s="5">
        <v>4</v>
      </c>
      <c r="C363" s="42" t="str">
        <f>VLOOKUP([1]!テーブル26[[#This Row],[article_type_id]],[1]!品名マスタ[#Data],5,0)</f>
        <v>段付エジェクタピン</v>
      </c>
      <c r="D363" s="9">
        <v>10003</v>
      </c>
      <c r="E363" s="49" t="str">
        <f>VLOOKUP([1]!テーブル26[[#This Row],[qt_condition_type_id]],[1]!見積条件タイプマスタ[#Data],5,0)</f>
        <v>全長公差</v>
      </c>
      <c r="F363" s="49" t="str">
        <f>VLOOKUP([1]!テーブル26[[#This Row],[qt_condition_type_id]],[1]!見積条件タイプマスタ[#Data],4,0)</f>
        <v>SOLID_FEATURE</v>
      </c>
      <c r="G363" s="5">
        <v>3</v>
      </c>
      <c r="H363" s="49" t="str">
        <f>[1]!テーブル26[[#This Row],[article_type_id]]&amp;"."&amp;[1]!テーブル26[[#This Row],[qt_condition_type_id]]&amp;"."&amp;[1]!テーブル26[[#This Row],[qt_condition_type_define_id]]</f>
        <v>4.10003.3</v>
      </c>
      <c r="I363" s="33" t="str">
        <f>VLOOKUP([1]!テーブル26[[#This Row],['#unique_id]],[1]!見積条件マスタ[['#unique_id]:[name]],2,0)</f>
        <v>0.01/0</v>
      </c>
      <c r="J363" s="33">
        <f>VLOOKUP([1]!テーブル26[[#This Row],['#unique_id]],[1]!見積条件マスタ[['#unique_id]:[name]],3,0)</f>
        <v>0</v>
      </c>
      <c r="K363" s="33" t="str">
        <f>VLOOKUP([1]!テーブル26[[#This Row],['#unique_id]],[1]!見積条件マスタ[['#unique_id]:[name]],4,0)</f>
        <v>+0.01/0</v>
      </c>
      <c r="L363" s="32">
        <v>2</v>
      </c>
      <c r="M363" s="32" t="s">
        <v>473</v>
      </c>
      <c r="N363" s="32" t="s">
        <v>473</v>
      </c>
      <c r="O363" s="32" t="s">
        <v>859</v>
      </c>
      <c r="P363" s="37" t="s">
        <v>634</v>
      </c>
    </row>
    <row r="364" spans="2:16" x14ac:dyDescent="0.25">
      <c r="B364" s="5">
        <v>4</v>
      </c>
      <c r="C364" s="42" t="str">
        <f>VLOOKUP([1]!テーブル26[[#This Row],[article_type_id]],[1]!品名マスタ[#Data],5,0)</f>
        <v>段付エジェクタピン</v>
      </c>
      <c r="D364" s="9">
        <v>10003</v>
      </c>
      <c r="E364" s="49" t="str">
        <f>VLOOKUP([1]!テーブル26[[#This Row],[qt_condition_type_id]],[1]!見積条件タイプマスタ[#Data],5,0)</f>
        <v>全長公差</v>
      </c>
      <c r="F364" s="49" t="str">
        <f>VLOOKUP([1]!テーブル26[[#This Row],[qt_condition_type_id]],[1]!見積条件タイプマスタ[#Data],4,0)</f>
        <v>SOLID_FEATURE</v>
      </c>
      <c r="G364" s="5">
        <v>3</v>
      </c>
      <c r="H364" s="49" t="str">
        <f>[1]!テーブル26[[#This Row],[article_type_id]]&amp;"."&amp;[1]!テーブル26[[#This Row],[qt_condition_type_id]]&amp;"."&amp;[1]!テーブル26[[#This Row],[qt_condition_type_define_id]]</f>
        <v>4.10003.3</v>
      </c>
      <c r="I364" s="33" t="str">
        <f>VLOOKUP([1]!テーブル26[[#This Row],['#unique_id]],[1]!見積条件マスタ[['#unique_id]:[name]],2,0)</f>
        <v>0.01/0</v>
      </c>
      <c r="J364" s="33">
        <f>VLOOKUP([1]!テーブル26[[#This Row],['#unique_id]],[1]!見積条件マスタ[['#unique_id]:[name]],3,0)</f>
        <v>0</v>
      </c>
      <c r="K364" s="33" t="str">
        <f>VLOOKUP([1]!テーブル26[[#This Row],['#unique_id]],[1]!見積条件マスタ[['#unique_id]:[name]],4,0)</f>
        <v>+0.01/0</v>
      </c>
      <c r="L364" s="32">
        <v>3</v>
      </c>
      <c r="M364" s="32" t="s">
        <v>473</v>
      </c>
      <c r="N364" s="32" t="s">
        <v>473</v>
      </c>
      <c r="O364" s="32" t="s">
        <v>857</v>
      </c>
      <c r="P364" s="37" t="s">
        <v>634</v>
      </c>
    </row>
    <row r="365" spans="2:16" x14ac:dyDescent="0.25">
      <c r="B365" s="5">
        <v>4</v>
      </c>
      <c r="C365" s="42" t="str">
        <f>VLOOKUP([1]!テーブル26[[#This Row],[article_type_id]],[1]!品名マスタ[#Data],5,0)</f>
        <v>段付エジェクタピン</v>
      </c>
      <c r="D365" s="9">
        <v>10003</v>
      </c>
      <c r="E365" s="49" t="str">
        <f>VLOOKUP([1]!テーブル26[[#This Row],[qt_condition_type_id]],[1]!見積条件タイプマスタ[#Data],5,0)</f>
        <v>全長公差</v>
      </c>
      <c r="F365" s="49" t="str">
        <f>VLOOKUP([1]!テーブル26[[#This Row],[qt_condition_type_id]],[1]!見積条件タイプマスタ[#Data],4,0)</f>
        <v>SOLID_FEATURE</v>
      </c>
      <c r="G365" s="5">
        <v>4</v>
      </c>
      <c r="H365" s="49" t="str">
        <f>[1]!テーブル26[[#This Row],[article_type_id]]&amp;"."&amp;[1]!テーブル26[[#This Row],[qt_condition_type_id]]&amp;"."&amp;[1]!テーブル26[[#This Row],[qt_condition_type_define_id]]</f>
        <v>4.10003.4</v>
      </c>
      <c r="I365" s="33" t="str">
        <f>VLOOKUP([1]!テーブル26[[#This Row],['#unique_id]],[1]!見積条件マスタ[['#unique_id]:[name]],2,0)</f>
        <v>0.5/0</v>
      </c>
      <c r="J365" s="33">
        <f>VLOOKUP([1]!テーブル26[[#This Row],['#unique_id]],[1]!見積条件マスタ[['#unique_id]:[name]],3,0)</f>
        <v>0</v>
      </c>
      <c r="K365" s="33" t="str">
        <f>VLOOKUP([1]!テーブル26[[#This Row],['#unique_id]],[1]!見積条件マスタ[['#unique_id]:[name]],4,0)</f>
        <v>+0.5/0</v>
      </c>
      <c r="L365" s="32">
        <v>1</v>
      </c>
      <c r="M365" s="32" t="s">
        <v>22</v>
      </c>
      <c r="N365" s="32" t="s">
        <v>473</v>
      </c>
      <c r="O365" s="32" t="s">
        <v>860</v>
      </c>
      <c r="P365" s="37" t="s">
        <v>633</v>
      </c>
    </row>
    <row r="366" spans="2:16" x14ac:dyDescent="0.25">
      <c r="B366" s="5">
        <v>4</v>
      </c>
      <c r="C366" s="42" t="str">
        <f>VLOOKUP([1]!テーブル26[[#This Row],[article_type_id]],[1]!品名マスタ[#Data],5,0)</f>
        <v>段付エジェクタピン</v>
      </c>
      <c r="D366" s="9">
        <v>10003</v>
      </c>
      <c r="E366" s="49" t="str">
        <f>VLOOKUP([1]!テーブル26[[#This Row],[qt_condition_type_id]],[1]!見積条件タイプマスタ[#Data],5,0)</f>
        <v>全長公差</v>
      </c>
      <c r="F366" s="49" t="str">
        <f>VLOOKUP([1]!テーブル26[[#This Row],[qt_condition_type_id]],[1]!見積条件タイプマスタ[#Data],4,0)</f>
        <v>SOLID_FEATURE</v>
      </c>
      <c r="G366" s="5">
        <v>4</v>
      </c>
      <c r="H366" s="49" t="str">
        <f>[1]!テーブル26[[#This Row],[article_type_id]]&amp;"."&amp;[1]!テーブル26[[#This Row],[qt_condition_type_id]]&amp;"."&amp;[1]!テーブル26[[#This Row],[qt_condition_type_define_id]]</f>
        <v>4.10003.4</v>
      </c>
      <c r="I366" s="49" t="str">
        <f>VLOOKUP([1]!テーブル26[[#This Row],['#unique_id]],[1]!見積条件マスタ[['#unique_id]:[name]],2,0)</f>
        <v>0.5/0</v>
      </c>
      <c r="J366" s="49">
        <f>VLOOKUP([1]!テーブル26[[#This Row],['#unique_id]],[1]!見積条件マスタ[['#unique_id]:[name]],3,0)</f>
        <v>0</v>
      </c>
      <c r="K366" s="49" t="str">
        <f>VLOOKUP([1]!テーブル26[[#This Row],['#unique_id]],[1]!見積条件マスタ[['#unique_id]:[name]],4,0)</f>
        <v>+0.5/0</v>
      </c>
      <c r="L366" s="32">
        <v>2</v>
      </c>
      <c r="M366" s="32" t="s">
        <v>22</v>
      </c>
      <c r="N366" s="32" t="s">
        <v>473</v>
      </c>
      <c r="O366" s="32" t="s">
        <v>861</v>
      </c>
      <c r="P366" s="37" t="s">
        <v>632</v>
      </c>
    </row>
    <row r="367" spans="2:16" x14ac:dyDescent="0.25">
      <c r="B367" s="5">
        <v>4</v>
      </c>
      <c r="C367" s="42" t="str">
        <f>VLOOKUP([1]!テーブル26[[#This Row],[article_type_id]],[1]!品名マスタ[#Data],5,0)</f>
        <v>段付エジェクタピン</v>
      </c>
      <c r="D367" s="9">
        <v>10003</v>
      </c>
      <c r="E367" s="49" t="str">
        <f>VLOOKUP([1]!テーブル26[[#This Row],[qt_condition_type_id]],[1]!見積条件タイプマスタ[#Data],5,0)</f>
        <v>全長公差</v>
      </c>
      <c r="F367" s="49" t="str">
        <f>VLOOKUP([1]!テーブル26[[#This Row],[qt_condition_type_id]],[1]!見積条件タイプマスタ[#Data],4,0)</f>
        <v>SOLID_FEATURE</v>
      </c>
      <c r="G367" s="5">
        <v>4</v>
      </c>
      <c r="H367" s="49" t="str">
        <f>[1]!テーブル26[[#This Row],[article_type_id]]&amp;"."&amp;[1]!テーブル26[[#This Row],[qt_condition_type_id]]&amp;"."&amp;[1]!テーブル26[[#This Row],[qt_condition_type_define_id]]</f>
        <v>4.10003.4</v>
      </c>
      <c r="I367" s="49" t="str">
        <f>VLOOKUP([1]!テーブル26[[#This Row],['#unique_id]],[1]!見積条件マスタ[['#unique_id]:[name]],2,0)</f>
        <v>0.5/0</v>
      </c>
      <c r="J367" s="49">
        <f>VLOOKUP([1]!テーブル26[[#This Row],['#unique_id]],[1]!見積条件マスタ[['#unique_id]:[name]],3,0)</f>
        <v>0</v>
      </c>
      <c r="K367" s="49" t="str">
        <f>VLOOKUP([1]!テーブル26[[#This Row],['#unique_id]],[1]!見積条件マスタ[['#unique_id]:[name]],4,0)</f>
        <v>+0.5/0</v>
      </c>
      <c r="L367" s="32">
        <v>3</v>
      </c>
      <c r="M367" s="32" t="s">
        <v>22</v>
      </c>
      <c r="N367" s="32" t="s">
        <v>473</v>
      </c>
      <c r="O367" s="32" t="s">
        <v>857</v>
      </c>
      <c r="P367" s="37" t="s">
        <v>632</v>
      </c>
    </row>
    <row r="368" spans="2:16" x14ac:dyDescent="0.25">
      <c r="B368" s="5">
        <v>4</v>
      </c>
      <c r="C368" s="42" t="str">
        <f>VLOOKUP([1]!テーブル26[[#This Row],[article_type_id]],[1]!品名マスタ[#Data],5,0)</f>
        <v>段付エジェクタピン</v>
      </c>
      <c r="D368" s="9">
        <v>10003</v>
      </c>
      <c r="E368" s="49" t="str">
        <f>VLOOKUP([1]!テーブル26[[#This Row],[qt_condition_type_id]],[1]!見積条件タイプマスタ[#Data],5,0)</f>
        <v>全長公差</v>
      </c>
      <c r="F368" s="49" t="str">
        <f>VLOOKUP([1]!テーブル26[[#This Row],[qt_condition_type_id]],[1]!見積条件タイプマスタ[#Data],4,0)</f>
        <v>SOLID_FEATURE</v>
      </c>
      <c r="G368" s="5">
        <v>4</v>
      </c>
      <c r="H368" s="49" t="str">
        <f>[1]!テーブル26[[#This Row],[article_type_id]]&amp;"."&amp;[1]!テーブル26[[#This Row],[qt_condition_type_id]]&amp;"."&amp;[1]!テーブル26[[#This Row],[qt_condition_type_define_id]]</f>
        <v>4.10003.4</v>
      </c>
      <c r="I368" s="49" t="str">
        <f>VLOOKUP([1]!テーブル26[[#This Row],['#unique_id]],[1]!見積条件マスタ[['#unique_id]:[name]],2,0)</f>
        <v>0.5/0</v>
      </c>
      <c r="J368" s="49">
        <f>VLOOKUP([1]!テーブル26[[#This Row],['#unique_id]],[1]!見積条件マスタ[['#unique_id]:[name]],3,0)</f>
        <v>0</v>
      </c>
      <c r="K368" s="49" t="str">
        <f>VLOOKUP([1]!テーブル26[[#This Row],['#unique_id]],[1]!見積条件マスタ[['#unique_id]:[name]],4,0)</f>
        <v>+0.5/0</v>
      </c>
      <c r="L368" s="32">
        <v>4</v>
      </c>
      <c r="M368" s="32" t="s">
        <v>473</v>
      </c>
      <c r="N368" s="32" t="s">
        <v>473</v>
      </c>
      <c r="O368" s="32"/>
      <c r="P368" s="37" t="s">
        <v>632</v>
      </c>
    </row>
    <row r="369" spans="2:16" x14ac:dyDescent="0.25">
      <c r="B369" s="5">
        <v>4</v>
      </c>
      <c r="C369" s="42" t="str">
        <f>VLOOKUP([1]!テーブル26[[#This Row],[article_type_id]],[1]!品名マスタ[#Data],5,0)</f>
        <v>段付エジェクタピン</v>
      </c>
      <c r="D369" s="9">
        <v>10005</v>
      </c>
      <c r="E369" s="49" t="str">
        <f>VLOOKUP([1]!テーブル26[[#This Row],[qt_condition_type_id]],[1]!見積条件タイプマスタ[#Data],5,0)</f>
        <v>シャンク径公差</v>
      </c>
      <c r="F369" s="49" t="str">
        <f>VLOOKUP([1]!テーブル26[[#This Row],[qt_condition_type_id]],[1]!見積条件タイプマスタ[#Data],4,0)</f>
        <v>SOLID_FEATURE</v>
      </c>
      <c r="G369" s="5">
        <v>1</v>
      </c>
      <c r="H369" s="49" t="str">
        <f>[1]!テーブル26[[#This Row],[article_type_id]]&amp;"."&amp;[1]!テーブル26[[#This Row],[qt_condition_type_id]]&amp;"."&amp;[1]!テーブル26[[#This Row],[qt_condition_type_define_id]]</f>
        <v>4.10005.1</v>
      </c>
      <c r="I369" s="49" t="str">
        <f>VLOOKUP([1]!テーブル26[[#This Row],['#unique_id]],[1]!見積条件マスタ[['#unique_id]:[name]],2,0)</f>
        <v>0/-0.002</v>
      </c>
      <c r="J369" s="49">
        <f>VLOOKUP([1]!テーブル26[[#This Row],['#unique_id]],[1]!見積条件マスタ[['#unique_id]:[name]],3,0)</f>
        <v>0</v>
      </c>
      <c r="K369" s="49" t="str">
        <f>VLOOKUP([1]!テーブル26[[#This Row],['#unique_id]],[1]!見積条件マスタ[['#unique_id]:[name]],4,0)</f>
        <v>0/-0.002</v>
      </c>
      <c r="L369" s="32">
        <v>1</v>
      </c>
      <c r="M369" s="32" t="s">
        <v>0</v>
      </c>
      <c r="N369" s="32" t="s">
        <v>163</v>
      </c>
      <c r="O369" s="32" t="s">
        <v>867</v>
      </c>
      <c r="P369" s="37" t="s">
        <v>633</v>
      </c>
    </row>
    <row r="370" spans="2:16" x14ac:dyDescent="0.25">
      <c r="B370" s="5">
        <v>4</v>
      </c>
      <c r="C370" s="42" t="str">
        <f>VLOOKUP([1]!テーブル26[[#This Row],[article_type_id]],[1]!品名マスタ[#Data],5,0)</f>
        <v>段付エジェクタピン</v>
      </c>
      <c r="D370" s="9">
        <v>10005</v>
      </c>
      <c r="E370" s="49" t="str">
        <f>VLOOKUP([1]!テーブル26[[#This Row],[qt_condition_type_id]],[1]!見積条件タイプマスタ[#Data],5,0)</f>
        <v>シャンク径公差</v>
      </c>
      <c r="F370" s="49" t="str">
        <f>VLOOKUP([1]!テーブル26[[#This Row],[qt_condition_type_id]],[1]!見積条件タイプマスタ[#Data],4,0)</f>
        <v>SOLID_FEATURE</v>
      </c>
      <c r="G370" s="5">
        <v>1</v>
      </c>
      <c r="H370" s="49" t="str">
        <f>[1]!テーブル26[[#This Row],[article_type_id]]&amp;"."&amp;[1]!テーブル26[[#This Row],[qt_condition_type_id]]&amp;"."&amp;[1]!テーブル26[[#This Row],[qt_condition_type_define_id]]</f>
        <v>4.10005.1</v>
      </c>
      <c r="I370" s="49" t="str">
        <f>VLOOKUP([1]!テーブル26[[#This Row],['#unique_id]],[1]!見積条件マスタ[['#unique_id]:[name]],2,0)</f>
        <v>0/-0.002</v>
      </c>
      <c r="J370" s="49">
        <f>VLOOKUP([1]!テーブル26[[#This Row],['#unique_id]],[1]!見積条件マスタ[['#unique_id]:[name]],3,0)</f>
        <v>0</v>
      </c>
      <c r="K370" s="49" t="str">
        <f>VLOOKUP([1]!テーブル26[[#This Row],['#unique_id]],[1]!見積条件マスタ[['#unique_id]:[name]],4,0)</f>
        <v>0/-0.002</v>
      </c>
      <c r="L370" s="32">
        <v>2</v>
      </c>
      <c r="M370" s="32" t="s">
        <v>0</v>
      </c>
      <c r="N370" s="32" t="s">
        <v>163</v>
      </c>
      <c r="O370" s="32" t="s">
        <v>868</v>
      </c>
      <c r="P370" s="37" t="s">
        <v>634</v>
      </c>
    </row>
    <row r="371" spans="2:16" x14ac:dyDescent="0.25">
      <c r="B371" s="5">
        <v>4</v>
      </c>
      <c r="C371" s="42" t="str">
        <f>VLOOKUP([1]!テーブル26[[#This Row],[article_type_id]],[1]!品名マスタ[#Data],5,0)</f>
        <v>段付エジェクタピン</v>
      </c>
      <c r="D371" s="9">
        <v>10005</v>
      </c>
      <c r="E371" s="49" t="str">
        <f>VLOOKUP([1]!テーブル26[[#This Row],[qt_condition_type_id]],[1]!見積条件タイプマスタ[#Data],5,0)</f>
        <v>シャンク径公差</v>
      </c>
      <c r="F371" s="49" t="str">
        <f>VLOOKUP([1]!テーブル26[[#This Row],[qt_condition_type_id]],[1]!見積条件タイプマスタ[#Data],4,0)</f>
        <v>SOLID_FEATURE</v>
      </c>
      <c r="G371" s="5">
        <v>1</v>
      </c>
      <c r="H371" s="49" t="str">
        <f>[1]!テーブル26[[#This Row],[article_type_id]]&amp;"."&amp;[1]!テーブル26[[#This Row],[qt_condition_type_id]]&amp;"."&amp;[1]!テーブル26[[#This Row],[qt_condition_type_define_id]]</f>
        <v>4.10005.1</v>
      </c>
      <c r="I371" s="49" t="str">
        <f>VLOOKUP([1]!テーブル26[[#This Row],['#unique_id]],[1]!見積条件マスタ[['#unique_id]:[name]],2,0)</f>
        <v>0/-0.002</v>
      </c>
      <c r="J371" s="49">
        <f>VLOOKUP([1]!テーブル26[[#This Row],['#unique_id]],[1]!見積条件マスタ[['#unique_id]:[name]],3,0)</f>
        <v>0</v>
      </c>
      <c r="K371" s="49" t="str">
        <f>VLOOKUP([1]!テーブル26[[#This Row],['#unique_id]],[1]!見積条件マスタ[['#unique_id]:[name]],4,0)</f>
        <v>0/-0.002</v>
      </c>
      <c r="L371" s="32">
        <v>3</v>
      </c>
      <c r="M371" s="32" t="s">
        <v>22</v>
      </c>
      <c r="N371" s="32" t="s">
        <v>35</v>
      </c>
      <c r="O371" s="32"/>
      <c r="P371" s="37" t="s">
        <v>632</v>
      </c>
    </row>
    <row r="372" spans="2:16" x14ac:dyDescent="0.25">
      <c r="B372" s="5">
        <v>4</v>
      </c>
      <c r="C372" s="42" t="str">
        <f>VLOOKUP([1]!テーブル26[[#This Row],[article_type_id]],[1]!品名マスタ[#Data],5,0)</f>
        <v>段付エジェクタピン</v>
      </c>
      <c r="D372" s="9">
        <v>10005</v>
      </c>
      <c r="E372" s="49" t="str">
        <f>VLOOKUP([1]!テーブル26[[#This Row],[qt_condition_type_id]],[1]!見積条件タイプマスタ[#Data],5,0)</f>
        <v>シャンク径公差</v>
      </c>
      <c r="F372" s="49" t="str">
        <f>VLOOKUP([1]!テーブル26[[#This Row],[qt_condition_type_id]],[1]!見積条件タイプマスタ[#Data],4,0)</f>
        <v>SOLID_FEATURE</v>
      </c>
      <c r="G372" s="5">
        <v>1</v>
      </c>
      <c r="H372" s="49" t="str">
        <f>[1]!テーブル26[[#This Row],[article_type_id]]&amp;"."&amp;[1]!テーブル26[[#This Row],[qt_condition_type_id]]&amp;"."&amp;[1]!テーブル26[[#This Row],[qt_condition_type_define_id]]</f>
        <v>4.10005.1</v>
      </c>
      <c r="I372" s="49" t="str">
        <f>VLOOKUP([1]!テーブル26[[#This Row],['#unique_id]],[1]!見積条件マスタ[['#unique_id]:[name]],2,0)</f>
        <v>0/-0.002</v>
      </c>
      <c r="J372" s="49">
        <f>VLOOKUP([1]!テーブル26[[#This Row],['#unique_id]],[1]!見積条件マスタ[['#unique_id]:[name]],3,0)</f>
        <v>0</v>
      </c>
      <c r="K372" s="49" t="str">
        <f>VLOOKUP([1]!テーブル26[[#This Row],['#unique_id]],[1]!見積条件マスタ[['#unique_id]:[name]],4,0)</f>
        <v>0/-0.002</v>
      </c>
      <c r="L372" s="32">
        <v>4</v>
      </c>
      <c r="M372" s="32" t="s">
        <v>473</v>
      </c>
      <c r="N372" s="32" t="s">
        <v>473</v>
      </c>
      <c r="O372" s="32"/>
      <c r="P372" s="37" t="s">
        <v>634</v>
      </c>
    </row>
    <row r="373" spans="2:16" x14ac:dyDescent="0.25">
      <c r="B373" s="5">
        <v>4</v>
      </c>
      <c r="C373" s="42" t="str">
        <f>VLOOKUP([1]!テーブル26[[#This Row],[article_type_id]],[1]!品名マスタ[#Data],5,0)</f>
        <v>段付エジェクタピン</v>
      </c>
      <c r="D373" s="9">
        <v>10005</v>
      </c>
      <c r="E373" s="49" t="str">
        <f>VLOOKUP([1]!テーブル26[[#This Row],[qt_condition_type_id]],[1]!見積条件タイプマスタ[#Data],5,0)</f>
        <v>シャンク径公差</v>
      </c>
      <c r="F373" s="49" t="str">
        <f>VLOOKUP([1]!テーブル26[[#This Row],[qt_condition_type_id]],[1]!見積条件タイプマスタ[#Data],4,0)</f>
        <v>SOLID_FEATURE</v>
      </c>
      <c r="G373" s="5">
        <v>2</v>
      </c>
      <c r="H373" s="49" t="str">
        <f>[1]!テーブル26[[#This Row],[article_type_id]]&amp;"."&amp;[1]!テーブル26[[#This Row],[qt_condition_type_id]]&amp;"."&amp;[1]!テーブル26[[#This Row],[qt_condition_type_define_id]]</f>
        <v>4.10005.2</v>
      </c>
      <c r="I373" s="33" t="str">
        <f>VLOOKUP([1]!テーブル26[[#This Row],['#unique_id]],[1]!見積条件マスタ[['#unique_id]:[name]],2,0)</f>
        <v>0/-0.005</v>
      </c>
      <c r="J373" s="33">
        <f>VLOOKUP([1]!テーブル26[[#This Row],['#unique_id]],[1]!見積条件マスタ[['#unique_id]:[name]],3,0)</f>
        <v>0</v>
      </c>
      <c r="K373" s="33" t="str">
        <f>VLOOKUP([1]!テーブル26[[#This Row],['#unique_id]],[1]!見積条件マスタ[['#unique_id]:[name]],4,0)</f>
        <v>0/-0.005</v>
      </c>
      <c r="L373" s="32">
        <v>1</v>
      </c>
      <c r="M373" s="32" t="s">
        <v>22</v>
      </c>
      <c r="N373" s="32" t="s">
        <v>35</v>
      </c>
      <c r="O373" s="50"/>
      <c r="P373" s="37" t="s">
        <v>632</v>
      </c>
    </row>
    <row r="374" spans="2:16" x14ac:dyDescent="0.25">
      <c r="B374" s="5">
        <v>4</v>
      </c>
      <c r="C374" s="42" t="str">
        <f>VLOOKUP([1]!テーブル26[[#This Row],[article_type_id]],[1]!品名マスタ[#Data],5,0)</f>
        <v>段付エジェクタピン</v>
      </c>
      <c r="D374" s="9">
        <v>10005</v>
      </c>
      <c r="E374" s="49" t="str">
        <f>VLOOKUP([1]!テーブル26[[#This Row],[qt_condition_type_id]],[1]!見積条件タイプマスタ[#Data],5,0)</f>
        <v>シャンク径公差</v>
      </c>
      <c r="F374" s="49" t="str">
        <f>VLOOKUP([1]!テーブル26[[#This Row],[qt_condition_type_id]],[1]!見積条件タイプマスタ[#Data],4,0)</f>
        <v>SOLID_FEATURE</v>
      </c>
      <c r="G374" s="5">
        <v>2</v>
      </c>
      <c r="H374" s="49" t="str">
        <f>[1]!テーブル26[[#This Row],[article_type_id]]&amp;"."&amp;[1]!テーブル26[[#This Row],[qt_condition_type_id]]&amp;"."&amp;[1]!テーブル26[[#This Row],[qt_condition_type_define_id]]</f>
        <v>4.10005.2</v>
      </c>
      <c r="I374" s="33" t="str">
        <f>VLOOKUP([1]!テーブル26[[#This Row],['#unique_id]],[1]!見積条件マスタ[['#unique_id]:[name]],2,0)</f>
        <v>0/-0.005</v>
      </c>
      <c r="J374" s="33">
        <f>VLOOKUP([1]!テーブル26[[#This Row],['#unique_id]],[1]!見積条件マスタ[['#unique_id]:[name]],3,0)</f>
        <v>0</v>
      </c>
      <c r="K374" s="33" t="str">
        <f>VLOOKUP([1]!テーブル26[[#This Row],['#unique_id]],[1]!見積条件マスタ[['#unique_id]:[name]],4,0)</f>
        <v>0/-0.005</v>
      </c>
      <c r="L374" s="32">
        <v>2</v>
      </c>
      <c r="M374" s="32" t="s">
        <v>22</v>
      </c>
      <c r="N374" s="32" t="s">
        <v>163</v>
      </c>
      <c r="O374" s="50"/>
      <c r="P374" s="37" t="s">
        <v>634</v>
      </c>
    </row>
    <row r="375" spans="2:16" x14ac:dyDescent="0.25">
      <c r="B375" s="5">
        <v>4</v>
      </c>
      <c r="C375" s="42" t="str">
        <f>VLOOKUP([1]!テーブル26[[#This Row],[article_type_id]],[1]!品名マスタ[#Data],5,0)</f>
        <v>段付エジェクタピン</v>
      </c>
      <c r="D375" s="9">
        <v>10005</v>
      </c>
      <c r="E375" s="49" t="str">
        <f>VLOOKUP([1]!テーブル26[[#This Row],[qt_condition_type_id]],[1]!見積条件タイプマスタ[#Data],5,0)</f>
        <v>シャンク径公差</v>
      </c>
      <c r="F375" s="49" t="str">
        <f>VLOOKUP([1]!テーブル26[[#This Row],[qt_condition_type_id]],[1]!見積条件タイプマスタ[#Data],4,0)</f>
        <v>SOLID_FEATURE</v>
      </c>
      <c r="G375" s="5">
        <v>2</v>
      </c>
      <c r="H375" s="49" t="str">
        <f>[1]!テーブル26[[#This Row],[article_type_id]]&amp;"."&amp;[1]!テーブル26[[#This Row],[qt_condition_type_id]]&amp;"."&amp;[1]!テーブル26[[#This Row],[qt_condition_type_define_id]]</f>
        <v>4.10005.2</v>
      </c>
      <c r="I375" s="33" t="str">
        <f>VLOOKUP([1]!テーブル26[[#This Row],['#unique_id]],[1]!見積条件マスタ[['#unique_id]:[name]],2,0)</f>
        <v>0/-0.005</v>
      </c>
      <c r="J375" s="33">
        <f>VLOOKUP([1]!テーブル26[[#This Row],['#unique_id]],[1]!見積条件マスタ[['#unique_id]:[name]],3,0)</f>
        <v>0</v>
      </c>
      <c r="K375" s="33" t="str">
        <f>VLOOKUP([1]!テーブル26[[#This Row],['#unique_id]],[1]!見積条件マスタ[['#unique_id]:[name]],4,0)</f>
        <v>0/-0.005</v>
      </c>
      <c r="L375" s="32">
        <v>3</v>
      </c>
      <c r="M375" s="32" t="s">
        <v>473</v>
      </c>
      <c r="N375" s="32" t="s">
        <v>473</v>
      </c>
      <c r="O375" s="50"/>
      <c r="P375" s="37" t="s">
        <v>633</v>
      </c>
    </row>
    <row r="376" spans="2:16" x14ac:dyDescent="0.25">
      <c r="B376" s="5">
        <v>4</v>
      </c>
      <c r="C376" s="42" t="str">
        <f>VLOOKUP([1]!テーブル26[[#This Row],[article_type_id]],[1]!品名マスタ[#Data],5,0)</f>
        <v>段付エジェクタピン</v>
      </c>
      <c r="D376" s="9">
        <v>10005</v>
      </c>
      <c r="E376" s="49" t="str">
        <f>VLOOKUP([1]!テーブル26[[#This Row],[qt_condition_type_id]],[1]!見積条件タイプマスタ[#Data],5,0)</f>
        <v>シャンク径公差</v>
      </c>
      <c r="F376" s="49" t="str">
        <f>VLOOKUP([1]!テーブル26[[#This Row],[qt_condition_type_id]],[1]!見積条件タイプマスタ[#Data],4,0)</f>
        <v>SOLID_FEATURE</v>
      </c>
      <c r="G376" s="5">
        <v>3</v>
      </c>
      <c r="H376" s="49" t="str">
        <f>[1]!テーブル26[[#This Row],[article_type_id]]&amp;"."&amp;[1]!テーブル26[[#This Row],[qt_condition_type_id]]&amp;"."&amp;[1]!テーブル26[[#This Row],[qt_condition_type_define_id]]</f>
        <v>4.10005.3</v>
      </c>
      <c r="I376" s="33" t="str">
        <f>VLOOKUP([1]!テーブル26[[#This Row],['#unique_id]],[1]!見積条件マスタ[['#unique_id]:[name]],2,0)</f>
        <v>-0.01/-0.02</v>
      </c>
      <c r="J376" s="33">
        <f>VLOOKUP([1]!テーブル26[[#This Row],['#unique_id]],[1]!見積条件マスタ[['#unique_id]:[name]],3,0)</f>
        <v>0</v>
      </c>
      <c r="K376" s="33" t="str">
        <f>VLOOKUP([1]!テーブル26[[#This Row],['#unique_id]],[1]!見積条件マスタ[['#unique_id]:[name]],4,0)</f>
        <v>-0.01/-0.02</v>
      </c>
      <c r="L376" s="32">
        <v>1</v>
      </c>
      <c r="M376" s="32" t="s">
        <v>0</v>
      </c>
      <c r="N376" s="32" t="s">
        <v>473</v>
      </c>
      <c r="O376" s="50"/>
      <c r="P376" s="37" t="s">
        <v>633</v>
      </c>
    </row>
    <row r="377" spans="2:16" x14ac:dyDescent="0.25">
      <c r="B377" s="5">
        <v>4</v>
      </c>
      <c r="C377" s="42" t="str">
        <f>VLOOKUP([1]!テーブル26[[#This Row],[article_type_id]],[1]!品名マスタ[#Data],5,0)</f>
        <v>段付エジェクタピン</v>
      </c>
      <c r="D377" s="9">
        <v>10005</v>
      </c>
      <c r="E377" s="49" t="str">
        <f>VLOOKUP([1]!テーブル26[[#This Row],[qt_condition_type_id]],[1]!見積条件タイプマスタ[#Data],5,0)</f>
        <v>シャンク径公差</v>
      </c>
      <c r="F377" s="49" t="str">
        <f>VLOOKUP([1]!テーブル26[[#This Row],[qt_condition_type_id]],[1]!見積条件タイプマスタ[#Data],4,0)</f>
        <v>SOLID_FEATURE</v>
      </c>
      <c r="G377" s="5">
        <v>3</v>
      </c>
      <c r="H377" s="49" t="str">
        <f>[1]!テーブル26[[#This Row],[article_type_id]]&amp;"."&amp;[1]!テーブル26[[#This Row],[qt_condition_type_id]]&amp;"."&amp;[1]!テーブル26[[#This Row],[qt_condition_type_define_id]]</f>
        <v>4.10005.3</v>
      </c>
      <c r="I377" s="33" t="str">
        <f>VLOOKUP([1]!テーブル26[[#This Row],['#unique_id]],[1]!見積条件マスタ[['#unique_id]:[name]],2,0)</f>
        <v>-0.01/-0.02</v>
      </c>
      <c r="J377" s="33">
        <f>VLOOKUP([1]!テーブル26[[#This Row],['#unique_id]],[1]!見積条件マスタ[['#unique_id]:[name]],3,0)</f>
        <v>0</v>
      </c>
      <c r="K377" s="33" t="str">
        <f>VLOOKUP([1]!テーブル26[[#This Row],['#unique_id]],[1]!見積条件マスタ[['#unique_id]:[name]],4,0)</f>
        <v>-0.01/-0.02</v>
      </c>
      <c r="L377" s="32">
        <v>2</v>
      </c>
      <c r="M377" s="32" t="s">
        <v>22</v>
      </c>
      <c r="N377" s="32" t="s">
        <v>35</v>
      </c>
      <c r="O377" s="50" t="s">
        <v>885</v>
      </c>
      <c r="P377" s="37" t="s">
        <v>633</v>
      </c>
    </row>
    <row r="378" spans="2:16" x14ac:dyDescent="0.25">
      <c r="B378" s="5">
        <v>4</v>
      </c>
      <c r="C378" s="42" t="str">
        <f>VLOOKUP([1]!テーブル26[[#This Row],[article_type_id]],[1]!品名マスタ[#Data],5,0)</f>
        <v>段付エジェクタピン</v>
      </c>
      <c r="D378" s="9">
        <v>10005</v>
      </c>
      <c r="E378" s="49" t="str">
        <f>VLOOKUP([1]!テーブル26[[#This Row],[qt_condition_type_id]],[1]!見積条件タイプマスタ[#Data],5,0)</f>
        <v>シャンク径公差</v>
      </c>
      <c r="F378" s="49" t="str">
        <f>VLOOKUP([1]!テーブル26[[#This Row],[qt_condition_type_id]],[1]!見積条件タイプマスタ[#Data],4,0)</f>
        <v>SOLID_FEATURE</v>
      </c>
      <c r="G378" s="5">
        <v>3</v>
      </c>
      <c r="H378" s="49" t="str">
        <f>[1]!テーブル26[[#This Row],[article_type_id]]&amp;"."&amp;[1]!テーブル26[[#This Row],[qt_condition_type_id]]&amp;"."&amp;[1]!テーブル26[[#This Row],[qt_condition_type_define_id]]</f>
        <v>4.10005.3</v>
      </c>
      <c r="I378" s="33" t="str">
        <f>VLOOKUP([1]!テーブル26[[#This Row],['#unique_id]],[1]!見積条件マスタ[['#unique_id]:[name]],2,0)</f>
        <v>-0.01/-0.02</v>
      </c>
      <c r="J378" s="33">
        <f>VLOOKUP([1]!テーブル26[[#This Row],['#unique_id]],[1]!見積条件マスタ[['#unique_id]:[name]],3,0)</f>
        <v>0</v>
      </c>
      <c r="K378" s="33" t="str">
        <f>VLOOKUP([1]!テーブル26[[#This Row],['#unique_id]],[1]!見積条件マスタ[['#unique_id]:[name]],4,0)</f>
        <v>-0.01/-0.02</v>
      </c>
      <c r="L378" s="32">
        <v>3</v>
      </c>
      <c r="M378" s="32" t="s">
        <v>22</v>
      </c>
      <c r="N378" s="32" t="s">
        <v>35</v>
      </c>
      <c r="O378" s="50" t="s">
        <v>886</v>
      </c>
      <c r="P378" s="37" t="s">
        <v>634</v>
      </c>
    </row>
    <row r="379" spans="2:16" x14ac:dyDescent="0.25">
      <c r="B379" s="5">
        <v>4</v>
      </c>
      <c r="C379" s="42" t="str">
        <f>VLOOKUP([1]!テーブル26[[#This Row],[article_type_id]],[1]!品名マスタ[#Data],5,0)</f>
        <v>段付エジェクタピン</v>
      </c>
      <c r="D379" s="9">
        <v>10005</v>
      </c>
      <c r="E379" s="49" t="str">
        <f>VLOOKUP([1]!テーブル26[[#This Row],[qt_condition_type_id]],[1]!見積条件タイプマスタ[#Data],5,0)</f>
        <v>シャンク径公差</v>
      </c>
      <c r="F379" s="49" t="str">
        <f>VLOOKUP([1]!テーブル26[[#This Row],[qt_condition_type_id]],[1]!見積条件タイプマスタ[#Data],4,0)</f>
        <v>SOLID_FEATURE</v>
      </c>
      <c r="G379" s="5">
        <v>3</v>
      </c>
      <c r="H379" s="49" t="str">
        <f>[1]!テーブル26[[#This Row],[article_type_id]]&amp;"."&amp;[1]!テーブル26[[#This Row],[qt_condition_type_id]]&amp;"."&amp;[1]!テーブル26[[#This Row],[qt_condition_type_define_id]]</f>
        <v>4.10005.3</v>
      </c>
      <c r="I379" s="33" t="str">
        <f>VLOOKUP([1]!テーブル26[[#This Row],['#unique_id]],[1]!見積条件マスタ[['#unique_id]:[name]],2,0)</f>
        <v>-0.01/-0.02</v>
      </c>
      <c r="J379" s="33">
        <f>VLOOKUP([1]!テーブル26[[#This Row],['#unique_id]],[1]!見積条件マスタ[['#unique_id]:[name]],3,0)</f>
        <v>0</v>
      </c>
      <c r="K379" s="33" t="str">
        <f>VLOOKUP([1]!テーブル26[[#This Row],['#unique_id]],[1]!見積条件マスタ[['#unique_id]:[name]],4,0)</f>
        <v>-0.01/-0.02</v>
      </c>
      <c r="L379" s="32">
        <v>4</v>
      </c>
      <c r="M379" s="5" t="s">
        <v>22</v>
      </c>
      <c r="N379" s="32" t="s">
        <v>163</v>
      </c>
      <c r="O379" s="50"/>
      <c r="P379" s="37" t="s">
        <v>633</v>
      </c>
    </row>
    <row r="380" spans="2:16" x14ac:dyDescent="0.25">
      <c r="B380" s="5">
        <v>4</v>
      </c>
      <c r="C380" s="42" t="str">
        <f>VLOOKUP([1]!テーブル26[[#This Row],[article_type_id]],[1]!品名マスタ[#Data],5,0)</f>
        <v>段付エジェクタピン</v>
      </c>
      <c r="D380" s="9">
        <v>10005</v>
      </c>
      <c r="E380" s="49" t="str">
        <f>VLOOKUP([1]!テーブル26[[#This Row],[qt_condition_type_id]],[1]!見積条件タイプマスタ[#Data],5,0)</f>
        <v>シャンク径公差</v>
      </c>
      <c r="F380" s="49" t="str">
        <f>VLOOKUP([1]!テーブル26[[#This Row],[qt_condition_type_id]],[1]!見積条件タイプマスタ[#Data],4,0)</f>
        <v>SOLID_FEATURE</v>
      </c>
      <c r="G380" s="5">
        <v>3</v>
      </c>
      <c r="H380" s="49" t="str">
        <f>[1]!テーブル26[[#This Row],[article_type_id]]&amp;"."&amp;[1]!テーブル26[[#This Row],[qt_condition_type_id]]&amp;"."&amp;[1]!テーブル26[[#This Row],[qt_condition_type_define_id]]</f>
        <v>4.10005.3</v>
      </c>
      <c r="I380" s="33" t="str">
        <f>VLOOKUP([1]!テーブル26[[#This Row],['#unique_id]],[1]!見積条件マスタ[['#unique_id]:[name]],2,0)</f>
        <v>-0.01/-0.02</v>
      </c>
      <c r="J380" s="33">
        <f>VLOOKUP([1]!テーブル26[[#This Row],['#unique_id]],[1]!見積条件マスタ[['#unique_id]:[name]],3,0)</f>
        <v>0</v>
      </c>
      <c r="K380" s="33" t="str">
        <f>VLOOKUP([1]!テーブル26[[#This Row],['#unique_id]],[1]!見積条件マスタ[['#unique_id]:[name]],4,0)</f>
        <v>-0.01/-0.02</v>
      </c>
      <c r="L380" s="32">
        <v>5</v>
      </c>
      <c r="M380" s="32" t="s">
        <v>25</v>
      </c>
      <c r="N380" s="32" t="s">
        <v>473</v>
      </c>
      <c r="O380" s="50"/>
      <c r="P380" s="37" t="s">
        <v>633</v>
      </c>
    </row>
    <row r="381" spans="2:16" x14ac:dyDescent="0.25">
      <c r="B381" s="5">
        <v>4</v>
      </c>
      <c r="C381" s="42" t="str">
        <f>VLOOKUP([1]!テーブル26[[#This Row],[article_type_id]],[1]!品名マスタ[#Data],5,0)</f>
        <v>段付エジェクタピン</v>
      </c>
      <c r="D381" s="9">
        <v>10005</v>
      </c>
      <c r="E381" s="49" t="str">
        <f>VLOOKUP([1]!テーブル26[[#This Row],[qt_condition_type_id]],[1]!見積条件タイプマスタ[#Data],5,0)</f>
        <v>シャンク径公差</v>
      </c>
      <c r="F381" s="49" t="str">
        <f>VLOOKUP([1]!テーブル26[[#This Row],[qt_condition_type_id]],[1]!見積条件タイプマスタ[#Data],4,0)</f>
        <v>SOLID_FEATURE</v>
      </c>
      <c r="G381" s="5">
        <v>4</v>
      </c>
      <c r="H381" s="49" t="str">
        <f>[1]!テーブル26[[#This Row],[article_type_id]]&amp;"."&amp;[1]!テーブル26[[#This Row],[qt_condition_type_id]]&amp;"."&amp;[1]!テーブル26[[#This Row],[qt_condition_type_define_id]]</f>
        <v>4.10005.4</v>
      </c>
      <c r="I381" s="33" t="str">
        <f>VLOOKUP([1]!テーブル26[[#This Row],['#unique_id]],[1]!見積条件マスタ[['#unique_id]:[name]],2,0)</f>
        <v>-0.01/-0.03</v>
      </c>
      <c r="J381" s="33">
        <f>VLOOKUP([1]!テーブル26[[#This Row],['#unique_id]],[1]!見積条件マスタ[['#unique_id]:[name]],3,0)</f>
        <v>0</v>
      </c>
      <c r="K381" s="33" t="str">
        <f>VLOOKUP([1]!テーブル26[[#This Row],['#unique_id]],[1]!見積条件マスタ[['#unique_id]:[name]],4,0)</f>
        <v>-0.01/-0.03</v>
      </c>
      <c r="L381" s="32">
        <v>1</v>
      </c>
      <c r="M381" s="32" t="s">
        <v>22</v>
      </c>
      <c r="N381" s="32" t="s">
        <v>473</v>
      </c>
      <c r="O381" s="50" t="s">
        <v>887</v>
      </c>
      <c r="P381" s="37" t="s">
        <v>633</v>
      </c>
    </row>
    <row r="382" spans="2:16" x14ac:dyDescent="0.25">
      <c r="B382" s="5">
        <v>4</v>
      </c>
      <c r="C382" s="42" t="str">
        <f>VLOOKUP([1]!テーブル26[[#This Row],[article_type_id]],[1]!品名マスタ[#Data],5,0)</f>
        <v>段付エジェクタピン</v>
      </c>
      <c r="D382" s="9">
        <v>10005</v>
      </c>
      <c r="E382" s="49" t="str">
        <f>VLOOKUP([1]!テーブル26[[#This Row],[qt_condition_type_id]],[1]!見積条件タイプマスタ[#Data],5,0)</f>
        <v>シャンク径公差</v>
      </c>
      <c r="F382" s="49" t="str">
        <f>VLOOKUP([1]!テーブル26[[#This Row],[qt_condition_type_id]],[1]!見積条件タイプマスタ[#Data],4,0)</f>
        <v>SOLID_FEATURE</v>
      </c>
      <c r="G382" s="5">
        <v>4</v>
      </c>
      <c r="H382" s="49" t="str">
        <f>[1]!テーブル26[[#This Row],[article_type_id]]&amp;"."&amp;[1]!テーブル26[[#This Row],[qt_condition_type_id]]&amp;"."&amp;[1]!テーブル26[[#This Row],[qt_condition_type_define_id]]</f>
        <v>4.10005.4</v>
      </c>
      <c r="I382" s="33" t="str">
        <f>VLOOKUP([1]!テーブル26[[#This Row],['#unique_id]],[1]!見積条件マスタ[['#unique_id]:[name]],2,0)</f>
        <v>-0.01/-0.03</v>
      </c>
      <c r="J382" s="33">
        <f>VLOOKUP([1]!テーブル26[[#This Row],['#unique_id]],[1]!見積条件マスタ[['#unique_id]:[name]],3,0)</f>
        <v>0</v>
      </c>
      <c r="K382" s="33" t="str">
        <f>VLOOKUP([1]!テーブル26[[#This Row],['#unique_id]],[1]!見積条件マスタ[['#unique_id]:[name]],4,0)</f>
        <v>-0.01/-0.03</v>
      </c>
      <c r="L382" s="32">
        <v>2</v>
      </c>
      <c r="M382" s="32" t="s">
        <v>22</v>
      </c>
      <c r="N382" s="32" t="s">
        <v>473</v>
      </c>
      <c r="O382" s="50" t="s">
        <v>888</v>
      </c>
      <c r="P382" s="37" t="s">
        <v>633</v>
      </c>
    </row>
    <row r="383" spans="2:16" x14ac:dyDescent="0.25">
      <c r="B383" s="5">
        <v>4</v>
      </c>
      <c r="C383" s="42" t="str">
        <f>VLOOKUP([1]!テーブル26[[#This Row],[article_type_id]],[1]!品名マスタ[#Data],5,0)</f>
        <v>段付エジェクタピン</v>
      </c>
      <c r="D383" s="9">
        <v>10005</v>
      </c>
      <c r="E383" s="49" t="str">
        <f>VLOOKUP([1]!テーブル26[[#This Row],[qt_condition_type_id]],[1]!見積条件タイプマスタ[#Data],5,0)</f>
        <v>シャンク径公差</v>
      </c>
      <c r="F383" s="49" t="str">
        <f>VLOOKUP([1]!テーブル26[[#This Row],[qt_condition_type_id]],[1]!見積条件タイプマスタ[#Data],4,0)</f>
        <v>SOLID_FEATURE</v>
      </c>
      <c r="G383" s="5">
        <v>4</v>
      </c>
      <c r="H383" s="49" t="str">
        <f>[1]!テーブル26[[#This Row],[article_type_id]]&amp;"."&amp;[1]!テーブル26[[#This Row],[qt_condition_type_id]]&amp;"."&amp;[1]!テーブル26[[#This Row],[qt_condition_type_define_id]]</f>
        <v>4.10005.4</v>
      </c>
      <c r="I383" s="33" t="str">
        <f>VLOOKUP([1]!テーブル26[[#This Row],['#unique_id]],[1]!見積条件マスタ[['#unique_id]:[name]],2,0)</f>
        <v>-0.01/-0.03</v>
      </c>
      <c r="J383" s="33">
        <f>VLOOKUP([1]!テーブル26[[#This Row],['#unique_id]],[1]!見積条件マスタ[['#unique_id]:[name]],3,0)</f>
        <v>0</v>
      </c>
      <c r="K383" s="33" t="str">
        <f>VLOOKUP([1]!テーブル26[[#This Row],['#unique_id]],[1]!見積条件マスタ[['#unique_id]:[name]],4,0)</f>
        <v>-0.01/-0.03</v>
      </c>
      <c r="L383" s="32">
        <v>3</v>
      </c>
      <c r="M383" s="32" t="s">
        <v>22</v>
      </c>
      <c r="N383" s="32" t="s">
        <v>473</v>
      </c>
      <c r="O383" s="50" t="s">
        <v>885</v>
      </c>
      <c r="P383" s="37" t="s">
        <v>632</v>
      </c>
    </row>
    <row r="384" spans="2:16" x14ac:dyDescent="0.25">
      <c r="B384" s="5">
        <v>4</v>
      </c>
      <c r="C384" s="42" t="str">
        <f>VLOOKUP([1]!テーブル26[[#This Row],[article_type_id]],[1]!品名マスタ[#Data],5,0)</f>
        <v>段付エジェクタピン</v>
      </c>
      <c r="D384" s="9">
        <v>10005</v>
      </c>
      <c r="E384" s="49" t="str">
        <f>VLOOKUP([1]!テーブル26[[#This Row],[qt_condition_type_id]],[1]!見積条件タイプマスタ[#Data],5,0)</f>
        <v>シャンク径公差</v>
      </c>
      <c r="F384" s="49" t="str">
        <f>VLOOKUP([1]!テーブル26[[#This Row],[qt_condition_type_id]],[1]!見積条件タイプマスタ[#Data],4,0)</f>
        <v>SOLID_FEATURE</v>
      </c>
      <c r="G384" s="5">
        <v>4</v>
      </c>
      <c r="H384" s="49" t="str">
        <f>[1]!テーブル26[[#This Row],[article_type_id]]&amp;"."&amp;[1]!テーブル26[[#This Row],[qt_condition_type_id]]&amp;"."&amp;[1]!テーブル26[[#This Row],[qt_condition_type_define_id]]</f>
        <v>4.10005.4</v>
      </c>
      <c r="I384" s="33" t="str">
        <f>VLOOKUP([1]!テーブル26[[#This Row],['#unique_id]],[1]!見積条件マスタ[['#unique_id]:[name]],2,0)</f>
        <v>-0.01/-0.03</v>
      </c>
      <c r="J384" s="33">
        <f>VLOOKUP([1]!テーブル26[[#This Row],['#unique_id]],[1]!見積条件マスタ[['#unique_id]:[name]],3,0)</f>
        <v>0</v>
      </c>
      <c r="K384" s="33" t="str">
        <f>VLOOKUP([1]!テーブル26[[#This Row],['#unique_id]],[1]!見積条件マスタ[['#unique_id]:[name]],4,0)</f>
        <v>-0.01/-0.03</v>
      </c>
      <c r="L384" s="32">
        <v>4</v>
      </c>
      <c r="M384" s="32" t="s">
        <v>22</v>
      </c>
      <c r="N384" s="32" t="s">
        <v>473</v>
      </c>
      <c r="O384" s="50" t="s">
        <v>889</v>
      </c>
      <c r="P384" s="37" t="s">
        <v>632</v>
      </c>
    </row>
    <row r="385" spans="2:16" x14ac:dyDescent="0.25">
      <c r="B385" s="5">
        <v>4</v>
      </c>
      <c r="C385" s="42" t="str">
        <f>VLOOKUP([1]!テーブル26[[#This Row],[article_type_id]],[1]!品名マスタ[#Data],5,0)</f>
        <v>段付エジェクタピン</v>
      </c>
      <c r="D385" s="9">
        <v>10005</v>
      </c>
      <c r="E385" s="49" t="str">
        <f>VLOOKUP([1]!テーブル26[[#This Row],[qt_condition_type_id]],[1]!見積条件タイプマスタ[#Data],5,0)</f>
        <v>シャンク径公差</v>
      </c>
      <c r="F385" s="49" t="str">
        <f>VLOOKUP([1]!テーブル26[[#This Row],[qt_condition_type_id]],[1]!見積条件タイプマスタ[#Data],4,0)</f>
        <v>SOLID_FEATURE</v>
      </c>
      <c r="G385" s="5">
        <v>4</v>
      </c>
      <c r="H385" s="49" t="str">
        <f>[1]!テーブル26[[#This Row],[article_type_id]]&amp;"."&amp;[1]!テーブル26[[#This Row],[qt_condition_type_id]]&amp;"."&amp;[1]!テーブル26[[#This Row],[qt_condition_type_define_id]]</f>
        <v>4.10005.4</v>
      </c>
      <c r="I385" s="33" t="str">
        <f>VLOOKUP([1]!テーブル26[[#This Row],['#unique_id]],[1]!見積条件マスタ[['#unique_id]:[name]],2,0)</f>
        <v>-0.01/-0.03</v>
      </c>
      <c r="J385" s="33">
        <f>VLOOKUP([1]!テーブル26[[#This Row],['#unique_id]],[1]!見積条件マスタ[['#unique_id]:[name]],3,0)</f>
        <v>0</v>
      </c>
      <c r="K385" s="33" t="str">
        <f>VLOOKUP([1]!テーブル26[[#This Row],['#unique_id]],[1]!見積条件マスタ[['#unique_id]:[name]],4,0)</f>
        <v>-0.01/-0.03</v>
      </c>
      <c r="L385" s="32">
        <v>5</v>
      </c>
      <c r="M385" s="32" t="s">
        <v>473</v>
      </c>
      <c r="N385" s="32" t="s">
        <v>473</v>
      </c>
      <c r="O385" s="50"/>
      <c r="P385" s="37" t="s">
        <v>632</v>
      </c>
    </row>
    <row r="386" spans="2:16" x14ac:dyDescent="0.25">
      <c r="B386" s="5">
        <v>4</v>
      </c>
      <c r="C386" s="42" t="str">
        <f>VLOOKUP([1]!テーブル26[[#This Row],[article_type_id]],[1]!品名マスタ[#Data],5,0)</f>
        <v>段付エジェクタピン</v>
      </c>
      <c r="D386" s="9">
        <v>10005</v>
      </c>
      <c r="E386" s="49" t="str">
        <f>VLOOKUP([1]!テーブル26[[#This Row],[qt_condition_type_id]],[1]!見積条件タイプマスタ[#Data],5,0)</f>
        <v>シャンク径公差</v>
      </c>
      <c r="F386" s="49" t="str">
        <f>VLOOKUP([1]!テーブル26[[#This Row],[qt_condition_type_id]],[1]!見積条件タイプマスタ[#Data],4,0)</f>
        <v>SOLID_FEATURE</v>
      </c>
      <c r="G386" s="5">
        <v>5</v>
      </c>
      <c r="H386" s="49" t="str">
        <f>[1]!テーブル26[[#This Row],[article_type_id]]&amp;"."&amp;[1]!テーブル26[[#This Row],[qt_condition_type_id]]&amp;"."&amp;[1]!テーブル26[[#This Row],[qt_condition_type_define_id]]</f>
        <v>4.10005.5</v>
      </c>
      <c r="I386" s="33" t="str">
        <f>VLOOKUP([1]!テーブル26[[#This Row],['#unique_id]],[1]!見積条件マスタ[['#unique_id]:[name]],2,0)</f>
        <v>-0.01/-0.04</v>
      </c>
      <c r="J386" s="33">
        <f>VLOOKUP([1]!テーブル26[[#This Row],['#unique_id]],[1]!見積条件マスタ[['#unique_id]:[name]],3,0)</f>
        <v>0</v>
      </c>
      <c r="K386" s="33" t="str">
        <f>VLOOKUP([1]!テーブル26[[#This Row],['#unique_id]],[1]!見積条件マスタ[['#unique_id]:[name]],4,0)</f>
        <v>-0.01/-0.04</v>
      </c>
      <c r="L386" s="32">
        <v>1</v>
      </c>
      <c r="M386" s="5" t="s">
        <v>22</v>
      </c>
      <c r="N386" s="32" t="s">
        <v>473</v>
      </c>
      <c r="O386" s="50" t="s">
        <v>889</v>
      </c>
      <c r="P386" s="37" t="s">
        <v>633</v>
      </c>
    </row>
    <row r="387" spans="2:16" x14ac:dyDescent="0.25">
      <c r="B387" s="5">
        <v>4</v>
      </c>
      <c r="C387" s="42" t="str">
        <f>VLOOKUP([1]!テーブル26[[#This Row],[article_type_id]],[1]!品名マスタ[#Data],5,0)</f>
        <v>段付エジェクタピン</v>
      </c>
      <c r="D387" s="32">
        <v>10005</v>
      </c>
      <c r="E387" s="49" t="str">
        <f>VLOOKUP([1]!テーブル26[[#This Row],[qt_condition_type_id]],[1]!見積条件タイプマスタ[#Data],5,0)</f>
        <v>シャンク径公差</v>
      </c>
      <c r="F387" s="49" t="str">
        <f>VLOOKUP([1]!テーブル26[[#This Row],[qt_condition_type_id]],[1]!見積条件タイプマスタ[#Data],4,0)</f>
        <v>SOLID_FEATURE</v>
      </c>
      <c r="G387" s="32">
        <v>5</v>
      </c>
      <c r="H387" s="49" t="str">
        <f>[1]!テーブル26[[#This Row],[article_type_id]]&amp;"."&amp;[1]!テーブル26[[#This Row],[qt_condition_type_id]]&amp;"."&amp;[1]!テーブル26[[#This Row],[qt_condition_type_define_id]]</f>
        <v>4.10005.5</v>
      </c>
      <c r="I387" s="33" t="str">
        <f>VLOOKUP([1]!テーブル26[[#This Row],['#unique_id]],[1]!見積条件マスタ[['#unique_id]:[name]],2,0)</f>
        <v>-0.01/-0.04</v>
      </c>
      <c r="J387" s="33">
        <f>VLOOKUP([1]!テーブル26[[#This Row],['#unique_id]],[1]!見積条件マスタ[['#unique_id]:[name]],3,0)</f>
        <v>0</v>
      </c>
      <c r="K387" s="33" t="str">
        <f>VLOOKUP([1]!テーブル26[[#This Row],['#unique_id]],[1]!見積条件マスタ[['#unique_id]:[name]],4,0)</f>
        <v>-0.01/-0.04</v>
      </c>
      <c r="L387" s="32">
        <v>2</v>
      </c>
      <c r="M387" s="32" t="s">
        <v>22</v>
      </c>
      <c r="N387" s="32" t="s">
        <v>473</v>
      </c>
      <c r="O387" s="32" t="s">
        <v>890</v>
      </c>
      <c r="P387" s="32" t="s">
        <v>632</v>
      </c>
    </row>
    <row r="388" spans="2:16" x14ac:dyDescent="0.25">
      <c r="B388" s="5">
        <v>4</v>
      </c>
      <c r="C388" s="42" t="str">
        <f>VLOOKUP([1]!テーブル26[[#This Row],[article_type_id]],[1]!品名マスタ[#Data],5,0)</f>
        <v>段付エジェクタピン</v>
      </c>
      <c r="D388" s="32">
        <v>10005</v>
      </c>
      <c r="E388" s="49" t="str">
        <f>VLOOKUP([1]!テーブル26[[#This Row],[qt_condition_type_id]],[1]!見積条件タイプマスタ[#Data],5,0)</f>
        <v>シャンク径公差</v>
      </c>
      <c r="F388" s="49" t="str">
        <f>VLOOKUP([1]!テーブル26[[#This Row],[qt_condition_type_id]],[1]!見積条件タイプマスタ[#Data],4,0)</f>
        <v>SOLID_FEATURE</v>
      </c>
      <c r="G388" s="32">
        <v>5</v>
      </c>
      <c r="H388" s="49" t="str">
        <f>[1]!テーブル26[[#This Row],[article_type_id]]&amp;"."&amp;[1]!テーブル26[[#This Row],[qt_condition_type_id]]&amp;"."&amp;[1]!テーブル26[[#This Row],[qt_condition_type_define_id]]</f>
        <v>4.10005.5</v>
      </c>
      <c r="I388" s="33" t="str">
        <f>VLOOKUP([1]!テーブル26[[#This Row],['#unique_id]],[1]!見積条件マスタ[['#unique_id]:[name]],2,0)</f>
        <v>-0.01/-0.04</v>
      </c>
      <c r="J388" s="33">
        <f>VLOOKUP([1]!テーブル26[[#This Row],['#unique_id]],[1]!見積条件マスタ[['#unique_id]:[name]],3,0)</f>
        <v>0</v>
      </c>
      <c r="K388" s="33" t="str">
        <f>VLOOKUP([1]!テーブル26[[#This Row],['#unique_id]],[1]!見積条件マスタ[['#unique_id]:[name]],4,0)</f>
        <v>-0.01/-0.04</v>
      </c>
      <c r="L388" s="32">
        <v>3</v>
      </c>
      <c r="M388" s="32" t="s">
        <v>473</v>
      </c>
      <c r="N388" s="32" t="s">
        <v>473</v>
      </c>
      <c r="O388" s="32"/>
      <c r="P388" s="32" t="s">
        <v>632</v>
      </c>
    </row>
    <row r="389" spans="2:16" x14ac:dyDescent="0.25">
      <c r="B389" s="5">
        <v>4</v>
      </c>
      <c r="C389" s="42" t="str">
        <f>VLOOKUP([1]!テーブル26[[#This Row],[article_type_id]],[1]!品名マスタ[#Data],5,0)</f>
        <v>段付スリーブ</v>
      </c>
      <c r="D389" s="32">
        <v>10003</v>
      </c>
      <c r="E389" s="49" t="str">
        <f>VLOOKUP([1]!テーブル26[[#This Row],[qt_condition_type_id]],[1]!見積条件タイプマスタ[#Data],5,0)</f>
        <v>エジェクタピン穴径公差</v>
      </c>
      <c r="F389" s="49" t="str">
        <f>VLOOKUP([1]!テーブル26[[#This Row],[qt_condition_type_id]],[1]!見積条件タイプマスタ[#Data],4,0)</f>
        <v>SOLID_FEATURE</v>
      </c>
      <c r="G389" s="32">
        <v>2</v>
      </c>
      <c r="H389" s="49" t="str">
        <f>[1]!テーブル26[[#This Row],[article_type_id]]&amp;"."&amp;[1]!テーブル26[[#This Row],[qt_condition_type_id]]&amp;"."&amp;[1]!テーブル26[[#This Row],[qt_condition_type_define_id]]</f>
        <v>5.10020.1</v>
      </c>
      <c r="I389" s="33" t="str">
        <f>VLOOKUP([1]!テーブル26[[#This Row],['#unique_id]],[1]!見積条件マスタ[['#unique_id]:[name]],2,0)</f>
        <v>0.01/0</v>
      </c>
      <c r="J389" s="33">
        <f>VLOOKUP([1]!テーブル26[[#This Row],['#unique_id]],[1]!見積条件マスタ[['#unique_id]:[name]],3,0)</f>
        <v>0</v>
      </c>
      <c r="K389" s="33" t="str">
        <f>VLOOKUP([1]!テーブル26[[#This Row],['#unique_id]],[1]!見積条件マスタ[['#unique_id]:[name]],4,0)</f>
        <v>+0.01/0</v>
      </c>
      <c r="L389" s="32">
        <v>1</v>
      </c>
      <c r="M389" s="32" t="s">
        <v>474</v>
      </c>
      <c r="N389" s="32" t="s">
        <v>474</v>
      </c>
      <c r="O389" s="32"/>
      <c r="P389" s="32" t="s">
        <v>633</v>
      </c>
    </row>
    <row r="390" spans="2:16" x14ac:dyDescent="0.25">
      <c r="B390" s="5">
        <v>4</v>
      </c>
      <c r="C390" s="42" t="str">
        <f>VLOOKUP([1]!テーブル26[[#This Row],[article_type_id]],[1]!品名マスタ[#Data],5,0)</f>
        <v>段付スリーブ</v>
      </c>
      <c r="D390" s="32">
        <v>10003</v>
      </c>
      <c r="E390" s="49" t="str">
        <f>VLOOKUP([1]!テーブル26[[#This Row],[qt_condition_type_id]],[1]!見積条件タイプマスタ[#Data],5,0)</f>
        <v>エジェクタピン穴径公差</v>
      </c>
      <c r="F390" s="49" t="str">
        <f>VLOOKUP([1]!テーブル26[[#This Row],[qt_condition_type_id]],[1]!見積条件タイプマスタ[#Data],4,0)</f>
        <v>SOLID_FEATURE</v>
      </c>
      <c r="G390" s="32">
        <v>3</v>
      </c>
      <c r="H390" s="49" t="str">
        <f>[1]!テーブル26[[#This Row],[article_type_id]]&amp;"."&amp;[1]!テーブル26[[#This Row],[qt_condition_type_id]]&amp;"."&amp;[1]!テーブル26[[#This Row],[qt_condition_type_define_id]]</f>
        <v>5.10020.1</v>
      </c>
      <c r="I390" s="33" t="str">
        <f>VLOOKUP([1]!テーブル26[[#This Row],['#unique_id]],[1]!見積条件マスタ[['#unique_id]:[name]],2,0)</f>
        <v>0.01/0</v>
      </c>
      <c r="J390" s="33">
        <f>VLOOKUP([1]!テーブル26[[#This Row],['#unique_id]],[1]!見積条件マスタ[['#unique_id]:[name]],3,0)</f>
        <v>0</v>
      </c>
      <c r="K390" s="33" t="str">
        <f>VLOOKUP([1]!テーブル26[[#This Row],['#unique_id]],[1]!見積条件マスタ[['#unique_id]:[name]],4,0)</f>
        <v>+0.01/0</v>
      </c>
      <c r="L390" s="32">
        <v>1</v>
      </c>
      <c r="M390" s="32" t="s">
        <v>474</v>
      </c>
      <c r="N390" s="32" t="s">
        <v>474</v>
      </c>
      <c r="O390" s="32" t="s">
        <v>612</v>
      </c>
      <c r="P390" s="32" t="s">
        <v>633</v>
      </c>
    </row>
    <row r="391" spans="2:16" x14ac:dyDescent="0.25">
      <c r="B391" s="5">
        <v>4</v>
      </c>
      <c r="C391" s="42" t="str">
        <f>VLOOKUP([1]!テーブル26[[#This Row],[article_type_id]],[1]!品名マスタ[#Data],5,0)</f>
        <v>段付スリーブ</v>
      </c>
      <c r="D391" s="32">
        <v>10003</v>
      </c>
      <c r="E391" s="49" t="str">
        <f>VLOOKUP([1]!テーブル26[[#This Row],[qt_condition_type_id]],[1]!見積条件タイプマスタ[#Data],5,0)</f>
        <v>エジェクタピン穴径公差</v>
      </c>
      <c r="F391" s="49" t="str">
        <f>VLOOKUP([1]!テーブル26[[#This Row],[qt_condition_type_id]],[1]!見積条件タイプマスタ[#Data],4,0)</f>
        <v>SOLID_FEATURE</v>
      </c>
      <c r="G391" s="32">
        <v>3</v>
      </c>
      <c r="H391" s="49" t="str">
        <f>[1]!テーブル26[[#This Row],[article_type_id]]&amp;"."&amp;[1]!テーブル26[[#This Row],[qt_condition_type_id]]&amp;"."&amp;[1]!テーブル26[[#This Row],[qt_condition_type_define_id]]</f>
        <v>5.10020.2</v>
      </c>
      <c r="I391" s="33" t="str">
        <f>VLOOKUP([1]!テーブル26[[#This Row],['#unique_id]],[1]!見積条件マスタ[['#unique_id]:[name]],2,0)</f>
        <v>0.005/0</v>
      </c>
      <c r="J391" s="33">
        <f>VLOOKUP([1]!テーブル26[[#This Row],['#unique_id]],[1]!見積条件マスタ[['#unique_id]:[name]],3,0)</f>
        <v>0</v>
      </c>
      <c r="K391" s="33" t="str">
        <f>VLOOKUP([1]!テーブル26[[#This Row],['#unique_id]],[1]!見積条件マスタ[['#unique_id]:[name]],4,0)</f>
        <v>+0.005/0</v>
      </c>
      <c r="L391" s="32">
        <v>2</v>
      </c>
      <c r="M391" s="32" t="s">
        <v>474</v>
      </c>
      <c r="N391" s="32" t="s">
        <v>474</v>
      </c>
      <c r="O391" s="32" t="s">
        <v>611</v>
      </c>
      <c r="P391" s="32" t="s">
        <v>634</v>
      </c>
    </row>
    <row r="392" spans="2:16" x14ac:dyDescent="0.25">
      <c r="B392" s="5">
        <v>4</v>
      </c>
      <c r="C392" s="42" t="str">
        <f>VLOOKUP([1]!テーブル26[[#This Row],[article_type_id]],[1]!品名マスタ[#Data],5,0)</f>
        <v>段付スリーブ</v>
      </c>
      <c r="D392" s="9">
        <v>10003</v>
      </c>
      <c r="E392" s="49" t="str">
        <f>VLOOKUP([1]!テーブル26[[#This Row],[qt_condition_type_id]],[1]!見積条件タイプマスタ[#Data],5,0)</f>
        <v>エジェクタピン穴径公差</v>
      </c>
      <c r="F392" s="49" t="str">
        <f>VLOOKUP([1]!テーブル26[[#This Row],[qt_condition_type_id]],[1]!見積条件タイプマスタ[#Data],4,0)</f>
        <v>SOLID_FEATURE</v>
      </c>
      <c r="G392" s="5">
        <v>4</v>
      </c>
      <c r="H392" s="49" t="str">
        <f>[1]!テーブル26[[#This Row],[article_type_id]]&amp;"."&amp;[1]!テーブル26[[#This Row],[qt_condition_type_id]]&amp;"."&amp;[1]!テーブル26[[#This Row],[qt_condition_type_define_id]]</f>
        <v>5.10020.2</v>
      </c>
      <c r="I392" s="33" t="str">
        <f>VLOOKUP([1]!テーブル26[[#This Row],['#unique_id]],[1]!見積条件マスタ[['#unique_id]:[name]],2,0)</f>
        <v>0.005/0</v>
      </c>
      <c r="J392" s="33">
        <f>VLOOKUP([1]!テーブル26[[#This Row],['#unique_id]],[1]!見積条件マスタ[['#unique_id]:[name]],3,0)</f>
        <v>0</v>
      </c>
      <c r="K392" s="33" t="str">
        <f>VLOOKUP([1]!テーブル26[[#This Row],['#unique_id]],[1]!見積条件マスタ[['#unique_id]:[name]],4,0)</f>
        <v>+0.005/0</v>
      </c>
      <c r="L392" s="32">
        <v>1</v>
      </c>
      <c r="M392" s="32" t="s">
        <v>0</v>
      </c>
      <c r="N392" s="32" t="s">
        <v>473</v>
      </c>
      <c r="O392" s="32"/>
      <c r="P392" s="37" t="s">
        <v>632</v>
      </c>
    </row>
    <row r="393" spans="2:16" x14ac:dyDescent="0.25">
      <c r="B393" s="5">
        <v>4</v>
      </c>
      <c r="C393" s="42" t="str">
        <f>VLOOKUP([1]!テーブル26[[#This Row],[article_type_id]],[1]!品名マスタ[#Data],5,0)</f>
        <v>段付スリーブ</v>
      </c>
      <c r="D393" s="9">
        <v>10003</v>
      </c>
      <c r="E393" s="49" t="str">
        <f>VLOOKUP([1]!テーブル26[[#This Row],[qt_condition_type_id]],[1]!見積条件タイプマスタ[#Data],5,0)</f>
        <v>エジェクタピン穴径公差</v>
      </c>
      <c r="F393" s="49" t="str">
        <f>VLOOKUP([1]!テーブル26[[#This Row],[qt_condition_type_id]],[1]!見積条件タイプマスタ[#Data],4,0)</f>
        <v>SOLID_FEATURE</v>
      </c>
      <c r="G393" s="5">
        <v>4</v>
      </c>
      <c r="H393" s="49" t="str">
        <f>[1]!テーブル26[[#This Row],[article_type_id]]&amp;"."&amp;[1]!テーブル26[[#This Row],[qt_condition_type_id]]&amp;"."&amp;[1]!テーブル26[[#This Row],[qt_condition_type_define_id]]</f>
        <v>5.10020.3</v>
      </c>
      <c r="I393" s="33" t="str">
        <f>VLOOKUP([1]!テーブル26[[#This Row],['#unique_id]],[1]!見積条件マスタ[['#unique_id]:[name]],2,0)</f>
        <v>0.012/0</v>
      </c>
      <c r="J393" s="33">
        <f>VLOOKUP([1]!テーブル26[[#This Row],['#unique_id]],[1]!見積条件マスタ[['#unique_id]:[name]],3,0)</f>
        <v>0</v>
      </c>
      <c r="K393" s="33" t="str">
        <f>VLOOKUP([1]!テーブル26[[#This Row],['#unique_id]],[1]!見積条件マスタ[['#unique_id]:[name]],4,0)</f>
        <v>H7(+0.012/0)</v>
      </c>
      <c r="L393" s="32">
        <v>2</v>
      </c>
      <c r="M393" s="32" t="s">
        <v>22</v>
      </c>
      <c r="N393" s="32" t="s">
        <v>35</v>
      </c>
      <c r="O393" s="50" t="s">
        <v>621</v>
      </c>
      <c r="P393" s="37" t="s">
        <v>632</v>
      </c>
    </row>
    <row r="394" spans="2:16" x14ac:dyDescent="0.25">
      <c r="B394" s="5">
        <v>4</v>
      </c>
      <c r="C394" s="42" t="str">
        <f>VLOOKUP([1]!テーブル26[[#This Row],[article_type_id]],[1]!品名マスタ[#Data],5,0)</f>
        <v>段付スリーブ</v>
      </c>
      <c r="D394" s="9">
        <v>10003</v>
      </c>
      <c r="E394" s="49" t="str">
        <f>VLOOKUP([1]!テーブル26[[#This Row],[qt_condition_type_id]],[1]!見積条件タイプマスタ[#Data],5,0)</f>
        <v>エジェクタピン穴径公差</v>
      </c>
      <c r="F394" s="49" t="str">
        <f>VLOOKUP([1]!テーブル26[[#This Row],[qt_condition_type_id]],[1]!見積条件タイプマスタ[#Data],4,0)</f>
        <v>SOLID_FEATURE</v>
      </c>
      <c r="G394" s="5">
        <v>4</v>
      </c>
      <c r="H394" s="49" t="str">
        <f>[1]!テーブル26[[#This Row],[article_type_id]]&amp;"."&amp;[1]!テーブル26[[#This Row],[qt_condition_type_id]]&amp;"."&amp;[1]!テーブル26[[#This Row],[qt_condition_type_define_id]]</f>
        <v>5.10020.3</v>
      </c>
      <c r="I394" s="33" t="str">
        <f>VLOOKUP([1]!テーブル26[[#This Row],['#unique_id]],[1]!見積条件マスタ[['#unique_id]:[name]],2,0)</f>
        <v>0.012/0</v>
      </c>
      <c r="J394" s="33">
        <f>VLOOKUP([1]!テーブル26[[#This Row],['#unique_id]],[1]!見積条件マスタ[['#unique_id]:[name]],3,0)</f>
        <v>0</v>
      </c>
      <c r="K394" s="33" t="str">
        <f>VLOOKUP([1]!テーブル26[[#This Row],['#unique_id]],[1]!見積条件マスタ[['#unique_id]:[name]],4,0)</f>
        <v>H7(+0.012/0)</v>
      </c>
      <c r="L394" s="32">
        <v>3</v>
      </c>
      <c r="M394" s="32" t="s">
        <v>22</v>
      </c>
      <c r="N394" s="32" t="s">
        <v>35</v>
      </c>
      <c r="O394" s="50" t="s">
        <v>622</v>
      </c>
      <c r="P394" s="37" t="s">
        <v>633</v>
      </c>
    </row>
    <row r="395" spans="2:16" x14ac:dyDescent="0.25">
      <c r="B395" s="5">
        <v>4</v>
      </c>
      <c r="C395" s="42" t="str">
        <f>VLOOKUP([1]!テーブル26[[#This Row],[article_type_id]],[1]!品名マスタ[#Data],5,0)</f>
        <v>段付スリーブ</v>
      </c>
      <c r="D395" s="9">
        <v>10003</v>
      </c>
      <c r="E395" s="49" t="str">
        <f>VLOOKUP([1]!テーブル26[[#This Row],[qt_condition_type_id]],[1]!見積条件タイプマスタ[#Data],5,0)</f>
        <v>エジェクタピン穴径公差</v>
      </c>
      <c r="F395" s="49" t="str">
        <f>VLOOKUP([1]!テーブル26[[#This Row],[qt_condition_type_id]],[1]!見積条件タイプマスタ[#Data],4,0)</f>
        <v>SOLID_FEATURE</v>
      </c>
      <c r="G395" s="5">
        <v>4</v>
      </c>
      <c r="H395" s="49" t="str">
        <f>[1]!テーブル26[[#This Row],[article_type_id]]&amp;"."&amp;[1]!テーブル26[[#This Row],[qt_condition_type_id]]&amp;"."&amp;[1]!テーブル26[[#This Row],[qt_condition_type_define_id]]</f>
        <v>5.10020.4</v>
      </c>
      <c r="I395" s="33" t="str">
        <f>VLOOKUP([1]!テーブル26[[#This Row],['#unique_id]],[1]!見積条件マスタ[['#unique_id]:[name]],2,0)</f>
        <v>0.015/0</v>
      </c>
      <c r="J395" s="33">
        <f>VLOOKUP([1]!テーブル26[[#This Row],['#unique_id]],[1]!見積条件マスタ[['#unique_id]:[name]],3,0)</f>
        <v>0</v>
      </c>
      <c r="K395" s="33" t="str">
        <f>VLOOKUP([1]!テーブル26[[#This Row],['#unique_id]],[1]!見積条件マスタ[['#unique_id]:[name]],4,0)</f>
        <v>H7(+0.015/0)</v>
      </c>
      <c r="L395" s="32">
        <v>4</v>
      </c>
      <c r="M395" s="32" t="s">
        <v>25</v>
      </c>
      <c r="N395" s="32" t="s">
        <v>473</v>
      </c>
      <c r="O395" s="32"/>
      <c r="P395" s="37" t="s">
        <v>632</v>
      </c>
    </row>
    <row r="396" spans="2:16" x14ac:dyDescent="0.25">
      <c r="B396" s="5">
        <v>4</v>
      </c>
      <c r="C396" s="42" t="str">
        <f>VLOOKUP([1]!テーブル26[[#This Row],[article_type_id]],[1]!品名マスタ[#Data],5,0)</f>
        <v>段付スリーブ</v>
      </c>
      <c r="D396" s="9">
        <v>10003</v>
      </c>
      <c r="E396" s="49" t="str">
        <f>VLOOKUP([1]!テーブル26[[#This Row],[qt_condition_type_id]],[1]!見積条件タイプマスタ[#Data],5,0)</f>
        <v>エジェクタピン穴径公差</v>
      </c>
      <c r="F396" s="49" t="str">
        <f>VLOOKUP([1]!テーブル26[[#This Row],[qt_condition_type_id]],[1]!見積条件タイプマスタ[#Data],4,0)</f>
        <v>SOLID_FEATURE</v>
      </c>
      <c r="G396" s="5">
        <v>4</v>
      </c>
      <c r="H396" s="49" t="str">
        <f>[1]!テーブル26[[#This Row],[article_type_id]]&amp;"."&amp;[1]!テーブル26[[#This Row],[qt_condition_type_id]]&amp;"."&amp;[1]!テーブル26[[#This Row],[qt_condition_type_define_id]]</f>
        <v>5.10020.4</v>
      </c>
      <c r="I396" s="33" t="str">
        <f>VLOOKUP([1]!テーブル26[[#This Row],['#unique_id]],[1]!見積条件マスタ[['#unique_id]:[name]],2,0)</f>
        <v>0.015/0</v>
      </c>
      <c r="J396" s="33">
        <f>VLOOKUP([1]!テーブル26[[#This Row],['#unique_id]],[1]!見積条件マスタ[['#unique_id]:[name]],3,0)</f>
        <v>0</v>
      </c>
      <c r="K396" s="33" t="str">
        <f>VLOOKUP([1]!テーブル26[[#This Row],['#unique_id]],[1]!見積条件マスタ[['#unique_id]:[name]],4,0)</f>
        <v>H7(+0.015/0)</v>
      </c>
      <c r="L396" s="32">
        <v>5</v>
      </c>
      <c r="M396" s="32" t="s">
        <v>22</v>
      </c>
      <c r="N396" s="32" t="s">
        <v>163</v>
      </c>
      <c r="O396" s="32"/>
      <c r="P396" s="37" t="s">
        <v>632</v>
      </c>
    </row>
    <row r="397" spans="2:16" x14ac:dyDescent="0.25">
      <c r="B397" s="5">
        <v>4</v>
      </c>
      <c r="C397" s="42" t="str">
        <f>VLOOKUP([1]!テーブル26[[#This Row],[article_type_id]],[1]!品名マスタ[#Data],5,0)</f>
        <v>段付スリーブ</v>
      </c>
      <c r="D397" s="50">
        <v>10014</v>
      </c>
      <c r="E397" s="49" t="str">
        <f>VLOOKUP([1]!テーブル26[[#This Row],[qt_condition_type_id]],[1]!見積条件タイプマスタ[#Data],5,0)</f>
        <v>エジェクタピン穴径公差</v>
      </c>
      <c r="F397" s="49" t="str">
        <f>VLOOKUP([1]!テーブル26[[#This Row],[qt_condition_type_id]],[1]!見積条件タイプマスタ[#Data],4,0)</f>
        <v>SOLID_FEATURE</v>
      </c>
      <c r="G397" s="32">
        <v>2</v>
      </c>
      <c r="H397" s="49" t="str">
        <f>[1]!テーブル26[[#This Row],[article_type_id]]&amp;"."&amp;[1]!テーブル26[[#This Row],[qt_condition_type_id]]&amp;"."&amp;[1]!テーブル26[[#This Row],[qt_condition_type_define_id]]</f>
        <v>5.10020.5</v>
      </c>
      <c r="I397" s="33" t="str">
        <f>VLOOKUP([1]!テーブル26[[#This Row],['#unique_id]],[1]!見積条件マスタ[['#unique_id]:[name]],2,0)</f>
        <v>0.018/0</v>
      </c>
      <c r="J397" s="33">
        <f>VLOOKUP([1]!テーブル26[[#This Row],['#unique_id]],[1]!見積条件マスタ[['#unique_id]:[name]],3,0)</f>
        <v>0</v>
      </c>
      <c r="K397" s="33" t="str">
        <f>VLOOKUP([1]!テーブル26[[#This Row],['#unique_id]],[1]!見積条件マスタ[['#unique_id]:[name]],4,0)</f>
        <v>H7(+0.018/0)</v>
      </c>
      <c r="L397" s="32">
        <v>1</v>
      </c>
      <c r="M397" s="32" t="s">
        <v>474</v>
      </c>
      <c r="N397" s="32" t="s">
        <v>474</v>
      </c>
      <c r="O397" s="50" t="s">
        <v>604</v>
      </c>
      <c r="P397" s="32" t="s">
        <v>633</v>
      </c>
    </row>
    <row r="398" spans="2:16" x14ac:dyDescent="0.25">
      <c r="B398" s="5">
        <v>4</v>
      </c>
      <c r="C398" s="42" t="str">
        <f>VLOOKUP([1]!テーブル26[[#This Row],[article_type_id]],[1]!品名マスタ[#Data],5,0)</f>
        <v>段付スリーブ</v>
      </c>
      <c r="D398" s="50">
        <v>10014</v>
      </c>
      <c r="E398" s="49" t="str">
        <f>VLOOKUP([1]!テーブル26[[#This Row],[qt_condition_type_id]],[1]!見積条件タイプマスタ[#Data],5,0)</f>
        <v>エジェクタピン穴径公差</v>
      </c>
      <c r="F398" s="49" t="str">
        <f>VLOOKUP([1]!テーブル26[[#This Row],[qt_condition_type_id]],[1]!見積条件タイプマスタ[#Data],4,0)</f>
        <v>SOLID_FEATURE</v>
      </c>
      <c r="G398" s="32">
        <v>2</v>
      </c>
      <c r="H398" s="49" t="str">
        <f>[1]!テーブル26[[#This Row],[article_type_id]]&amp;"."&amp;[1]!テーブル26[[#This Row],[qt_condition_type_id]]&amp;"."&amp;[1]!テーブル26[[#This Row],[qt_condition_type_define_id]]</f>
        <v>5.10020.5</v>
      </c>
      <c r="I398" s="33" t="str">
        <f>VLOOKUP([1]!テーブル26[[#This Row],['#unique_id]],[1]!見積条件マスタ[['#unique_id]:[name]],2,0)</f>
        <v>0.018/0</v>
      </c>
      <c r="J398" s="33">
        <f>VLOOKUP([1]!テーブル26[[#This Row],['#unique_id]],[1]!見積条件マスタ[['#unique_id]:[name]],3,0)</f>
        <v>0</v>
      </c>
      <c r="K398" s="33" t="str">
        <f>VLOOKUP([1]!テーブル26[[#This Row],['#unique_id]],[1]!見積条件マスタ[['#unique_id]:[name]],4,0)</f>
        <v>H7(+0.018/0)</v>
      </c>
      <c r="L398" s="32">
        <v>2</v>
      </c>
      <c r="M398" s="32" t="s">
        <v>474</v>
      </c>
      <c r="N398" s="32" t="s">
        <v>474</v>
      </c>
      <c r="O398" s="50" t="s">
        <v>605</v>
      </c>
      <c r="P398" s="32" t="s">
        <v>633</v>
      </c>
    </row>
    <row r="399" spans="2:16" x14ac:dyDescent="0.25">
      <c r="B399" s="5">
        <v>4</v>
      </c>
      <c r="C399" s="42" t="str">
        <f>VLOOKUP([1]!テーブル26[[#This Row],[article_type_id]],[1]!品名マスタ[#Data],5,0)</f>
        <v>段付スリーブ</v>
      </c>
      <c r="D399" s="50">
        <v>10014</v>
      </c>
      <c r="E399" s="49" t="str">
        <f>VLOOKUP([1]!テーブル26[[#This Row],[qt_condition_type_id]],[1]!見積条件タイプマスタ[#Data],5,0)</f>
        <v>エジェクタピン穴径公差</v>
      </c>
      <c r="F399" s="49" t="str">
        <f>VLOOKUP([1]!テーブル26[[#This Row],[qt_condition_type_id]],[1]!見積条件タイプマスタ[#Data],4,0)</f>
        <v>SOLID_FEATURE</v>
      </c>
      <c r="G399" s="32">
        <v>2</v>
      </c>
      <c r="H399" s="49" t="str">
        <f>[1]!テーブル26[[#This Row],[article_type_id]]&amp;"."&amp;[1]!テーブル26[[#This Row],[qt_condition_type_id]]&amp;"."&amp;[1]!テーブル26[[#This Row],[qt_condition_type_define_id]]</f>
        <v>5.10020.6</v>
      </c>
      <c r="I399" s="33" t="str">
        <f>VLOOKUP([1]!テーブル26[[#This Row],['#unique_id]],[1]!見積条件マスタ[['#unique_id]:[name]],2,0)</f>
        <v>0.021/0</v>
      </c>
      <c r="J399" s="33">
        <f>VLOOKUP([1]!テーブル26[[#This Row],['#unique_id]],[1]!見積条件マスタ[['#unique_id]:[name]],3,0)</f>
        <v>0</v>
      </c>
      <c r="K399" s="33" t="str">
        <f>VLOOKUP([1]!テーブル26[[#This Row],['#unique_id]],[1]!見積条件マスタ[['#unique_id]:[name]],4,0)</f>
        <v>H7(+0.021/0)</v>
      </c>
      <c r="L399" s="32">
        <v>3</v>
      </c>
      <c r="M399" s="32" t="s">
        <v>474</v>
      </c>
      <c r="N399" s="32" t="s">
        <v>474</v>
      </c>
      <c r="O399" s="50" t="s">
        <v>606</v>
      </c>
      <c r="P399" s="32" t="s">
        <v>633</v>
      </c>
    </row>
    <row r="400" spans="2:16" x14ac:dyDescent="0.25">
      <c r="B400" s="5">
        <v>4</v>
      </c>
      <c r="C400" s="42" t="str">
        <f>VLOOKUP([1]!テーブル26[[#This Row],[article_type_id]],[1]!品名マスタ[#Data],5,0)</f>
        <v>段付スリーブ</v>
      </c>
      <c r="D400" s="50">
        <v>10014</v>
      </c>
      <c r="E400" s="49" t="str">
        <f>VLOOKUP([1]!テーブル26[[#This Row],[qt_condition_type_id]],[1]!見積条件タイプマスタ[#Data],5,0)</f>
        <v>エジェクタピン穴径公差</v>
      </c>
      <c r="F400" s="49" t="str">
        <f>VLOOKUP([1]!テーブル26[[#This Row],[qt_condition_type_id]],[1]!見積条件タイプマスタ[#Data],4,0)</f>
        <v>SOLID_FEATURE</v>
      </c>
      <c r="G400" s="32">
        <v>2</v>
      </c>
      <c r="H400" s="49" t="str">
        <f>[1]!テーブル26[[#This Row],[article_type_id]]&amp;"."&amp;[1]!テーブル26[[#This Row],[qt_condition_type_id]]&amp;"."&amp;[1]!テーブル26[[#This Row],[qt_condition_type_define_id]]</f>
        <v>5.10020.6</v>
      </c>
      <c r="I400" s="33" t="str">
        <f>VLOOKUP([1]!テーブル26[[#This Row],['#unique_id]],[1]!見積条件マスタ[['#unique_id]:[name]],2,0)</f>
        <v>0.021/0</v>
      </c>
      <c r="J400" s="33">
        <f>VLOOKUP([1]!テーブル26[[#This Row],['#unique_id]],[1]!見積条件マスタ[['#unique_id]:[name]],3,0)</f>
        <v>0</v>
      </c>
      <c r="K400" s="33" t="str">
        <f>VLOOKUP([1]!テーブル26[[#This Row],['#unique_id]],[1]!見積条件マスタ[['#unique_id]:[name]],4,0)</f>
        <v>H7(+0.021/0)</v>
      </c>
      <c r="L400" s="32">
        <v>4</v>
      </c>
      <c r="M400" s="32" t="s">
        <v>474</v>
      </c>
      <c r="N400" s="32" t="s">
        <v>474</v>
      </c>
      <c r="O400" s="50" t="s">
        <v>607</v>
      </c>
      <c r="P400" s="32" t="s">
        <v>632</v>
      </c>
    </row>
    <row r="401" spans="2:16" x14ac:dyDescent="0.25">
      <c r="B401" s="5">
        <v>4</v>
      </c>
      <c r="C401" s="42" t="str">
        <f>VLOOKUP([1]!テーブル26[[#This Row],[article_type_id]],[1]!品名マスタ[#Data],5,0)</f>
        <v>段付スリーブ</v>
      </c>
      <c r="D401" s="32">
        <v>10018</v>
      </c>
      <c r="E401" s="49" t="str">
        <f>VLOOKUP([1]!テーブル26[[#This Row],[qt_condition_type_id]],[1]!見積条件タイプマスタ[#Data],5,0)</f>
        <v>エジェクタピン穴径同軸度</v>
      </c>
      <c r="F401" s="49" t="str">
        <f>VLOOKUP([1]!テーブル26[[#This Row],[qt_condition_type_id]],[1]!見積条件タイプマスタ[#Data],4,0)</f>
        <v>SOLID_FEATURE</v>
      </c>
      <c r="G401" s="32">
        <v>2</v>
      </c>
      <c r="H401" s="49" t="str">
        <f>[1]!テーブル26[[#This Row],[article_type_id]]&amp;"."&amp;[1]!テーブル26[[#This Row],[qt_condition_type_id]]&amp;"."&amp;[1]!テーブル26[[#This Row],[qt_condition_type_define_id]]</f>
        <v>5.10023.1</v>
      </c>
      <c r="I401" s="33" t="str">
        <f>VLOOKUP([1]!テーブル26[[#This Row],['#unique_id]],[1]!見積条件マスタ[['#unique_id]:[name]],2,0)</f>
        <v>0.06</v>
      </c>
      <c r="J401" s="33">
        <f>VLOOKUP([1]!テーブル26[[#This Row],['#unique_id]],[1]!見積条件マスタ[['#unique_id]:[name]],3,0)</f>
        <v>0</v>
      </c>
      <c r="K401" s="33" t="str">
        <f>VLOOKUP([1]!テーブル26[[#This Row],['#unique_id]],[1]!見積条件マスタ[['#unique_id]:[name]],4,0)</f>
        <v>同軸度0.06(リーマ加工)</v>
      </c>
      <c r="L401" s="32">
        <v>1</v>
      </c>
      <c r="M401" s="32" t="s">
        <v>474</v>
      </c>
      <c r="N401" s="32" t="s">
        <v>474</v>
      </c>
      <c r="O401" s="32" t="s">
        <v>608</v>
      </c>
      <c r="P401" s="32" t="s">
        <v>633</v>
      </c>
    </row>
    <row r="402" spans="2:16" x14ac:dyDescent="0.25">
      <c r="B402" s="5">
        <v>4</v>
      </c>
      <c r="C402" s="42" t="str">
        <f>VLOOKUP([1]!テーブル26[[#This Row],[article_type_id]],[1]!品名マスタ[#Data],5,0)</f>
        <v>段付スリーブ</v>
      </c>
      <c r="D402" s="32">
        <v>10018</v>
      </c>
      <c r="E402" s="49" t="str">
        <f>VLOOKUP([1]!テーブル26[[#This Row],[qt_condition_type_id]],[1]!見積条件タイプマスタ[#Data],5,0)</f>
        <v>エジェクタピン穴径同軸度</v>
      </c>
      <c r="F402" s="49" t="str">
        <f>VLOOKUP([1]!テーブル26[[#This Row],[qt_condition_type_id]],[1]!見積条件タイプマスタ[#Data],4,0)</f>
        <v>SOLID_FEATURE</v>
      </c>
      <c r="G402" s="32">
        <v>3</v>
      </c>
      <c r="H402" s="49" t="str">
        <f>[1]!テーブル26[[#This Row],[article_type_id]]&amp;"."&amp;[1]!テーブル26[[#This Row],[qt_condition_type_id]]&amp;"."&amp;[1]!テーブル26[[#This Row],[qt_condition_type_define_id]]</f>
        <v>5.10023.1</v>
      </c>
      <c r="I402" s="33" t="str">
        <f>VLOOKUP([1]!テーブル26[[#This Row],['#unique_id]],[1]!見積条件マスタ[['#unique_id]:[name]],2,0)</f>
        <v>0.06</v>
      </c>
      <c r="J402" s="33">
        <f>VLOOKUP([1]!テーブル26[[#This Row],['#unique_id]],[1]!見積条件マスタ[['#unique_id]:[name]],3,0)</f>
        <v>0</v>
      </c>
      <c r="K402" s="33" t="str">
        <f>VLOOKUP([1]!テーブル26[[#This Row],['#unique_id]],[1]!見積条件マスタ[['#unique_id]:[name]],4,0)</f>
        <v>同軸度0.06(リーマ加工)</v>
      </c>
      <c r="L402" s="32">
        <v>1</v>
      </c>
      <c r="M402" s="32" t="s">
        <v>474</v>
      </c>
      <c r="N402" s="32" t="s">
        <v>474</v>
      </c>
      <c r="O402" s="32" t="s">
        <v>610</v>
      </c>
      <c r="P402" s="32" t="s">
        <v>633</v>
      </c>
    </row>
    <row r="403" spans="2:16" x14ac:dyDescent="0.25">
      <c r="B403" s="5">
        <v>4</v>
      </c>
      <c r="C403" s="42" t="str">
        <f>VLOOKUP([1]!テーブル26[[#This Row],[article_type_id]],[1]!品名マスタ[#Data],5,0)</f>
        <v>段付スリーブ</v>
      </c>
      <c r="D403" s="32">
        <v>10018</v>
      </c>
      <c r="E403" s="49" t="str">
        <f>VLOOKUP([1]!テーブル26[[#This Row],[qt_condition_type_id]],[1]!見積条件タイプマスタ[#Data],5,0)</f>
        <v>エジェクタピン穴径同軸度</v>
      </c>
      <c r="F403" s="49" t="str">
        <f>VLOOKUP([1]!テーブル26[[#This Row],[qt_condition_type_id]],[1]!見積条件タイプマスタ[#Data],4,0)</f>
        <v>SOLID_FEATURE</v>
      </c>
      <c r="G403" s="32">
        <v>4</v>
      </c>
      <c r="H403" s="49" t="str">
        <f>[1]!テーブル26[[#This Row],[article_type_id]]&amp;"."&amp;[1]!テーブル26[[#This Row],[qt_condition_type_id]]&amp;"."&amp;[1]!テーブル26[[#This Row],[qt_condition_type_define_id]]</f>
        <v>5.10023.2</v>
      </c>
      <c r="I403" s="33" t="str">
        <f>VLOOKUP([1]!テーブル26[[#This Row],['#unique_id]],[1]!見積条件マスタ[['#unique_id]:[name]],2,0)</f>
        <v>0.03</v>
      </c>
      <c r="J403" s="33">
        <f>VLOOKUP([1]!テーブル26[[#This Row],['#unique_id]],[1]!見積条件マスタ[['#unique_id]:[name]],3,0)</f>
        <v>0</v>
      </c>
      <c r="K403" s="33" t="str">
        <f>VLOOKUP([1]!テーブル26[[#This Row],['#unique_id]],[1]!見積条件マスタ[['#unique_id]:[name]],4,0)</f>
        <v>同軸度0.03(リーマ加工)</v>
      </c>
      <c r="L403" s="32">
        <v>1</v>
      </c>
      <c r="M403" s="32" t="s">
        <v>474</v>
      </c>
      <c r="N403" s="32" t="s">
        <v>474</v>
      </c>
      <c r="O403" s="32" t="s">
        <v>609</v>
      </c>
      <c r="P403" s="32" t="s">
        <v>633</v>
      </c>
    </row>
    <row r="404" spans="2:16" x14ac:dyDescent="0.25">
      <c r="B404" s="5">
        <v>4</v>
      </c>
      <c r="C404" s="42" t="str">
        <f>VLOOKUP([1]!テーブル26[[#This Row],[article_type_id]],[1]!品名マスタ[#Data],5,0)</f>
        <v>段付スリーブ</v>
      </c>
      <c r="D404" s="32">
        <v>10030</v>
      </c>
      <c r="E404" s="49" t="str">
        <f>VLOOKUP([1]!テーブル26[[#This Row],[qt_condition_type_id]],[1]!見積条件タイプマスタ[#Data],5,0)</f>
        <v>エジェクタピン穴径同軸度</v>
      </c>
      <c r="F404" s="49" t="str">
        <f>VLOOKUP([1]!テーブル26[[#This Row],[qt_condition_type_id]],[1]!見積条件タイプマスタ[#Data],4,0)</f>
        <v>SOLID_FEATURE</v>
      </c>
      <c r="G404" s="32">
        <v>2</v>
      </c>
      <c r="H404" s="49" t="str">
        <f>[1]!テーブル26[[#This Row],[article_type_id]]&amp;"."&amp;[1]!テーブル26[[#This Row],[qt_condition_type_id]]&amp;"."&amp;[1]!テーブル26[[#This Row],[qt_condition_type_define_id]]</f>
        <v>5.10023.2</v>
      </c>
      <c r="I404" s="49" t="str">
        <f>VLOOKUP([1]!テーブル26[[#This Row],['#unique_id]],[1]!見積条件マスタ[['#unique_id]:[name]],2,0)</f>
        <v>0.03</v>
      </c>
      <c r="J404" s="49">
        <f>VLOOKUP([1]!テーブル26[[#This Row],['#unique_id]],[1]!見積条件マスタ[['#unique_id]:[name]],3,0)</f>
        <v>0</v>
      </c>
      <c r="K404" s="49" t="str">
        <f>VLOOKUP([1]!テーブル26[[#This Row],['#unique_id]],[1]!見積条件マスタ[['#unique_id]:[name]],4,0)</f>
        <v>同軸度0.03(リーマ加工)</v>
      </c>
      <c r="L404" s="32">
        <v>1</v>
      </c>
      <c r="M404" s="32" t="s">
        <v>388</v>
      </c>
      <c r="N404" s="32" t="s">
        <v>817</v>
      </c>
      <c r="O404" s="32" t="s">
        <v>826</v>
      </c>
      <c r="P404" s="32" t="s">
        <v>808</v>
      </c>
    </row>
    <row r="405" spans="2:16" x14ac:dyDescent="0.25">
      <c r="B405" s="5">
        <v>4</v>
      </c>
      <c r="C405" s="42" t="str">
        <f>VLOOKUP([1]!テーブル26[[#This Row],[article_type_id]],[1]!品名マスタ[#Data],5,0)</f>
        <v>段付スリーブ</v>
      </c>
      <c r="D405" s="32">
        <v>10030</v>
      </c>
      <c r="E405" s="49" t="str">
        <f>VLOOKUP([1]!テーブル26[[#This Row],[qt_condition_type_id]],[1]!見積条件タイプマスタ[#Data],5,0)</f>
        <v>エジェクタピン穴径同軸度</v>
      </c>
      <c r="F405" s="49" t="str">
        <f>VLOOKUP([1]!テーブル26[[#This Row],[qt_condition_type_id]],[1]!見積条件タイプマスタ[#Data],4,0)</f>
        <v>SOLID_FEATURE</v>
      </c>
      <c r="G405" s="32">
        <v>2</v>
      </c>
      <c r="H405" s="49" t="str">
        <f>[1]!テーブル26[[#This Row],[article_type_id]]&amp;"."&amp;[1]!テーブル26[[#This Row],[qt_condition_type_id]]&amp;"."&amp;[1]!テーブル26[[#This Row],[qt_condition_type_define_id]]</f>
        <v>5.10023.3</v>
      </c>
      <c r="I405" s="49" t="str">
        <f>VLOOKUP([1]!テーブル26[[#This Row],['#unique_id]],[1]!見積条件マスタ[['#unique_id]:[name]],2,0)</f>
        <v>0.01</v>
      </c>
      <c r="J405" s="49">
        <f>VLOOKUP([1]!テーブル26[[#This Row],['#unique_id]],[1]!見積条件マスタ[['#unique_id]:[name]],3,0)</f>
        <v>0</v>
      </c>
      <c r="K405" s="49" t="str">
        <f>VLOOKUP([1]!テーブル26[[#This Row],['#unique_id]],[1]!見積条件マスタ[['#unique_id]:[name]],4,0)</f>
        <v>同軸度0.01(ワイヤーカット)</v>
      </c>
      <c r="L405" s="32">
        <v>2</v>
      </c>
      <c r="M405" s="32" t="s">
        <v>817</v>
      </c>
      <c r="N405" s="32" t="s">
        <v>817</v>
      </c>
      <c r="O405" s="32"/>
      <c r="P405" s="32" t="s">
        <v>809</v>
      </c>
    </row>
    <row r="406" spans="2:16" x14ac:dyDescent="0.25">
      <c r="B406" s="5">
        <v>5</v>
      </c>
      <c r="C406" s="42" t="str">
        <f>VLOOKUP([1]!テーブル26[[#This Row],[article_type_id]],[1]!品名マスタ[#Data],5,0)</f>
        <v>段付スリーブ</v>
      </c>
      <c r="D406" s="9">
        <v>1</v>
      </c>
      <c r="E406" s="16" t="str">
        <f>VLOOKUP([1]!テーブル26[[#This Row],[qt_condition_type_id]],[1]!見積条件タイプマスタ[#Data],5,0)</f>
        <v>エジェクタピン穴径同軸度</v>
      </c>
      <c r="F406" s="16" t="str">
        <f>VLOOKUP([1]!テーブル26[[#This Row],[qt_condition_type_id]],[1]!見積条件タイプマスタ[#Data],4,0)</f>
        <v>SOLID_FEATURE</v>
      </c>
      <c r="G406" s="5">
        <v>1</v>
      </c>
      <c r="H406" s="16" t="str">
        <f>[1]!テーブル26[[#This Row],[article_type_id]]&amp;"."&amp;[1]!テーブル26[[#This Row],[qt_condition_type_id]]&amp;"."&amp;[1]!テーブル26[[#This Row],[qt_condition_type_define_id]]</f>
        <v>5.10023.3</v>
      </c>
      <c r="I406" s="16" t="str">
        <f>VLOOKUP([1]!テーブル26[[#This Row],['#unique_id]],[1]!見積条件マスタ[['#unique_id]:[name]],2,0)</f>
        <v>0.01</v>
      </c>
      <c r="J406" s="33">
        <f>VLOOKUP([1]!テーブル26[[#This Row],['#unique_id]],[1]!見積条件マスタ[['#unique_id]:[name]],3,0)</f>
        <v>0</v>
      </c>
      <c r="K406" s="33" t="str">
        <f>VLOOKUP([1]!テーブル26[[#This Row],['#unique_id]],[1]!見積条件マスタ[['#unique_id]:[name]],4,0)</f>
        <v>同軸度0.01(ワイヤーカット)</v>
      </c>
      <c r="L406" s="32">
        <v>1</v>
      </c>
      <c r="M406" s="32" t="s">
        <v>474</v>
      </c>
      <c r="N406" s="32" t="s">
        <v>386</v>
      </c>
      <c r="O406" s="32"/>
      <c r="P406" s="37" t="s">
        <v>633</v>
      </c>
    </row>
    <row r="407" spans="2:16" x14ac:dyDescent="0.25">
      <c r="B407" s="5">
        <v>5</v>
      </c>
      <c r="C407" s="42" t="str">
        <f>VLOOKUP([1]!テーブル26[[#This Row],[article_type_id]],[1]!品名マスタ[#Data],5,0)</f>
        <v>段付スリーブ</v>
      </c>
      <c r="D407" s="9">
        <v>1</v>
      </c>
      <c r="E407" s="16" t="str">
        <f>VLOOKUP([1]!テーブル26[[#This Row],[qt_condition_type_id]],[1]!見積条件タイプマスタ[#Data],5,0)</f>
        <v>エジェクタピン穴径同軸度</v>
      </c>
      <c r="F407" s="16" t="str">
        <f>VLOOKUP([1]!テーブル26[[#This Row],[qt_condition_type_id]],[1]!見積条件タイプマスタ[#Data],4,0)</f>
        <v>SOLID_FEATURE</v>
      </c>
      <c r="G407" s="5">
        <v>1</v>
      </c>
      <c r="H407" s="16" t="str">
        <f>[1]!テーブル26[[#This Row],[article_type_id]]&amp;"."&amp;[1]!テーブル26[[#This Row],[qt_condition_type_id]]&amp;"."&amp;[1]!テーブル26[[#This Row],[qt_condition_type_define_id]]</f>
        <v>5.10023.4</v>
      </c>
      <c r="I407" s="16" t="str">
        <f>VLOOKUP([1]!テーブル26[[#This Row],['#unique_id]],[1]!見積条件マスタ[['#unique_id]:[name]],2,0)</f>
        <v>0.005</v>
      </c>
      <c r="J407" s="33">
        <f>VLOOKUP([1]!テーブル26[[#This Row],['#unique_id]],[1]!見積条件マスタ[['#unique_id]:[name]],3,0)</f>
        <v>0</v>
      </c>
      <c r="K407" s="33" t="str">
        <f>VLOOKUP([1]!テーブル26[[#This Row],['#unique_id]],[1]!見積条件マスタ[['#unique_id]:[name]],4,0)</f>
        <v>同軸度0.005(研削加工)</v>
      </c>
      <c r="L407" s="32">
        <v>2</v>
      </c>
      <c r="M407" s="32" t="s">
        <v>474</v>
      </c>
      <c r="N407" s="32" t="s">
        <v>473</v>
      </c>
      <c r="O407" s="32"/>
      <c r="P407" s="37" t="s">
        <v>634</v>
      </c>
    </row>
    <row r="408" spans="2:16" x14ac:dyDescent="0.25">
      <c r="B408" s="5">
        <v>5</v>
      </c>
      <c r="C408" s="42" t="str">
        <f>VLOOKUP([1]!テーブル26[[#This Row],[article_type_id]],[1]!品名マスタ[#Data],5,0)</f>
        <v>段付スリーブ</v>
      </c>
      <c r="D408" s="9">
        <v>1</v>
      </c>
      <c r="E408" s="16" t="str">
        <f>VLOOKUP([1]!テーブル26[[#This Row],[qt_condition_type_id]],[1]!見積条件タイプマスタ[#Data],5,0)</f>
        <v>エジェクタピン穴径同軸度</v>
      </c>
      <c r="F408" s="16" t="str">
        <f>VLOOKUP([1]!テーブル26[[#This Row],[qt_condition_type_id]],[1]!見積条件タイプマスタ[#Data],4,0)</f>
        <v>SOLID_FEATURE</v>
      </c>
      <c r="G408" s="5">
        <v>9</v>
      </c>
      <c r="H408" s="16" t="str">
        <f>[1]!テーブル26[[#This Row],[article_type_id]]&amp;"."&amp;[1]!テーブル26[[#This Row],[qt_condition_type_id]]&amp;"."&amp;[1]!テーブル26[[#This Row],[qt_condition_type_define_id]]</f>
        <v>5.10023.4</v>
      </c>
      <c r="I408" s="33" t="str">
        <f>VLOOKUP([1]!テーブル26[[#This Row],['#unique_id]],[1]!見積条件マスタ[['#unique_id]:[name]],2,0)</f>
        <v>0.005</v>
      </c>
      <c r="J408" s="33">
        <f>VLOOKUP([1]!テーブル26[[#This Row],['#unique_id]],[1]!見積条件マスタ[['#unique_id]:[name]],3,0)</f>
        <v>0</v>
      </c>
      <c r="K408" s="33" t="str">
        <f>VLOOKUP([1]!テーブル26[[#This Row],['#unique_id]],[1]!見積条件マスタ[['#unique_id]:[name]],4,0)</f>
        <v>同軸度0.005(研削加工)</v>
      </c>
      <c r="L408" s="32">
        <v>1</v>
      </c>
      <c r="M408" s="32" t="s">
        <v>474</v>
      </c>
      <c r="N408" s="32" t="s">
        <v>387</v>
      </c>
      <c r="O408" s="32"/>
      <c r="P408" s="37" t="s">
        <v>633</v>
      </c>
    </row>
    <row r="409" spans="2:16" x14ac:dyDescent="0.25">
      <c r="B409" s="5">
        <v>5</v>
      </c>
      <c r="C409" s="42" t="str">
        <f>VLOOKUP([1]!テーブル26[[#This Row],[article_type_id]],[1]!品名マスタ[#Data],5,0)</f>
        <v>段付スリーブ</v>
      </c>
      <c r="D409" s="9">
        <v>1</v>
      </c>
      <c r="E409" s="16" t="str">
        <f>VLOOKUP([1]!テーブル26[[#This Row],[qt_condition_type_id]],[1]!見積条件タイプマスタ[#Data],5,0)</f>
        <v>エジェクタピン穴有効長さ公差</v>
      </c>
      <c r="F409" s="16" t="str">
        <f>VLOOKUP([1]!テーブル26[[#This Row],[qt_condition_type_id]],[1]!見積条件タイプマスタ[#Data],4,0)</f>
        <v>SOLID_FEATURE</v>
      </c>
      <c r="G409" s="5">
        <v>9</v>
      </c>
      <c r="H409" s="16" t="str">
        <f>[1]!テーブル26[[#This Row],[article_type_id]]&amp;"."&amp;[1]!テーブル26[[#This Row],[qt_condition_type_id]]&amp;"."&amp;[1]!テーブル26[[#This Row],[qt_condition_type_define_id]]</f>
        <v>5.10031.1</v>
      </c>
      <c r="I409" s="33" t="str">
        <f>VLOOKUP([1]!テーブル26[[#This Row],['#unique_id]],[1]!見積条件マスタ[['#unique_id]:[name]],2,0)</f>
        <v>5/0</v>
      </c>
      <c r="J409" s="33">
        <f>VLOOKUP([1]!テーブル26[[#This Row],['#unique_id]],[1]!見積条件マスタ[['#unique_id]:[name]],3,0)</f>
        <v>0</v>
      </c>
      <c r="K409" s="33" t="str">
        <f>VLOOKUP([1]!テーブル26[[#This Row],['#unique_id]],[1]!見積条件マスタ[['#unique_id]:[name]],4,0)</f>
        <v>+5.0/0</v>
      </c>
      <c r="L409" s="32">
        <v>2</v>
      </c>
      <c r="M409" s="32" t="s">
        <v>474</v>
      </c>
      <c r="N409" s="32" t="s">
        <v>473</v>
      </c>
      <c r="O409" s="32"/>
      <c r="P409" s="37" t="s">
        <v>634</v>
      </c>
    </row>
    <row r="410" spans="2:16" x14ac:dyDescent="0.25">
      <c r="B410" s="5">
        <v>5</v>
      </c>
      <c r="C410" s="42" t="str">
        <f>VLOOKUP([1]!テーブル26[[#This Row],[article_type_id]],[1]!品名マスタ[#Data],5,0)</f>
        <v>段付スリーブ</v>
      </c>
      <c r="D410" s="9">
        <v>2</v>
      </c>
      <c r="E410" s="16" t="str">
        <f>VLOOKUP([1]!テーブル26[[#This Row],[qt_condition_type_id]],[1]!見積条件タイプマスタ[#Data],5,0)</f>
        <v>エジェクタピン穴有効長さ公差</v>
      </c>
      <c r="F410" s="16" t="str">
        <f>VLOOKUP([1]!テーブル26[[#This Row],[qt_condition_type_id]],[1]!見積条件タイプマスタ[#Data],4,0)</f>
        <v>SOLID_FEATURE</v>
      </c>
      <c r="G410" s="5">
        <v>1</v>
      </c>
      <c r="H410" s="16" t="str">
        <f>[1]!テーブル26[[#This Row],[article_type_id]]&amp;"."&amp;[1]!テーブル26[[#This Row],[qt_condition_type_id]]&amp;"."&amp;[1]!テーブル26[[#This Row],[qt_condition_type_define_id]]</f>
        <v>5.10031.1</v>
      </c>
      <c r="I410" s="33" t="str">
        <f>VLOOKUP([1]!テーブル26[[#This Row],['#unique_id]],[1]!見積条件マスタ[['#unique_id]:[name]],2,0)</f>
        <v>5/0</v>
      </c>
      <c r="J410" s="33">
        <f>VLOOKUP([1]!テーブル26[[#This Row],['#unique_id]],[1]!見積条件マスタ[['#unique_id]:[name]],3,0)</f>
        <v>0</v>
      </c>
      <c r="K410" s="33" t="str">
        <f>VLOOKUP([1]!テーブル26[[#This Row],['#unique_id]],[1]!見積条件マスタ[['#unique_id]:[name]],4,0)</f>
        <v>+5.0/0</v>
      </c>
      <c r="L410" s="32">
        <v>1</v>
      </c>
      <c r="M410" s="32" t="s">
        <v>388</v>
      </c>
      <c r="N410" s="32" t="s">
        <v>473</v>
      </c>
      <c r="O410" s="32"/>
      <c r="P410" s="37" t="s">
        <v>633</v>
      </c>
    </row>
    <row r="411" spans="2:16" x14ac:dyDescent="0.25">
      <c r="B411" s="5">
        <v>5</v>
      </c>
      <c r="C411" s="42" t="str">
        <f>VLOOKUP([1]!テーブル26[[#This Row],[article_type_id]],[1]!品名マスタ[#Data],5,0)</f>
        <v>段付スリーブ</v>
      </c>
      <c r="D411" s="9">
        <v>2</v>
      </c>
      <c r="E411" s="16" t="str">
        <f>VLOOKUP([1]!テーブル26[[#This Row],[qt_condition_type_id]],[1]!見積条件タイプマスタ[#Data],5,0)</f>
        <v>エジェクタピン穴有効長さ公差</v>
      </c>
      <c r="F411" s="16" t="str">
        <f>VLOOKUP([1]!テーブル26[[#This Row],[qt_condition_type_id]],[1]!見積条件タイプマスタ[#Data],4,0)</f>
        <v>SOLID_FEATURE</v>
      </c>
      <c r="G411" s="5">
        <v>1</v>
      </c>
      <c r="H411" s="16" t="str">
        <f>[1]!テーブル26[[#This Row],[article_type_id]]&amp;"."&amp;[1]!テーブル26[[#This Row],[qt_condition_type_id]]&amp;"."&amp;[1]!テーブル26[[#This Row],[qt_condition_type_define_id]]</f>
        <v>5.10031.2</v>
      </c>
      <c r="I411" s="33" t="str">
        <f>VLOOKUP([1]!テーブル26[[#This Row],['#unique_id]],[1]!見積条件マスタ[['#unique_id]:[name]],2,0)</f>
        <v>3/0</v>
      </c>
      <c r="J411" s="33">
        <f>VLOOKUP([1]!テーブル26[[#This Row],['#unique_id]],[1]!見積条件マスタ[['#unique_id]:[name]],3,0)</f>
        <v>0</v>
      </c>
      <c r="K411" s="33" t="str">
        <f>VLOOKUP([1]!テーブル26[[#This Row],['#unique_id]],[1]!見積条件マスタ[['#unique_id]:[name]],4,0)</f>
        <v>+3.0/0</v>
      </c>
      <c r="L411" s="32">
        <v>2</v>
      </c>
      <c r="M411" s="32" t="s">
        <v>473</v>
      </c>
      <c r="N411" s="32" t="s">
        <v>473</v>
      </c>
      <c r="O411" s="32"/>
      <c r="P411" s="37" t="s">
        <v>634</v>
      </c>
    </row>
    <row r="412" spans="2:16" x14ac:dyDescent="0.25">
      <c r="B412" s="5">
        <v>5</v>
      </c>
      <c r="C412" s="42" t="str">
        <f>VLOOKUP([1]!テーブル26[[#This Row],[article_type_id]],[1]!品名マスタ[#Data],5,0)</f>
        <v>段付スリーブ</v>
      </c>
      <c r="D412" s="9">
        <v>2</v>
      </c>
      <c r="E412" s="16" t="str">
        <f>VLOOKUP([1]!テーブル26[[#This Row],[qt_condition_type_id]],[1]!見積条件タイプマスタ[#Data],5,0)</f>
        <v>エジェクタピン穴有効長さ公差</v>
      </c>
      <c r="F412" s="16" t="str">
        <f>VLOOKUP([1]!テーブル26[[#This Row],[qt_condition_type_id]],[1]!見積条件タイプマスタ[#Data],4,0)</f>
        <v>SOLID_FEATURE</v>
      </c>
      <c r="G412" s="5">
        <v>2</v>
      </c>
      <c r="H412" s="16" t="str">
        <f>[1]!テーブル26[[#This Row],[article_type_id]]&amp;"."&amp;[1]!テーブル26[[#This Row],[qt_condition_type_id]]&amp;"."&amp;[1]!テーブル26[[#This Row],[qt_condition_type_define_id]]</f>
        <v>5.10031.2</v>
      </c>
      <c r="I412" s="33" t="str">
        <f>VLOOKUP([1]!テーブル26[[#This Row],['#unique_id]],[1]!見積条件マスタ[['#unique_id]:[name]],2,0)</f>
        <v>3/0</v>
      </c>
      <c r="J412" s="33">
        <f>VLOOKUP([1]!テーブル26[[#This Row],['#unique_id]],[1]!見積条件マスタ[['#unique_id]:[name]],3,0)</f>
        <v>0</v>
      </c>
      <c r="K412" s="33" t="str">
        <f>VLOOKUP([1]!テーブル26[[#This Row],['#unique_id]],[1]!見積条件マスタ[['#unique_id]:[name]],4,0)</f>
        <v>+3.0/0</v>
      </c>
      <c r="L412" s="32">
        <v>1</v>
      </c>
      <c r="M412" s="32" t="s">
        <v>389</v>
      </c>
      <c r="N412" s="32" t="s">
        <v>473</v>
      </c>
      <c r="O412" s="32"/>
      <c r="P412" s="37" t="s">
        <v>633</v>
      </c>
    </row>
    <row r="413" spans="2:16" x14ac:dyDescent="0.25">
      <c r="B413" s="5">
        <v>5</v>
      </c>
      <c r="C413" s="42" t="str">
        <f>VLOOKUP([1]!テーブル26[[#This Row],[article_type_id]],[1]!品名マスタ[#Data],5,0)</f>
        <v>段付スリーブ</v>
      </c>
      <c r="D413" s="9">
        <v>2</v>
      </c>
      <c r="E413" s="16" t="str">
        <f>VLOOKUP([1]!テーブル26[[#This Row],[qt_condition_type_id]],[1]!見積条件タイプマスタ[#Data],5,0)</f>
        <v>エジェクタピン段付穴有効長さ公差</v>
      </c>
      <c r="F413" s="16" t="str">
        <f>VLOOKUP([1]!テーブル26[[#This Row],[qt_condition_type_id]],[1]!見積条件タイプマスタ[#Data],4,0)</f>
        <v>SOLID_FEATURE</v>
      </c>
      <c r="G413" s="5">
        <v>2</v>
      </c>
      <c r="H413" s="16" t="str">
        <f>[1]!テーブル26[[#This Row],[article_type_id]]&amp;"."&amp;[1]!テーブル26[[#This Row],[qt_condition_type_id]]&amp;"."&amp;[1]!テーブル26[[#This Row],[qt_condition_type_define_id]]</f>
        <v>5.10034.1</v>
      </c>
      <c r="I413" s="33" t="str">
        <f>VLOOKUP([1]!テーブル26[[#This Row],['#unique_id]],[1]!見積条件マスタ[['#unique_id]:[name]],2,0)</f>
        <v>5/0</v>
      </c>
      <c r="J413" s="33">
        <f>VLOOKUP([1]!テーブル26[[#This Row],['#unique_id]],[1]!見積条件マスタ[['#unique_id]:[name]],3,0)</f>
        <v>0</v>
      </c>
      <c r="K413" s="33" t="str">
        <f>VLOOKUP([1]!テーブル26[[#This Row],['#unique_id]],[1]!見積条件マスタ[['#unique_id]:[name]],4,0)</f>
        <v>+5.0/0</v>
      </c>
      <c r="L413" s="32">
        <v>2</v>
      </c>
      <c r="M413" s="32" t="s">
        <v>473</v>
      </c>
      <c r="N413" s="32" t="s">
        <v>473</v>
      </c>
      <c r="O413" s="32"/>
      <c r="P413" s="37" t="s">
        <v>634</v>
      </c>
    </row>
    <row r="414" spans="2:16" x14ac:dyDescent="0.25">
      <c r="B414" s="5">
        <v>5</v>
      </c>
      <c r="C414" s="42" t="str">
        <f>VLOOKUP([1]!テーブル26[[#This Row],[article_type_id]],[1]!品名マスタ[#Data],5,0)</f>
        <v>段付スリーブ</v>
      </c>
      <c r="D414" s="11">
        <v>10002</v>
      </c>
      <c r="E414" s="16" t="str">
        <f>VLOOKUP([1]!テーブル26[[#This Row],[qt_condition_type_id]],[1]!見積条件タイプマスタ[#Data],5,0)</f>
        <v>エジェクタピン段付穴有効長さ公差</v>
      </c>
      <c r="F414" s="16" t="str">
        <f>VLOOKUP([1]!テーブル26[[#This Row],[qt_condition_type_id]],[1]!見積条件タイプマスタ[#Data],4,0)</f>
        <v>SOLID_FEATURE</v>
      </c>
      <c r="G414" s="10">
        <v>1</v>
      </c>
      <c r="H414" s="43" t="str">
        <f>[1]!テーブル26[[#This Row],[article_type_id]]&amp;"."&amp;[1]!テーブル26[[#This Row],[qt_condition_type_id]]&amp;"."&amp;[1]!テーブル26[[#This Row],[qt_condition_type_define_id]]</f>
        <v>5.10034.1</v>
      </c>
      <c r="I414" s="35" t="str">
        <f>VLOOKUP([1]!テーブル26[[#This Row],['#unique_id]],[1]!見積条件マスタ[['#unique_id]:[name]],2,0)</f>
        <v>5/0</v>
      </c>
      <c r="J414" s="35">
        <f>VLOOKUP([1]!テーブル26[[#This Row],['#unique_id]],[1]!見積条件マスタ[['#unique_id]:[name]],3,0)</f>
        <v>0</v>
      </c>
      <c r="K414" s="35" t="str">
        <f>VLOOKUP([1]!テーブル26[[#This Row],['#unique_id]],[1]!見積条件マスタ[['#unique_id]:[name]],4,0)</f>
        <v>+5.0/0</v>
      </c>
      <c r="L414" s="38">
        <v>1</v>
      </c>
      <c r="M414" s="38" t="s">
        <v>389</v>
      </c>
      <c r="N414" s="38" t="s">
        <v>473</v>
      </c>
      <c r="O414" s="41" t="s">
        <v>562</v>
      </c>
      <c r="P414" s="39" t="s">
        <v>633</v>
      </c>
    </row>
    <row r="415" spans="2:16" x14ac:dyDescent="0.25">
      <c r="B415" s="5">
        <v>5</v>
      </c>
      <c r="C415" s="42" t="str">
        <f>VLOOKUP([1]!テーブル26[[#This Row],[article_type_id]],[1]!品名マスタ[#Data],5,0)</f>
        <v>段付スリーブ</v>
      </c>
      <c r="D415" s="11">
        <v>10002</v>
      </c>
      <c r="E415" s="16" t="str">
        <f>VLOOKUP([1]!テーブル26[[#This Row],[qt_condition_type_id]],[1]!見積条件タイプマスタ[#Data],5,0)</f>
        <v>エジェクタピン段付穴有効長さ公差</v>
      </c>
      <c r="F415" s="16" t="str">
        <f>VLOOKUP([1]!テーブル26[[#This Row],[qt_condition_type_id]],[1]!見積条件タイプマスタ[#Data],4,0)</f>
        <v>SOLID_FEATURE</v>
      </c>
      <c r="G415" s="10">
        <v>1</v>
      </c>
      <c r="H415" s="43" t="str">
        <f>[1]!テーブル26[[#This Row],[article_type_id]]&amp;"."&amp;[1]!テーブル26[[#This Row],[qt_condition_type_id]]&amp;"."&amp;[1]!テーブル26[[#This Row],[qt_condition_type_define_id]]</f>
        <v>5.10034.2</v>
      </c>
      <c r="I415" s="35" t="str">
        <f>VLOOKUP([1]!テーブル26[[#This Row],['#unique_id]],[1]!見積条件マスタ[['#unique_id]:[name]],2,0)</f>
        <v>3/0</v>
      </c>
      <c r="J415" s="35">
        <f>VLOOKUP([1]!テーブル26[[#This Row],['#unique_id]],[1]!見積条件マスタ[['#unique_id]:[name]],3,0)</f>
        <v>0</v>
      </c>
      <c r="K415" s="35" t="str">
        <f>VLOOKUP([1]!テーブル26[[#This Row],['#unique_id]],[1]!見積条件マスタ[['#unique_id]:[name]],4,0)</f>
        <v>+3.0/0</v>
      </c>
      <c r="L415" s="38">
        <v>2</v>
      </c>
      <c r="M415" s="38" t="s">
        <v>388</v>
      </c>
      <c r="N415" s="38" t="s">
        <v>473</v>
      </c>
      <c r="O415" s="38"/>
      <c r="P415" s="39" t="s">
        <v>633</v>
      </c>
    </row>
    <row r="416" spans="2:16" x14ac:dyDescent="0.25">
      <c r="B416" s="5">
        <v>5</v>
      </c>
      <c r="C416" s="42" t="str">
        <f>VLOOKUP([1]!テーブル26[[#This Row],[article_type_id]],[1]!品名マスタ[#Data],5,0)</f>
        <v>段付スリーブ</v>
      </c>
      <c r="D416" s="11">
        <v>10002</v>
      </c>
      <c r="E416" s="16" t="str">
        <f>VLOOKUP([1]!テーブル26[[#This Row],[qt_condition_type_id]],[1]!見積条件タイプマスタ[#Data],5,0)</f>
        <v>エジェクタピン段付穴有効長さ公差</v>
      </c>
      <c r="F416" s="16" t="str">
        <f>VLOOKUP([1]!テーブル26[[#This Row],[qt_condition_type_id]],[1]!見積条件タイプマスタ[#Data],4,0)</f>
        <v>SOLID_FEATURE</v>
      </c>
      <c r="G416" s="10">
        <v>1</v>
      </c>
      <c r="H416" s="43" t="str">
        <f>[1]!テーブル26[[#This Row],[article_type_id]]&amp;"."&amp;[1]!テーブル26[[#This Row],[qt_condition_type_id]]&amp;"."&amp;[1]!テーブル26[[#This Row],[qt_condition_type_define_id]]</f>
        <v>5.10034.2</v>
      </c>
      <c r="I416" s="35" t="str">
        <f>VLOOKUP([1]!テーブル26[[#This Row],['#unique_id]],[1]!見積条件マスタ[['#unique_id]:[name]],2,0)</f>
        <v>3/0</v>
      </c>
      <c r="J416" s="35">
        <f>VLOOKUP([1]!テーブル26[[#This Row],['#unique_id]],[1]!見積条件マスタ[['#unique_id]:[name]],3,0)</f>
        <v>0</v>
      </c>
      <c r="K416" s="35" t="str">
        <f>VLOOKUP([1]!テーブル26[[#This Row],['#unique_id]],[1]!見積条件マスタ[['#unique_id]:[name]],4,0)</f>
        <v>+3.0/0</v>
      </c>
      <c r="L416" s="38">
        <v>3</v>
      </c>
      <c r="M416" s="38" t="s">
        <v>473</v>
      </c>
      <c r="N416" s="38" t="s">
        <v>473</v>
      </c>
      <c r="O416" s="38"/>
      <c r="P416" s="39" t="s">
        <v>632</v>
      </c>
    </row>
    <row r="417" spans="2:16" x14ac:dyDescent="0.25">
      <c r="B417" s="5">
        <v>5</v>
      </c>
      <c r="C417" s="42" t="str">
        <f>VLOOKUP([1]!テーブル26[[#This Row],[article_type_id]],[1]!品名マスタ[#Data],5,0)</f>
        <v>断熱板</v>
      </c>
      <c r="D417" s="11">
        <v>10002</v>
      </c>
      <c r="E417" s="16" t="str">
        <f>VLOOKUP([1]!テーブル26[[#This Row],[qt_condition_type_id]],[1]!見積条件タイプマスタ[#Data],5,0)</f>
        <v>板厚公差</v>
      </c>
      <c r="F417" s="16" t="str">
        <f>VLOOKUP([1]!テーブル26[[#This Row],[qt_condition_type_id]],[1]!見積条件タイプマスタ[#Data],4,0)</f>
        <v>SOLID_FEATURE</v>
      </c>
      <c r="G417" s="10">
        <v>2</v>
      </c>
      <c r="H417" s="43" t="str">
        <f>[1]!テーブル26[[#This Row],[article_type_id]]&amp;"."&amp;[1]!テーブル26[[#This Row],[qt_condition_type_id]]&amp;"."&amp;[1]!テーブル26[[#This Row],[qt_condition_type_define_id]]</f>
        <v>6.10037.4</v>
      </c>
      <c r="I417" s="35" t="str">
        <f>VLOOKUP([1]!テーブル26[[#This Row],['#unique_id]],[1]!見積条件マスタ[['#unique_id]:[name]],2,0)</f>
        <v>+0.05/-0.05</v>
      </c>
      <c r="J417" s="35">
        <f>VLOOKUP([1]!テーブル26[[#This Row],['#unique_id]],[1]!見積条件マスタ[['#unique_id]:[name]],3,0)</f>
        <v>0</v>
      </c>
      <c r="K417" s="35" t="str">
        <f>VLOOKUP([1]!テーブル26[[#This Row],['#unique_id]],[1]!見積条件マスタ[['#unique_id]:[name]],4,0)</f>
        <v>±0.05</v>
      </c>
      <c r="L417" s="38">
        <v>1</v>
      </c>
      <c r="M417" s="38" t="s">
        <v>389</v>
      </c>
      <c r="N417" s="38" t="s">
        <v>474</v>
      </c>
      <c r="O417" s="41" t="s">
        <v>563</v>
      </c>
      <c r="P417" s="39" t="s">
        <v>633</v>
      </c>
    </row>
    <row r="418" spans="2:16" x14ac:dyDescent="0.25">
      <c r="B418" s="5">
        <v>5</v>
      </c>
      <c r="C418" s="42" t="str">
        <f>VLOOKUP([1]!テーブル26[[#This Row],[article_type_id]],[1]!品名マスタ[#Data],5,0)</f>
        <v>断熱板</v>
      </c>
      <c r="D418" s="11">
        <v>10002</v>
      </c>
      <c r="E418" s="16" t="str">
        <f>VLOOKUP([1]!テーブル26[[#This Row],[qt_condition_type_id]],[1]!見積条件タイプマスタ[#Data],5,0)</f>
        <v>板厚公差</v>
      </c>
      <c r="F418" s="16" t="str">
        <f>VLOOKUP([1]!テーブル26[[#This Row],[qt_condition_type_id]],[1]!見積条件タイプマスタ[#Data],4,0)</f>
        <v>SOLID_FEATURE</v>
      </c>
      <c r="G418" s="10">
        <v>2</v>
      </c>
      <c r="H418" s="43" t="str">
        <f>[1]!テーブル26[[#This Row],[article_type_id]]&amp;"."&amp;[1]!テーブル26[[#This Row],[qt_condition_type_id]]&amp;"."&amp;[1]!テーブル26[[#This Row],[qt_condition_type_define_id]]</f>
        <v>6.10037.4</v>
      </c>
      <c r="I418" s="35" t="str">
        <f>VLOOKUP([1]!テーブル26[[#This Row],['#unique_id]],[1]!見積条件マスタ[['#unique_id]:[name]],2,0)</f>
        <v>+0.05/-0.05</v>
      </c>
      <c r="J418" s="35">
        <f>VLOOKUP([1]!テーブル26[[#This Row],['#unique_id]],[1]!見積条件マスタ[['#unique_id]:[name]],3,0)</f>
        <v>0</v>
      </c>
      <c r="K418" s="35" t="str">
        <f>VLOOKUP([1]!テーブル26[[#This Row],['#unique_id]],[1]!見積条件マスタ[['#unique_id]:[name]],4,0)</f>
        <v>±0.05</v>
      </c>
      <c r="L418" s="38">
        <v>2</v>
      </c>
      <c r="M418" s="38" t="s">
        <v>473</v>
      </c>
      <c r="N418" s="38" t="s">
        <v>473</v>
      </c>
      <c r="O418" s="38"/>
      <c r="P418" s="39" t="s">
        <v>632</v>
      </c>
    </row>
    <row r="419" spans="2:16" x14ac:dyDescent="0.25">
      <c r="B419" s="5">
        <v>5</v>
      </c>
      <c r="C419" s="42" t="str">
        <f>VLOOKUP([1]!テーブル26[[#This Row],[article_type_id]],[1]!品名マスタ[#Data],5,0)</f>
        <v>断熱板</v>
      </c>
      <c r="D419" s="11">
        <v>10007</v>
      </c>
      <c r="E419" s="49" t="str">
        <f>VLOOKUP([1]!テーブル26[[#This Row],[qt_condition_type_id]],[1]!見積条件タイプマスタ[#Data],5,0)</f>
        <v>板厚公差</v>
      </c>
      <c r="F419" s="49" t="str">
        <f>VLOOKUP([1]!テーブル26[[#This Row],[qt_condition_type_id]],[1]!見積条件タイプマスタ[#Data],4,0)</f>
        <v>SOLID_FEATURE</v>
      </c>
      <c r="G419" s="10">
        <v>1</v>
      </c>
      <c r="H419" s="42" t="str">
        <f>[1]!テーブル26[[#This Row],[article_type_id]]&amp;"."&amp;[1]!テーブル26[[#This Row],[qt_condition_type_id]]&amp;"."&amp;[1]!テーブル26[[#This Row],[qt_condition_type_define_id]]</f>
        <v>6.10037.4</v>
      </c>
      <c r="I419" s="56" t="str">
        <f>VLOOKUP([1]!テーブル26[[#This Row],['#unique_id]],[1]!見積条件マスタ[['#unique_id]:[name]],2,0)</f>
        <v>+0.05/-0.05</v>
      </c>
      <c r="J419" s="56">
        <f>VLOOKUP([1]!テーブル26[[#This Row],['#unique_id]],[1]!見積条件マスタ[['#unique_id]:[name]],3,0)</f>
        <v>0</v>
      </c>
      <c r="K419" s="56" t="str">
        <f>VLOOKUP([1]!テーブル26[[#This Row],['#unique_id]],[1]!見積条件マスタ[['#unique_id]:[name]],4,0)</f>
        <v>±0.05</v>
      </c>
      <c r="L419" s="38">
        <v>1</v>
      </c>
      <c r="M419" s="38" t="s">
        <v>388</v>
      </c>
      <c r="N419" s="38" t="s">
        <v>474</v>
      </c>
      <c r="O419" s="38"/>
      <c r="P419" s="39" t="s">
        <v>633</v>
      </c>
    </row>
    <row r="420" spans="2:16" x14ac:dyDescent="0.25">
      <c r="B420" s="5">
        <v>5</v>
      </c>
      <c r="C420" s="42" t="str">
        <f>VLOOKUP([1]!テーブル26[[#This Row],[article_type_id]],[1]!品名マスタ[#Data],5,0)</f>
        <v>断熱板</v>
      </c>
      <c r="D420" s="11">
        <v>10007</v>
      </c>
      <c r="E420" s="49" t="str">
        <f>VLOOKUP([1]!テーブル26[[#This Row],[qt_condition_type_id]],[1]!見積条件タイプマスタ[#Data],5,0)</f>
        <v>板厚公差</v>
      </c>
      <c r="F420" s="49" t="str">
        <f>VLOOKUP([1]!テーブル26[[#This Row],[qt_condition_type_id]],[1]!見積条件タイプマスタ[#Data],4,0)</f>
        <v>SOLID_FEATURE</v>
      </c>
      <c r="G420" s="10">
        <v>1</v>
      </c>
      <c r="H420" s="42" t="str">
        <f>[1]!テーブル26[[#This Row],[article_type_id]]&amp;"."&amp;[1]!テーブル26[[#This Row],[qt_condition_type_id]]&amp;"."&amp;[1]!テーブル26[[#This Row],[qt_condition_type_define_id]]</f>
        <v>6.10037.4</v>
      </c>
      <c r="I420" s="56" t="str">
        <f>VLOOKUP([1]!テーブル26[[#This Row],['#unique_id]],[1]!見積条件マスタ[['#unique_id]:[name]],2,0)</f>
        <v>+0.05/-0.05</v>
      </c>
      <c r="J420" s="56">
        <f>VLOOKUP([1]!テーブル26[[#This Row],['#unique_id]],[1]!見積条件マスタ[['#unique_id]:[name]],3,0)</f>
        <v>0</v>
      </c>
      <c r="K420" s="56" t="str">
        <f>VLOOKUP([1]!テーブル26[[#This Row],['#unique_id]],[1]!見積条件マスタ[['#unique_id]:[name]],4,0)</f>
        <v>±0.05</v>
      </c>
      <c r="L420" s="38">
        <v>2</v>
      </c>
      <c r="M420" s="38" t="s">
        <v>473</v>
      </c>
      <c r="N420" s="38" t="s">
        <v>474</v>
      </c>
      <c r="O420" s="38"/>
      <c r="P420" s="39" t="s">
        <v>632</v>
      </c>
    </row>
    <row r="421" spans="2:16" x14ac:dyDescent="0.25">
      <c r="B421" s="5">
        <v>5</v>
      </c>
      <c r="C421" s="42" t="str">
        <f>VLOOKUP([1]!テーブル26[[#This Row],[article_type_id]],[1]!品名マスタ[#Data],5,0)</f>
        <v>断熱板</v>
      </c>
      <c r="D421" s="11">
        <v>10007</v>
      </c>
      <c r="E421" s="49" t="str">
        <f>VLOOKUP([1]!テーブル26[[#This Row],[qt_condition_type_id]],[1]!見積条件タイプマスタ[#Data],5,0)</f>
        <v>板厚公差</v>
      </c>
      <c r="F421" s="49" t="str">
        <f>VLOOKUP([1]!テーブル26[[#This Row],[qt_condition_type_id]],[1]!見積条件タイプマスタ[#Data],4,0)</f>
        <v>SOLID_FEATURE</v>
      </c>
      <c r="G421" s="10">
        <v>2</v>
      </c>
      <c r="H421" s="42" t="str">
        <f>[1]!テーブル26[[#This Row],[article_type_id]]&amp;"."&amp;[1]!テーブル26[[#This Row],[qt_condition_type_id]]&amp;"."&amp;[1]!テーブル26[[#This Row],[qt_condition_type_define_id]]</f>
        <v>6.10037.4</v>
      </c>
      <c r="I421" s="56" t="str">
        <f>VLOOKUP([1]!テーブル26[[#This Row],['#unique_id]],[1]!見積条件マスタ[['#unique_id]:[name]],2,0)</f>
        <v>+0.05/-0.05</v>
      </c>
      <c r="J421" s="56">
        <f>VLOOKUP([1]!テーブル26[[#This Row],['#unique_id]],[1]!見積条件マスタ[['#unique_id]:[name]],3,0)</f>
        <v>0</v>
      </c>
      <c r="K421" s="56" t="str">
        <f>VLOOKUP([1]!テーブル26[[#This Row],['#unique_id]],[1]!見積条件マスタ[['#unique_id]:[name]],4,0)</f>
        <v>±0.05</v>
      </c>
      <c r="L421" s="38">
        <v>1</v>
      </c>
      <c r="M421" s="38" t="s">
        <v>389</v>
      </c>
      <c r="N421" s="38" t="s">
        <v>474</v>
      </c>
      <c r="O421" s="38"/>
      <c r="P421" s="39" t="s">
        <v>633</v>
      </c>
    </row>
    <row r="422" spans="2:16" x14ac:dyDescent="0.25">
      <c r="B422" s="5">
        <v>5</v>
      </c>
      <c r="C422" s="42" t="str">
        <f>VLOOKUP([1]!テーブル26[[#This Row],[article_type_id]],[1]!品名マスタ[#Data],5,0)</f>
        <v>断熱板</v>
      </c>
      <c r="D422" s="11">
        <v>10007</v>
      </c>
      <c r="E422" s="49" t="str">
        <f>VLOOKUP([1]!テーブル26[[#This Row],[qt_condition_type_id]],[1]!見積条件タイプマスタ[#Data],5,0)</f>
        <v>板厚公差</v>
      </c>
      <c r="F422" s="49" t="str">
        <f>VLOOKUP([1]!テーブル26[[#This Row],[qt_condition_type_id]],[1]!見積条件タイプマスタ[#Data],4,0)</f>
        <v>SOLID_FEATURE</v>
      </c>
      <c r="G422" s="10">
        <v>2</v>
      </c>
      <c r="H422" s="42" t="str">
        <f>[1]!テーブル26[[#This Row],[article_type_id]]&amp;"."&amp;[1]!テーブル26[[#This Row],[qt_condition_type_id]]&amp;"."&amp;[1]!テーブル26[[#This Row],[qt_condition_type_define_id]]</f>
        <v>6.10037.5</v>
      </c>
      <c r="I422" s="56" t="str">
        <f>VLOOKUP([1]!テーブル26[[#This Row],['#unique_id]],[1]!見積条件マスタ[['#unique_id]:[name]],2,0)</f>
        <v>+0.01/-0.01</v>
      </c>
      <c r="J422" s="56">
        <f>VLOOKUP([1]!テーブル26[[#This Row],['#unique_id]],[1]!見積条件マスタ[['#unique_id]:[name]],3,0)</f>
        <v>0</v>
      </c>
      <c r="K422" s="56" t="str">
        <f>VLOOKUP([1]!テーブル26[[#This Row],['#unique_id]],[1]!見積条件マスタ[['#unique_id]:[name]],4,0)</f>
        <v>±0.01</v>
      </c>
      <c r="L422" s="38">
        <v>2</v>
      </c>
      <c r="M422" s="38" t="s">
        <v>473</v>
      </c>
      <c r="N422" s="38" t="s">
        <v>474</v>
      </c>
      <c r="O422" s="38"/>
      <c r="P422" s="39" t="s">
        <v>632</v>
      </c>
    </row>
    <row r="423" spans="2:16" x14ac:dyDescent="0.25">
      <c r="B423" s="5">
        <v>5</v>
      </c>
      <c r="C423" s="42" t="str">
        <f>VLOOKUP([1]!テーブル26[[#This Row],[article_type_id]],[1]!品名マスタ[#Data],5,0)</f>
        <v>断熱板</v>
      </c>
      <c r="D423" s="50">
        <v>10014</v>
      </c>
      <c r="E423" s="49" t="str">
        <f>VLOOKUP([1]!テーブル26[[#This Row],[qt_condition_type_id]],[1]!見積条件タイプマスタ[#Data],5,0)</f>
        <v>板厚公差</v>
      </c>
      <c r="F423" s="49" t="str">
        <f>VLOOKUP([1]!テーブル26[[#This Row],[qt_condition_type_id]],[1]!見積条件タイプマスタ[#Data],4,0)</f>
        <v>SOLID_FEATURE</v>
      </c>
      <c r="G423" s="32">
        <v>2</v>
      </c>
      <c r="H423" s="49" t="str">
        <f>[1]!テーブル26[[#This Row],[article_type_id]]&amp;"."&amp;[1]!テーブル26[[#This Row],[qt_condition_type_id]]&amp;"."&amp;[1]!テーブル26[[#This Row],[qt_condition_type_define_id]]</f>
        <v>6.10037.5</v>
      </c>
      <c r="I423" s="33" t="str">
        <f>VLOOKUP([1]!テーブル26[[#This Row],['#unique_id]],[1]!見積条件マスタ[['#unique_id]:[name]],2,0)</f>
        <v>+0.01/-0.01</v>
      </c>
      <c r="J423" s="33">
        <f>VLOOKUP([1]!テーブル26[[#This Row],['#unique_id]],[1]!見積条件マスタ[['#unique_id]:[name]],3,0)</f>
        <v>0</v>
      </c>
      <c r="K423" s="33" t="str">
        <f>VLOOKUP([1]!テーブル26[[#This Row],['#unique_id]],[1]!見積条件マスタ[['#unique_id]:[name]],4,0)</f>
        <v>±0.01</v>
      </c>
      <c r="L423" s="32">
        <v>1</v>
      </c>
      <c r="M423" s="32" t="s">
        <v>474</v>
      </c>
      <c r="N423" s="32" t="s">
        <v>474</v>
      </c>
      <c r="O423" s="50" t="s">
        <v>604</v>
      </c>
      <c r="P423" s="32" t="s">
        <v>633</v>
      </c>
    </row>
    <row r="424" spans="2:16" x14ac:dyDescent="0.25">
      <c r="B424" s="5">
        <v>5</v>
      </c>
      <c r="C424" s="42" t="str">
        <f>VLOOKUP([1]!テーブル26[[#This Row],[article_type_id]],[1]!品名マスタ[#Data],5,0)</f>
        <v>断熱板</v>
      </c>
      <c r="D424" s="50">
        <v>10014</v>
      </c>
      <c r="E424" s="49" t="str">
        <f>VLOOKUP([1]!テーブル26[[#This Row],[qt_condition_type_id]],[1]!見積条件タイプマスタ[#Data],5,0)</f>
        <v>板厚公差</v>
      </c>
      <c r="F424" s="49" t="str">
        <f>VLOOKUP([1]!テーブル26[[#This Row],[qt_condition_type_id]],[1]!見積条件タイプマスタ[#Data],4,0)</f>
        <v>SOLID_FEATURE</v>
      </c>
      <c r="G424" s="32">
        <v>2</v>
      </c>
      <c r="H424" s="49" t="str">
        <f>[1]!テーブル26[[#This Row],[article_type_id]]&amp;"."&amp;[1]!テーブル26[[#This Row],[qt_condition_type_id]]&amp;"."&amp;[1]!テーブル26[[#This Row],[qt_condition_type_define_id]]</f>
        <v>6.10037.5</v>
      </c>
      <c r="I424" s="33" t="str">
        <f>VLOOKUP([1]!テーブル26[[#This Row],['#unique_id]],[1]!見積条件マスタ[['#unique_id]:[name]],2,0)</f>
        <v>+0.01/-0.01</v>
      </c>
      <c r="J424" s="33">
        <f>VLOOKUP([1]!テーブル26[[#This Row],['#unique_id]],[1]!見積条件マスタ[['#unique_id]:[name]],3,0)</f>
        <v>0</v>
      </c>
      <c r="K424" s="33" t="str">
        <f>VLOOKUP([1]!テーブル26[[#This Row],['#unique_id]],[1]!見積条件マスタ[['#unique_id]:[name]],4,0)</f>
        <v>±0.01</v>
      </c>
      <c r="L424" s="32">
        <v>2</v>
      </c>
      <c r="M424" s="32" t="s">
        <v>474</v>
      </c>
      <c r="N424" s="32" t="s">
        <v>474</v>
      </c>
      <c r="O424" s="50" t="s">
        <v>605</v>
      </c>
      <c r="P424" s="32" t="s">
        <v>633</v>
      </c>
    </row>
    <row r="425" spans="2:16" x14ac:dyDescent="0.25">
      <c r="B425" s="5">
        <v>5</v>
      </c>
      <c r="C425" s="42" t="str">
        <f>VLOOKUP([1]!テーブル26[[#This Row],[article_type_id]],[1]!品名マスタ[#Data],5,0)</f>
        <v>断熱板</v>
      </c>
      <c r="D425" s="50">
        <v>10014</v>
      </c>
      <c r="E425" s="49" t="str">
        <f>VLOOKUP([1]!テーブル26[[#This Row],[qt_condition_type_id]],[1]!見積条件タイプマスタ[#Data],5,0)</f>
        <v>板厚公差</v>
      </c>
      <c r="F425" s="49" t="str">
        <f>VLOOKUP([1]!テーブル26[[#This Row],[qt_condition_type_id]],[1]!見積条件タイプマスタ[#Data],4,0)</f>
        <v>SOLID_FEATURE</v>
      </c>
      <c r="G425" s="32">
        <v>2</v>
      </c>
      <c r="H425" s="49" t="str">
        <f>[1]!テーブル26[[#This Row],[article_type_id]]&amp;"."&amp;[1]!テーブル26[[#This Row],[qt_condition_type_id]]&amp;"."&amp;[1]!テーブル26[[#This Row],[qt_condition_type_define_id]]</f>
        <v>6.10037.6</v>
      </c>
      <c r="I425" s="33" t="str">
        <f>VLOOKUP([1]!テーブル26[[#This Row],['#unique_id]],[1]!見積条件マスタ[['#unique_id]:[name]],2,0)</f>
        <v>+0.2/-0.2</v>
      </c>
      <c r="J425" s="33">
        <f>VLOOKUP([1]!テーブル26[[#This Row],['#unique_id]],[1]!見積条件マスタ[['#unique_id]:[name]],3,0)</f>
        <v>0</v>
      </c>
      <c r="K425" s="33" t="str">
        <f>VLOOKUP([1]!テーブル26[[#This Row],['#unique_id]],[1]!見積条件マスタ[['#unique_id]:[name]],4,0)</f>
        <v>標準公差(±0.2)</v>
      </c>
      <c r="L425" s="32">
        <v>3</v>
      </c>
      <c r="M425" s="32" t="s">
        <v>474</v>
      </c>
      <c r="N425" s="32" t="s">
        <v>474</v>
      </c>
      <c r="O425" s="50" t="s">
        <v>606</v>
      </c>
      <c r="P425" s="32" t="s">
        <v>633</v>
      </c>
    </row>
    <row r="426" spans="2:16" x14ac:dyDescent="0.25">
      <c r="B426" s="5">
        <v>5</v>
      </c>
      <c r="C426" s="42" t="str">
        <f>VLOOKUP([1]!テーブル26[[#This Row],[article_type_id]],[1]!品名マスタ[#Data],5,0)</f>
        <v>断熱板</v>
      </c>
      <c r="D426" s="50">
        <v>10014</v>
      </c>
      <c r="E426" s="49" t="str">
        <f>VLOOKUP([1]!テーブル26[[#This Row],[qt_condition_type_id]],[1]!見積条件タイプマスタ[#Data],5,0)</f>
        <v>板厚公差</v>
      </c>
      <c r="F426" s="49" t="str">
        <f>VLOOKUP([1]!テーブル26[[#This Row],[qt_condition_type_id]],[1]!見積条件タイプマスタ[#Data],4,0)</f>
        <v>SOLID_FEATURE</v>
      </c>
      <c r="G426" s="32">
        <v>2</v>
      </c>
      <c r="H426" s="49" t="str">
        <f>[1]!テーブル26[[#This Row],[article_type_id]]&amp;"."&amp;[1]!テーブル26[[#This Row],[qt_condition_type_id]]&amp;"."&amp;[1]!テーブル26[[#This Row],[qt_condition_type_define_id]]</f>
        <v>6.10037.7</v>
      </c>
      <c r="I426" s="33" t="str">
        <f>VLOOKUP([1]!テーブル26[[#This Row],['#unique_id]],[1]!見積条件マスタ[['#unique_id]:[name]],2,0)</f>
        <v>+0.3/-0.3</v>
      </c>
      <c r="J426" s="33">
        <f>VLOOKUP([1]!テーブル26[[#This Row],['#unique_id]],[1]!見積条件マスタ[['#unique_id]:[name]],3,0)</f>
        <v>0</v>
      </c>
      <c r="K426" s="33" t="str">
        <f>VLOOKUP([1]!テーブル26[[#This Row],['#unique_id]],[1]!見積条件マスタ[['#unique_id]:[name]],4,0)</f>
        <v>標準公差(±0.3)</v>
      </c>
      <c r="L426" s="32">
        <v>4</v>
      </c>
      <c r="M426" s="32" t="s">
        <v>474</v>
      </c>
      <c r="N426" s="32" t="s">
        <v>474</v>
      </c>
      <c r="O426" s="50" t="s">
        <v>607</v>
      </c>
      <c r="P426" s="32" t="s">
        <v>632</v>
      </c>
    </row>
    <row r="427" spans="2:16" x14ac:dyDescent="0.25">
      <c r="B427" s="5">
        <v>5</v>
      </c>
      <c r="C427" s="16" t="str">
        <f>VLOOKUP([1]!テーブル26[[#This Row],[article_type_id]],[1]!品名マスタ[#Data],5,0)</f>
        <v>断熱板</v>
      </c>
      <c r="D427" s="11">
        <v>10020</v>
      </c>
      <c r="E427" s="16" t="str">
        <f>VLOOKUP([1]!テーブル26[[#This Row],[qt_condition_type_id]],[1]!見積条件タイプマスタ[#Data],5,0)</f>
        <v>板厚公差</v>
      </c>
      <c r="F427" s="16" t="str">
        <f>VLOOKUP([1]!テーブル26[[#This Row],[qt_condition_type_id]],[1]!見積条件タイプマスタ[#Data],4,0)</f>
        <v>SOLID_FEATURE</v>
      </c>
      <c r="G427" s="10">
        <v>1</v>
      </c>
      <c r="H427" s="43" t="str">
        <f>[1]!テーブル26[[#This Row],[article_type_id]]&amp;"."&amp;[1]!テーブル26[[#This Row],[qt_condition_type_id]]&amp;"."&amp;[1]!テーブル26[[#This Row],[qt_condition_type_define_id]]</f>
        <v>6.10037.8</v>
      </c>
      <c r="I427" s="35" t="str">
        <f>VLOOKUP([1]!テーブル26[[#This Row],['#unique_id]],[1]!見積条件マスタ[['#unique_id]:[name]],2,0)</f>
        <v>+0.45/-0.45</v>
      </c>
      <c r="J427" s="35">
        <f>VLOOKUP([1]!テーブル26[[#This Row],['#unique_id]],[1]!見積条件マスタ[['#unique_id]:[name]],3,0)</f>
        <v>0</v>
      </c>
      <c r="K427" s="35" t="str">
        <f>VLOOKUP([1]!テーブル26[[#This Row],['#unique_id]],[1]!見積条件マスタ[['#unique_id]:[name]],4,0)</f>
        <v>標準公差(±0.45)</v>
      </c>
      <c r="L427" s="38">
        <v>1</v>
      </c>
      <c r="M427" s="38" t="s">
        <v>388</v>
      </c>
      <c r="N427" s="38" t="s">
        <v>474</v>
      </c>
      <c r="O427" s="38"/>
      <c r="P427" s="39" t="s">
        <v>633</v>
      </c>
    </row>
    <row r="428" spans="2:16" x14ac:dyDescent="0.25">
      <c r="B428" s="5">
        <v>5</v>
      </c>
      <c r="C428" s="16" t="str">
        <f>VLOOKUP([1]!テーブル26[[#This Row],[article_type_id]],[1]!品名マスタ[#Data],5,0)</f>
        <v>断熱板</v>
      </c>
      <c r="D428" s="11">
        <v>10020</v>
      </c>
      <c r="E428" s="16" t="str">
        <f>VLOOKUP([1]!テーブル26[[#This Row],[qt_condition_type_id]],[1]!見積条件タイプマスタ[#Data],5,0)</f>
        <v>板厚公差</v>
      </c>
      <c r="F428" s="16" t="str">
        <f>VLOOKUP([1]!テーブル26[[#This Row],[qt_condition_type_id]],[1]!見積条件タイプマスタ[#Data],4,0)</f>
        <v>SOLID_FEATURE</v>
      </c>
      <c r="G428" s="10">
        <v>1</v>
      </c>
      <c r="H428" s="43" t="str">
        <f>[1]!テーブル26[[#This Row],[article_type_id]]&amp;"."&amp;[1]!テーブル26[[#This Row],[qt_condition_type_id]]&amp;"."&amp;[1]!テーブル26[[#This Row],[qt_condition_type_define_id]]</f>
        <v>6.10037.9</v>
      </c>
      <c r="I428" s="35" t="str">
        <f>VLOOKUP([1]!テーブル26[[#This Row],['#unique_id]],[1]!見積条件マスタ[['#unique_id]:[name]],2,0)</f>
        <v>+0.55/-0.55</v>
      </c>
      <c r="J428" s="35">
        <f>VLOOKUP([1]!テーブル26[[#This Row],['#unique_id]],[1]!見積条件マスタ[['#unique_id]:[name]],3,0)</f>
        <v>0</v>
      </c>
      <c r="K428" s="35" t="str">
        <f>VLOOKUP([1]!テーブル26[[#This Row],['#unique_id]],[1]!見積条件マスタ[['#unique_id]:[name]],4,0)</f>
        <v>標準公差(±0.55)</v>
      </c>
      <c r="L428" s="38">
        <v>2</v>
      </c>
      <c r="M428" s="38" t="s">
        <v>473</v>
      </c>
      <c r="N428" s="38" t="s">
        <v>474</v>
      </c>
      <c r="O428" s="38"/>
      <c r="P428" s="39" t="s">
        <v>632</v>
      </c>
    </row>
    <row r="429" spans="2:16" x14ac:dyDescent="0.25">
      <c r="B429" s="5">
        <v>5</v>
      </c>
      <c r="C429" s="16" t="str">
        <f>VLOOKUP([1]!テーブル26[[#This Row],[article_type_id]],[1]!品名マスタ[#Data],5,0)</f>
        <v>断熱板</v>
      </c>
      <c r="D429" s="11">
        <v>10020</v>
      </c>
      <c r="E429" s="16" t="str">
        <f>VLOOKUP([1]!テーブル26[[#This Row],[qt_condition_type_id]],[1]!見積条件タイプマスタ[#Data],5,0)</f>
        <v>板厚公差</v>
      </c>
      <c r="F429" s="16" t="str">
        <f>VLOOKUP([1]!テーブル26[[#This Row],[qt_condition_type_id]],[1]!見積条件タイプマスタ[#Data],4,0)</f>
        <v>SOLID_FEATURE</v>
      </c>
      <c r="G429" s="10">
        <v>2</v>
      </c>
      <c r="H429" s="43" t="str">
        <f>[1]!テーブル26[[#This Row],[article_type_id]]&amp;"."&amp;[1]!テーブル26[[#This Row],[qt_condition_type_id]]&amp;"."&amp;[1]!テーブル26[[#This Row],[qt_condition_type_define_id]]</f>
        <v>6.10037.10</v>
      </c>
      <c r="I429" s="35" t="str">
        <f>VLOOKUP([1]!テーブル26[[#This Row],['#unique_id]],[1]!見積条件マスタ[['#unique_id]:[name]],2,0)</f>
        <v>+0.3/-0.3</v>
      </c>
      <c r="J429" s="35">
        <f>VLOOKUP([1]!テーブル26[[#This Row],['#unique_id]],[1]!見積条件マスタ[['#unique_id]:[name]],3,0)</f>
        <v>0</v>
      </c>
      <c r="K429" s="35" t="str">
        <f>VLOOKUP([1]!テーブル26[[#This Row],['#unique_id]],[1]!見積条件マスタ[['#unique_id]:[name]],4,0)</f>
        <v>標準公差(±0.3)</v>
      </c>
      <c r="L429" s="38">
        <v>1</v>
      </c>
      <c r="M429" s="38" t="s">
        <v>388</v>
      </c>
      <c r="N429" s="38" t="s">
        <v>474</v>
      </c>
      <c r="O429" s="38"/>
      <c r="P429" s="37" t="s">
        <v>633</v>
      </c>
    </row>
    <row r="430" spans="2:16" x14ac:dyDescent="0.25">
      <c r="B430" s="5">
        <v>5</v>
      </c>
      <c r="C430" s="16" t="str">
        <f>VLOOKUP([1]!テーブル26[[#This Row],[article_type_id]],[1]!品名マスタ[#Data],5,0)</f>
        <v>断熱板</v>
      </c>
      <c r="D430" s="11">
        <v>10020</v>
      </c>
      <c r="E430" s="16" t="str">
        <f>VLOOKUP([1]!テーブル26[[#This Row],[qt_condition_type_id]],[1]!見積条件タイプマスタ[#Data],5,0)</f>
        <v>板厚公差</v>
      </c>
      <c r="F430" s="16" t="str">
        <f>VLOOKUP([1]!テーブル26[[#This Row],[qt_condition_type_id]],[1]!見積条件タイプマスタ[#Data],4,0)</f>
        <v>SOLID_FEATURE</v>
      </c>
      <c r="G430" s="10">
        <v>2</v>
      </c>
      <c r="H430" s="43" t="str">
        <f>[1]!テーブル26[[#This Row],[article_type_id]]&amp;"."&amp;[1]!テーブル26[[#This Row],[qt_condition_type_id]]&amp;"."&amp;[1]!テーブル26[[#This Row],[qt_condition_type_define_id]]</f>
        <v>6.10037.11</v>
      </c>
      <c r="I430" s="35" t="str">
        <f>VLOOKUP([1]!テーブル26[[#This Row],['#unique_id]],[1]!見積条件マスタ[['#unique_id]:[name]],2,0)</f>
        <v>+0.4/-0.4</v>
      </c>
      <c r="J430" s="35">
        <f>VLOOKUP([1]!テーブル26[[#This Row],['#unique_id]],[1]!見積条件マスタ[['#unique_id]:[name]],3,0)</f>
        <v>0</v>
      </c>
      <c r="K430" s="35" t="str">
        <f>VLOOKUP([1]!テーブル26[[#This Row],['#unique_id]],[1]!見積条件マスタ[['#unique_id]:[name]],4,0)</f>
        <v>標準公差(±0.4)</v>
      </c>
      <c r="L430" s="38">
        <v>2</v>
      </c>
      <c r="M430" s="38" t="s">
        <v>473</v>
      </c>
      <c r="N430" s="38" t="s">
        <v>474</v>
      </c>
      <c r="O430" s="38"/>
      <c r="P430" s="37" t="s">
        <v>632</v>
      </c>
    </row>
    <row r="431" spans="2:16" x14ac:dyDescent="0.25">
      <c r="B431" s="5">
        <v>5</v>
      </c>
      <c r="C431" s="49" t="str">
        <f>VLOOKUP([1]!テーブル26[[#This Row],[article_type_id]],[1]!品名マスタ[#Data],5,0)</f>
        <v>断熱板</v>
      </c>
      <c r="D431" s="11">
        <v>10020</v>
      </c>
      <c r="E431" s="49" t="str">
        <f>VLOOKUP([1]!テーブル26[[#This Row],[qt_condition_type_id]],[1]!見積条件タイプマスタ[#Data],5,0)</f>
        <v>板厚公差</v>
      </c>
      <c r="F431" s="49" t="str">
        <f>VLOOKUP([1]!テーブル26[[#This Row],[qt_condition_type_id]],[1]!見積条件タイプマスタ[#Data],4,0)</f>
        <v>SOLID_FEATURE</v>
      </c>
      <c r="G431" s="10">
        <v>3</v>
      </c>
      <c r="H431" s="42" t="str">
        <f>[1]!テーブル26[[#This Row],[article_type_id]]&amp;"."&amp;[1]!テーブル26[[#This Row],[qt_condition_type_id]]&amp;"."&amp;[1]!テーブル26[[#This Row],[qt_condition_type_define_id]]</f>
        <v>6.10037.12</v>
      </c>
      <c r="I431" s="56" t="str">
        <f>VLOOKUP([1]!テーブル26[[#This Row],['#unique_id]],[1]!見積条件マスタ[['#unique_id]:[name]],2,0)</f>
        <v>+0.65/-0.65</v>
      </c>
      <c r="J431" s="56">
        <f>VLOOKUP([1]!テーブル26[[#This Row],['#unique_id]],[1]!見積条件マスタ[['#unique_id]:[name]],3,0)</f>
        <v>0</v>
      </c>
      <c r="K431" s="56" t="str">
        <f>VLOOKUP([1]!テーブル26[[#This Row],['#unique_id]],[1]!見積条件マスタ[['#unique_id]:[name]],4,0)</f>
        <v>標準公差(±0.65)</v>
      </c>
      <c r="L431" s="38">
        <v>1</v>
      </c>
      <c r="M431" s="38" t="s">
        <v>777</v>
      </c>
      <c r="N431" s="38" t="s">
        <v>778</v>
      </c>
      <c r="O431" s="38" t="s">
        <v>779</v>
      </c>
      <c r="P431" s="37" t="s">
        <v>692</v>
      </c>
    </row>
    <row r="432" spans="2:16" x14ac:dyDescent="0.25">
      <c r="B432" s="5">
        <v>5</v>
      </c>
      <c r="C432" s="49" t="str">
        <f>VLOOKUP([1]!テーブル26[[#This Row],[article_type_id]],[1]!品名マスタ[#Data],5,0)</f>
        <v>断熱板</v>
      </c>
      <c r="D432" s="11">
        <v>10020</v>
      </c>
      <c r="E432" s="49" t="str">
        <f>VLOOKUP([1]!テーブル26[[#This Row],[qt_condition_type_id]],[1]!見積条件タイプマスタ[#Data],5,0)</f>
        <v>板厚公差</v>
      </c>
      <c r="F432" s="49" t="str">
        <f>VLOOKUP([1]!テーブル26[[#This Row],[qt_condition_type_id]],[1]!見積条件タイプマスタ[#Data],4,0)</f>
        <v>SOLID_FEATURE</v>
      </c>
      <c r="G432" s="10">
        <v>3</v>
      </c>
      <c r="H432" s="42" t="str">
        <f>[1]!テーブル26[[#This Row],[article_type_id]]&amp;"."&amp;[1]!テーブル26[[#This Row],[qt_condition_type_id]]&amp;"."&amp;[1]!テーブル26[[#This Row],[qt_condition_type_define_id]]</f>
        <v>6.10037.13</v>
      </c>
      <c r="I432" s="56" t="str">
        <f>VLOOKUP([1]!テーブル26[[#This Row],['#unique_id]],[1]!見積条件マスタ[['#unique_id]:[name]],2,0)</f>
        <v>+0.8/-0.8</v>
      </c>
      <c r="J432" s="56">
        <f>VLOOKUP([1]!テーブル26[[#This Row],['#unique_id]],[1]!見積条件マスタ[['#unique_id]:[name]],3,0)</f>
        <v>0</v>
      </c>
      <c r="K432" s="56" t="str">
        <f>VLOOKUP([1]!テーブル26[[#This Row],['#unique_id]],[1]!見積条件マスタ[['#unique_id]:[name]],4,0)</f>
        <v>標準公差(±0.8)</v>
      </c>
      <c r="L432" s="38">
        <v>2</v>
      </c>
      <c r="M432" s="38" t="s">
        <v>778</v>
      </c>
      <c r="N432" s="38" t="s">
        <v>778</v>
      </c>
      <c r="O432" s="38"/>
      <c r="P432" s="37" t="s">
        <v>693</v>
      </c>
    </row>
    <row r="433" spans="2:16" x14ac:dyDescent="0.25">
      <c r="B433" s="5">
        <v>5</v>
      </c>
      <c r="C433" s="49" t="str">
        <f>VLOOKUP([1]!テーブル26[[#This Row],[article_type_id]],[1]!品名マスタ[#Data],5,0)</f>
        <v>断熱板</v>
      </c>
      <c r="D433" s="11">
        <v>10020</v>
      </c>
      <c r="E433" s="49" t="str">
        <f>VLOOKUP([1]!テーブル26[[#This Row],[qt_condition_type_id]],[1]!見積条件タイプマスタ[#Data],5,0)</f>
        <v>板厚公差</v>
      </c>
      <c r="F433" s="49" t="str">
        <f>VLOOKUP([1]!テーブル26[[#This Row],[qt_condition_type_id]],[1]!見積条件タイプマスタ[#Data],4,0)</f>
        <v>SOLID_FEATURE</v>
      </c>
      <c r="G433" s="10">
        <v>4</v>
      </c>
      <c r="H433" s="42" t="str">
        <f>[1]!テーブル26[[#This Row],[article_type_id]]&amp;"."&amp;[1]!テーブル26[[#This Row],[qt_condition_type_id]]&amp;"."&amp;[1]!テーブル26[[#This Row],[qt_condition_type_define_id]]</f>
        <v>6.10037.14</v>
      </c>
      <c r="I433" s="56" t="str">
        <f>VLOOKUP([1]!テーブル26[[#This Row],['#unique_id]],[1]!見積条件マスタ[['#unique_id]:[name]],2,0)</f>
        <v>+0.35/-0.35</v>
      </c>
      <c r="J433" s="56">
        <f>VLOOKUP([1]!テーブル26[[#This Row],['#unique_id]],[1]!見積条件マスタ[['#unique_id]:[name]],3,0)</f>
        <v>0</v>
      </c>
      <c r="K433" s="56" t="str">
        <f>VLOOKUP([1]!テーブル26[[#This Row],['#unique_id]],[1]!見積条件マスタ[['#unique_id]:[name]],4,0)</f>
        <v>標準公差(±0.35)</v>
      </c>
      <c r="L433" s="38">
        <v>1</v>
      </c>
      <c r="M433" s="38" t="s">
        <v>777</v>
      </c>
      <c r="N433" s="38" t="s">
        <v>778</v>
      </c>
      <c r="O433" s="38" t="s">
        <v>780</v>
      </c>
      <c r="P433" s="37" t="s">
        <v>692</v>
      </c>
    </row>
    <row r="434" spans="2:16" x14ac:dyDescent="0.25">
      <c r="B434" s="5">
        <v>5</v>
      </c>
      <c r="C434" s="49" t="str">
        <f>VLOOKUP([1]!テーブル26[[#This Row],[article_type_id]],[1]!品名マスタ[#Data],5,0)</f>
        <v>断熱板</v>
      </c>
      <c r="D434" s="11">
        <v>10020</v>
      </c>
      <c r="E434" s="49" t="str">
        <f>VLOOKUP([1]!テーブル26[[#This Row],[qt_condition_type_id]],[1]!見積条件タイプマスタ[#Data],5,0)</f>
        <v>板厚公差</v>
      </c>
      <c r="F434" s="49" t="str">
        <f>VLOOKUP([1]!テーブル26[[#This Row],[qt_condition_type_id]],[1]!見積条件タイプマスタ[#Data],4,0)</f>
        <v>SOLID_FEATURE</v>
      </c>
      <c r="G434" s="10">
        <v>4</v>
      </c>
      <c r="H434" s="42" t="str">
        <f>[1]!テーブル26[[#This Row],[article_type_id]]&amp;"."&amp;[1]!テーブル26[[#This Row],[qt_condition_type_id]]&amp;"."&amp;[1]!テーブル26[[#This Row],[qt_condition_type_define_id]]</f>
        <v>6.10037.15</v>
      </c>
      <c r="I434" s="56" t="str">
        <f>VLOOKUP([1]!テーブル26[[#This Row],['#unique_id]],[1]!見積条件マスタ[['#unique_id]:[name]],2,0)</f>
        <v>+0.55/-0.55</v>
      </c>
      <c r="J434" s="56">
        <f>VLOOKUP([1]!テーブル26[[#This Row],['#unique_id]],[1]!見積条件マスタ[['#unique_id]:[name]],3,0)</f>
        <v>0</v>
      </c>
      <c r="K434" s="56" t="str">
        <f>VLOOKUP([1]!テーブル26[[#This Row],['#unique_id]],[1]!見積条件マスタ[['#unique_id]:[name]],4,0)</f>
        <v>標準公差(±0.55)</v>
      </c>
      <c r="L434" s="38">
        <v>2</v>
      </c>
      <c r="M434" s="38" t="s">
        <v>778</v>
      </c>
      <c r="N434" s="38" t="s">
        <v>778</v>
      </c>
      <c r="O434" s="38"/>
      <c r="P434" s="37" t="s">
        <v>693</v>
      </c>
    </row>
    <row r="435" spans="2:16" x14ac:dyDescent="0.25">
      <c r="B435" s="5">
        <v>5</v>
      </c>
      <c r="C435" s="49" t="str">
        <f>VLOOKUP([1]!テーブル26[[#This Row],[article_type_id]],[1]!品名マスタ[#Data],5,0)</f>
        <v>断熱板</v>
      </c>
      <c r="D435" s="11">
        <v>10020</v>
      </c>
      <c r="E435" s="49" t="str">
        <f>VLOOKUP([1]!テーブル26[[#This Row],[qt_condition_type_id]],[1]!見積条件タイプマスタ[#Data],5,0)</f>
        <v>板厚公差</v>
      </c>
      <c r="F435" s="49" t="str">
        <f>VLOOKUP([1]!テーブル26[[#This Row],[qt_condition_type_id]],[1]!見積条件タイプマスタ[#Data],4,0)</f>
        <v>SOLID_FEATURE</v>
      </c>
      <c r="G435" s="10">
        <v>5</v>
      </c>
      <c r="H435" s="42" t="str">
        <f>[1]!テーブル26[[#This Row],[article_type_id]]&amp;"."&amp;[1]!テーブル26[[#This Row],[qt_condition_type_id]]&amp;"."&amp;[1]!テーブル26[[#This Row],[qt_condition_type_define_id]]</f>
        <v>6.10037.16</v>
      </c>
      <c r="I435" s="56" t="str">
        <f>VLOOKUP([1]!テーブル26[[#This Row],['#unique_id]],[1]!見積条件マスタ[['#unique_id]:[name]],2,0)</f>
        <v>+0.8/-0.8</v>
      </c>
      <c r="J435" s="56">
        <f>VLOOKUP([1]!テーブル26[[#This Row],['#unique_id]],[1]!見積条件マスタ[['#unique_id]:[name]],3,0)</f>
        <v>0</v>
      </c>
      <c r="K435" s="56" t="str">
        <f>VLOOKUP([1]!テーブル26[[#This Row],['#unique_id]],[1]!見積条件マスタ[['#unique_id]:[name]],4,0)</f>
        <v>標準公差(±0.8)</v>
      </c>
      <c r="L435" s="38">
        <v>1</v>
      </c>
      <c r="M435" s="38" t="s">
        <v>777</v>
      </c>
      <c r="N435" s="38" t="s">
        <v>778</v>
      </c>
      <c r="O435" s="38" t="s">
        <v>781</v>
      </c>
      <c r="P435" s="37" t="s">
        <v>692</v>
      </c>
    </row>
    <row r="436" spans="2:16" x14ac:dyDescent="0.25">
      <c r="B436" s="5">
        <v>5</v>
      </c>
      <c r="C436" s="49" t="str">
        <f>VLOOKUP([1]!テーブル26[[#This Row],[article_type_id]],[1]!品名マスタ[#Data],5,0)</f>
        <v>断熱板</v>
      </c>
      <c r="D436" s="11">
        <v>10020</v>
      </c>
      <c r="E436" s="49" t="str">
        <f>VLOOKUP([1]!テーブル26[[#This Row],[qt_condition_type_id]],[1]!見積条件タイプマスタ[#Data],5,0)</f>
        <v>板厚公差</v>
      </c>
      <c r="F436" s="49" t="str">
        <f>VLOOKUP([1]!テーブル26[[#This Row],[qt_condition_type_id]],[1]!見積条件タイプマスタ[#Data],4,0)</f>
        <v>SOLID_FEATURE</v>
      </c>
      <c r="G436" s="10">
        <v>5</v>
      </c>
      <c r="H436" s="42" t="str">
        <f>[1]!テーブル26[[#This Row],[article_type_id]]&amp;"."&amp;[1]!テーブル26[[#This Row],[qt_condition_type_id]]&amp;"."&amp;[1]!テーブル26[[#This Row],[qt_condition_type_define_id]]</f>
        <v>6.10037.17</v>
      </c>
      <c r="I436" s="56" t="str">
        <f>VLOOKUP([1]!テーブル26[[#This Row],['#unique_id]],[1]!見積条件マスタ[['#unique_id]:[name]],2,0)</f>
        <v>+1.1/-1.1</v>
      </c>
      <c r="J436" s="56">
        <f>VLOOKUP([1]!テーブル26[[#This Row],['#unique_id]],[1]!見積条件マスタ[['#unique_id]:[name]],3,0)</f>
        <v>0</v>
      </c>
      <c r="K436" s="56" t="str">
        <f>VLOOKUP([1]!テーブル26[[#This Row],['#unique_id]],[1]!見積条件マスタ[['#unique_id]:[name]],4,0)</f>
        <v>標準公差(±1.1)</v>
      </c>
      <c r="L436" s="38">
        <v>2</v>
      </c>
      <c r="M436" s="38" t="s">
        <v>778</v>
      </c>
      <c r="N436" s="38" t="s">
        <v>778</v>
      </c>
      <c r="O436" s="38"/>
      <c r="P436" s="37" t="s">
        <v>693</v>
      </c>
    </row>
    <row r="437" spans="2:16" x14ac:dyDescent="0.25">
      <c r="B437" s="5">
        <v>5</v>
      </c>
      <c r="C437" s="49" t="str">
        <f>VLOOKUP([1]!テーブル26[[#This Row],[article_type_id]],[1]!品名マスタ[#Data],5,0)</f>
        <v>鋳抜きピン</v>
      </c>
      <c r="D437" s="11">
        <v>10020</v>
      </c>
      <c r="E437" s="49" t="str">
        <f>VLOOKUP([1]!テーブル26[[#This Row],[qt_condition_type_id]],[1]!見積条件タイプマスタ[#Data],5,0)</f>
        <v>全長公差</v>
      </c>
      <c r="F437" s="49" t="str">
        <f>VLOOKUP([1]!テーブル26[[#This Row],[qt_condition_type_id]],[1]!見積条件タイプマスタ[#Data],4,0)</f>
        <v>SOLID_FEATURE</v>
      </c>
      <c r="G437" s="10">
        <v>6</v>
      </c>
      <c r="H437" s="42" t="str">
        <f>[1]!テーブル26[[#This Row],[article_type_id]]&amp;"."&amp;[1]!テーブル26[[#This Row],[qt_condition_type_id]]&amp;"."&amp;[1]!テーブル26[[#This Row],[qt_condition_type_define_id]]</f>
        <v>13.10003.5</v>
      </c>
      <c r="I437" s="56" t="str">
        <f>VLOOKUP([1]!テーブル26[[#This Row],['#unique_id]],[1]!見積条件マスタ[['#unique_id]:[name]],2,0)</f>
        <v>0.02/-0.02</v>
      </c>
      <c r="J437" s="56">
        <f>VLOOKUP([1]!テーブル26[[#This Row],['#unique_id]],[1]!見積条件マスタ[['#unique_id]:[name]],3,0)</f>
        <v>0</v>
      </c>
      <c r="K437" s="56" t="str">
        <f>VLOOKUP([1]!テーブル26[[#This Row],['#unique_id]],[1]!見積条件マスタ[['#unique_id]:[name]],4,0)</f>
        <v>±0.02</v>
      </c>
      <c r="L437" s="38">
        <v>1</v>
      </c>
      <c r="M437" s="38" t="s">
        <v>777</v>
      </c>
      <c r="N437" s="38" t="s">
        <v>778</v>
      </c>
      <c r="O437" s="38" t="s">
        <v>782</v>
      </c>
      <c r="P437" s="37" t="s">
        <v>692</v>
      </c>
    </row>
    <row r="438" spans="2:16" x14ac:dyDescent="0.25">
      <c r="B438" s="5">
        <v>5</v>
      </c>
      <c r="C438" s="49" t="str">
        <f>VLOOKUP([1]!テーブル26[[#This Row],[article_type_id]],[1]!品名マスタ[#Data],5,0)</f>
        <v>鋳抜きピン</v>
      </c>
      <c r="D438" s="11">
        <v>10020</v>
      </c>
      <c r="E438" s="49" t="str">
        <f>VLOOKUP([1]!テーブル26[[#This Row],[qt_condition_type_id]],[1]!見積条件タイプマスタ[#Data],5,0)</f>
        <v>全長公差</v>
      </c>
      <c r="F438" s="49" t="str">
        <f>VLOOKUP([1]!テーブル26[[#This Row],[qt_condition_type_id]],[1]!見積条件タイプマスタ[#Data],4,0)</f>
        <v>SOLID_FEATURE</v>
      </c>
      <c r="G438" s="10">
        <v>6</v>
      </c>
      <c r="H438" s="42" t="str">
        <f>[1]!テーブル26[[#This Row],[article_type_id]]&amp;"."&amp;[1]!テーブル26[[#This Row],[qt_condition_type_id]]&amp;"."&amp;[1]!テーブル26[[#This Row],[qt_condition_type_define_id]]</f>
        <v>13.10003.5</v>
      </c>
      <c r="I438" s="56" t="str">
        <f>VLOOKUP([1]!テーブル26[[#This Row],['#unique_id]],[1]!見積条件マスタ[['#unique_id]:[name]],2,0)</f>
        <v>0.02/-0.02</v>
      </c>
      <c r="J438" s="56">
        <f>VLOOKUP([1]!テーブル26[[#This Row],['#unique_id]],[1]!見積条件マスタ[['#unique_id]:[name]],3,0)</f>
        <v>0</v>
      </c>
      <c r="K438" s="56" t="str">
        <f>VLOOKUP([1]!テーブル26[[#This Row],['#unique_id]],[1]!見積条件マスタ[['#unique_id]:[name]],4,0)</f>
        <v>±0.02</v>
      </c>
      <c r="L438" s="38">
        <v>2</v>
      </c>
      <c r="M438" s="38" t="s">
        <v>778</v>
      </c>
      <c r="N438" s="38" t="s">
        <v>778</v>
      </c>
      <c r="O438" s="38"/>
      <c r="P438" s="37" t="s">
        <v>693</v>
      </c>
    </row>
    <row r="439" spans="2:16" x14ac:dyDescent="0.25">
      <c r="B439" s="5">
        <v>5</v>
      </c>
      <c r="C439" s="16" t="str">
        <f>VLOOKUP([1]!テーブル26[[#This Row],[article_type_id]],[1]!品名マスタ[#Data],5,0)</f>
        <v>鋳抜きピン</v>
      </c>
      <c r="D439" s="11">
        <v>10023</v>
      </c>
      <c r="E439" s="16" t="str">
        <f>VLOOKUP([1]!テーブル26[[#This Row],[qt_condition_type_id]],[1]!見積条件タイプマスタ[#Data],5,0)</f>
        <v>全長公差</v>
      </c>
      <c r="F439" s="16" t="str">
        <f>VLOOKUP([1]!テーブル26[[#This Row],[qt_condition_type_id]],[1]!見積条件タイプマスタ[#Data],4,0)</f>
        <v>SOLID_FEATURE</v>
      </c>
      <c r="G439" s="10">
        <v>1</v>
      </c>
      <c r="H439" s="43" t="str">
        <f>[1]!テーブル26[[#This Row],[article_type_id]]&amp;"."&amp;[1]!テーブル26[[#This Row],[qt_condition_type_id]]&amp;"."&amp;[1]!テーブル26[[#This Row],[qt_condition_type_define_id]]</f>
        <v>13.10003.5</v>
      </c>
      <c r="I439" s="35" t="str">
        <f>VLOOKUP([1]!テーブル26[[#This Row],['#unique_id]],[1]!見積条件マスタ[['#unique_id]:[name]],2,0)</f>
        <v>0.02/-0.02</v>
      </c>
      <c r="J439" s="35">
        <f>VLOOKUP([1]!テーブル26[[#This Row],['#unique_id]],[1]!見積条件マスタ[['#unique_id]:[name]],3,0)</f>
        <v>0</v>
      </c>
      <c r="K439" s="35" t="str">
        <f>VLOOKUP([1]!テーブル26[[#This Row],['#unique_id]],[1]!見積条件マスタ[['#unique_id]:[name]],4,0)</f>
        <v>±0.02</v>
      </c>
      <c r="L439" s="38">
        <v>1</v>
      </c>
      <c r="M439" s="38" t="s">
        <v>389</v>
      </c>
      <c r="N439" s="38" t="s">
        <v>474</v>
      </c>
      <c r="O439" s="38"/>
      <c r="P439" s="39" t="s">
        <v>633</v>
      </c>
    </row>
    <row r="440" spans="2:16" x14ac:dyDescent="0.25">
      <c r="B440" s="5">
        <v>5</v>
      </c>
      <c r="C440" s="16" t="str">
        <f>VLOOKUP([1]!テーブル26[[#This Row],[article_type_id]],[1]!品名マスタ[#Data],5,0)</f>
        <v>鋳抜きピン</v>
      </c>
      <c r="D440" s="11">
        <v>10023</v>
      </c>
      <c r="E440" s="16" t="str">
        <f>VLOOKUP([1]!テーブル26[[#This Row],[qt_condition_type_id]],[1]!見積条件タイプマスタ[#Data],5,0)</f>
        <v>全長公差</v>
      </c>
      <c r="F440" s="16" t="str">
        <f>VLOOKUP([1]!テーブル26[[#This Row],[qt_condition_type_id]],[1]!見積条件タイプマスタ[#Data],4,0)</f>
        <v>SOLID_FEATURE</v>
      </c>
      <c r="G440" s="10">
        <v>1</v>
      </c>
      <c r="H440" s="43" t="str">
        <f>[1]!テーブル26[[#This Row],[article_type_id]]&amp;"."&amp;[1]!テーブル26[[#This Row],[qt_condition_type_id]]&amp;"."&amp;[1]!テーブル26[[#This Row],[qt_condition_type_define_id]]</f>
        <v>13.10003.5</v>
      </c>
      <c r="I440" s="35" t="str">
        <f>VLOOKUP([1]!テーブル26[[#This Row],['#unique_id]],[1]!見積条件マスタ[['#unique_id]:[name]],2,0)</f>
        <v>0.02/-0.02</v>
      </c>
      <c r="J440" s="35">
        <f>VLOOKUP([1]!テーブル26[[#This Row],['#unique_id]],[1]!見積条件マスタ[['#unique_id]:[name]],3,0)</f>
        <v>0</v>
      </c>
      <c r="K440" s="35" t="str">
        <f>VLOOKUP([1]!テーブル26[[#This Row],['#unique_id]],[1]!見積条件マスタ[['#unique_id]:[name]],4,0)</f>
        <v>±0.02</v>
      </c>
      <c r="L440" s="38">
        <v>2</v>
      </c>
      <c r="M440" s="38" t="s">
        <v>473</v>
      </c>
      <c r="N440" s="38" t="s">
        <v>474</v>
      </c>
      <c r="O440" s="38"/>
      <c r="P440" s="39" t="s">
        <v>632</v>
      </c>
    </row>
    <row r="441" spans="2:16" x14ac:dyDescent="0.25">
      <c r="B441" s="5">
        <v>5</v>
      </c>
      <c r="C441" s="16" t="str">
        <f>VLOOKUP([1]!テーブル26[[#This Row],[article_type_id]],[1]!品名マスタ[#Data],5,0)</f>
        <v>鋳抜きピン</v>
      </c>
      <c r="D441" s="11">
        <v>10023</v>
      </c>
      <c r="E441" s="16" t="str">
        <f>VLOOKUP([1]!テーブル26[[#This Row],[qt_condition_type_id]],[1]!見積条件タイプマスタ[#Data],5,0)</f>
        <v>全長公差</v>
      </c>
      <c r="F441" s="16" t="str">
        <f>VLOOKUP([1]!テーブル26[[#This Row],[qt_condition_type_id]],[1]!見積条件タイプマスタ[#Data],4,0)</f>
        <v>SOLID_FEATURE</v>
      </c>
      <c r="G441" s="10">
        <v>2</v>
      </c>
      <c r="H441" s="43" t="str">
        <f>[1]!テーブル26[[#This Row],[article_type_id]]&amp;"."&amp;[1]!テーブル26[[#This Row],[qt_condition_type_id]]&amp;"."&amp;[1]!テーブル26[[#This Row],[qt_condition_type_define_id]]</f>
        <v>13.10003.5</v>
      </c>
      <c r="I441" s="35" t="str">
        <f>VLOOKUP([1]!テーブル26[[#This Row],['#unique_id]],[1]!見積条件マスタ[['#unique_id]:[name]],2,0)</f>
        <v>0.02/-0.02</v>
      </c>
      <c r="J441" s="35">
        <f>VLOOKUP([1]!テーブル26[[#This Row],['#unique_id]],[1]!見積条件マスタ[['#unique_id]:[name]],3,0)</f>
        <v>0</v>
      </c>
      <c r="K441" s="35" t="str">
        <f>VLOOKUP([1]!テーブル26[[#This Row],['#unique_id]],[1]!見積条件マスタ[['#unique_id]:[name]],4,0)</f>
        <v>±0.02</v>
      </c>
      <c r="L441" s="38">
        <v>1</v>
      </c>
      <c r="M441" s="38" t="s">
        <v>389</v>
      </c>
      <c r="N441" s="38" t="s">
        <v>474</v>
      </c>
      <c r="O441" s="38"/>
      <c r="P441" s="39" t="s">
        <v>633</v>
      </c>
    </row>
    <row r="442" spans="2:16" x14ac:dyDescent="0.25">
      <c r="B442" s="5">
        <v>5</v>
      </c>
      <c r="C442" s="16" t="str">
        <f>VLOOKUP([1]!テーブル26[[#This Row],[article_type_id]],[1]!品名マスタ[#Data],5,0)</f>
        <v>鋳抜きピン</v>
      </c>
      <c r="D442" s="11">
        <v>10023</v>
      </c>
      <c r="E442" s="16" t="str">
        <f>VLOOKUP([1]!テーブル26[[#This Row],[qt_condition_type_id]],[1]!見積条件タイプマスタ[#Data],5,0)</f>
        <v>全長公差</v>
      </c>
      <c r="F442" s="16" t="str">
        <f>VLOOKUP([1]!テーブル26[[#This Row],[qt_condition_type_id]],[1]!見積条件タイプマスタ[#Data],4,0)</f>
        <v>SOLID_FEATURE</v>
      </c>
      <c r="G442" s="10">
        <v>2</v>
      </c>
      <c r="H442" s="43" t="str">
        <f>[1]!テーブル26[[#This Row],[article_type_id]]&amp;"."&amp;[1]!テーブル26[[#This Row],[qt_condition_type_id]]&amp;"."&amp;[1]!テーブル26[[#This Row],[qt_condition_type_define_id]]</f>
        <v>13.10003.6</v>
      </c>
      <c r="I442" s="35" t="str">
        <f>VLOOKUP([1]!テーブル26[[#This Row],['#unique_id]],[1]!見積条件マスタ[['#unique_id]:[name]],2,0)</f>
        <v>0.02/0</v>
      </c>
      <c r="J442" s="35">
        <f>VLOOKUP([1]!テーブル26[[#This Row],['#unique_id]],[1]!見積条件マスタ[['#unique_id]:[name]],3,0)</f>
        <v>0</v>
      </c>
      <c r="K442" s="35" t="str">
        <f>VLOOKUP([1]!テーブル26[[#This Row],['#unique_id]],[1]!見積条件マスタ[['#unique_id]:[name]],4,0)</f>
        <v>+0.02/0</v>
      </c>
      <c r="L442" s="38">
        <v>2</v>
      </c>
      <c r="M442" s="38" t="s">
        <v>473</v>
      </c>
      <c r="N442" s="38" t="s">
        <v>474</v>
      </c>
      <c r="O442" s="38"/>
      <c r="P442" s="39" t="s">
        <v>632</v>
      </c>
    </row>
    <row r="443" spans="2:16" x14ac:dyDescent="0.25">
      <c r="B443" s="5">
        <v>5</v>
      </c>
      <c r="C443" s="16" t="str">
        <f>VLOOKUP([1]!テーブル26[[#This Row],[article_type_id]],[1]!品名マスタ[#Data],5,0)</f>
        <v>鋳抜きピン</v>
      </c>
      <c r="D443" s="11">
        <v>10023</v>
      </c>
      <c r="E443" s="16" t="str">
        <f>VLOOKUP([1]!テーブル26[[#This Row],[qt_condition_type_id]],[1]!見積条件タイプマスタ[#Data],5,0)</f>
        <v>全長公差</v>
      </c>
      <c r="F443" s="16" t="str">
        <f>VLOOKUP([1]!テーブル26[[#This Row],[qt_condition_type_id]],[1]!見積条件タイプマスタ[#Data],4,0)</f>
        <v>SOLID_FEATURE</v>
      </c>
      <c r="G443" s="10">
        <v>3</v>
      </c>
      <c r="H443" s="43" t="str">
        <f>[1]!テーブル26[[#This Row],[article_type_id]]&amp;"."&amp;[1]!テーブル26[[#This Row],[qt_condition_type_id]]&amp;"."&amp;[1]!テーブル26[[#This Row],[qt_condition_type_define_id]]</f>
        <v>13.10003.6</v>
      </c>
      <c r="I443" s="35" t="str">
        <f>VLOOKUP([1]!テーブル26[[#This Row],['#unique_id]],[1]!見積条件マスタ[['#unique_id]:[name]],2,0)</f>
        <v>0.02/0</v>
      </c>
      <c r="J443" s="35">
        <f>VLOOKUP([1]!テーブル26[[#This Row],['#unique_id]],[1]!見積条件マスタ[['#unique_id]:[name]],3,0)</f>
        <v>0</v>
      </c>
      <c r="K443" s="35" t="str">
        <f>VLOOKUP([1]!テーブル26[[#This Row],['#unique_id]],[1]!見積条件マスタ[['#unique_id]:[name]],4,0)</f>
        <v>+0.02/0</v>
      </c>
      <c r="L443" s="38">
        <v>1</v>
      </c>
      <c r="M443" s="38" t="s">
        <v>388</v>
      </c>
      <c r="N443" s="38" t="s">
        <v>474</v>
      </c>
      <c r="O443" s="38"/>
      <c r="P443" s="39" t="s">
        <v>633</v>
      </c>
    </row>
    <row r="444" spans="2:16" x14ac:dyDescent="0.25">
      <c r="B444" s="5">
        <v>5</v>
      </c>
      <c r="C444" s="16" t="str">
        <f>VLOOKUP([1]!テーブル26[[#This Row],[article_type_id]],[1]!品名マスタ[#Data],5,0)</f>
        <v>鋳抜きピン</v>
      </c>
      <c r="D444" s="11">
        <v>10023</v>
      </c>
      <c r="E444" s="16" t="str">
        <f>VLOOKUP([1]!テーブル26[[#This Row],[qt_condition_type_id]],[1]!見積条件タイプマスタ[#Data],5,0)</f>
        <v>全長公差</v>
      </c>
      <c r="F444" s="16" t="str">
        <f>VLOOKUP([1]!テーブル26[[#This Row],[qt_condition_type_id]],[1]!見積条件タイプマスタ[#Data],4,0)</f>
        <v>SOLID_FEATURE</v>
      </c>
      <c r="G444" s="10">
        <v>3</v>
      </c>
      <c r="H444" s="43" t="str">
        <f>[1]!テーブル26[[#This Row],[article_type_id]]&amp;"."&amp;[1]!テーブル26[[#This Row],[qt_condition_type_id]]&amp;"."&amp;[1]!テーブル26[[#This Row],[qt_condition_type_define_id]]</f>
        <v>13.10003.6</v>
      </c>
      <c r="I444" s="35" t="str">
        <f>VLOOKUP([1]!テーブル26[[#This Row],['#unique_id]],[1]!見積条件マスタ[['#unique_id]:[name]],2,0)</f>
        <v>0.02/0</v>
      </c>
      <c r="J444" s="35">
        <f>VLOOKUP([1]!テーブル26[[#This Row],['#unique_id]],[1]!見積条件マスタ[['#unique_id]:[name]],3,0)</f>
        <v>0</v>
      </c>
      <c r="K444" s="35" t="str">
        <f>VLOOKUP([1]!テーブル26[[#This Row],['#unique_id]],[1]!見積条件マスタ[['#unique_id]:[name]],4,0)</f>
        <v>+0.02/0</v>
      </c>
      <c r="L444" s="38">
        <v>2</v>
      </c>
      <c r="M444" s="38" t="s">
        <v>473</v>
      </c>
      <c r="N444" s="38" t="s">
        <v>474</v>
      </c>
      <c r="O444" s="38"/>
      <c r="P444" s="39" t="s">
        <v>632</v>
      </c>
    </row>
    <row r="445" spans="2:16" x14ac:dyDescent="0.25">
      <c r="B445" s="5">
        <v>5</v>
      </c>
      <c r="C445" s="16" t="str">
        <f>VLOOKUP([1]!テーブル26[[#This Row],[article_type_id]],[1]!品名マスタ[#Data],5,0)</f>
        <v>鋳抜きピン</v>
      </c>
      <c r="D445" s="11">
        <v>10023</v>
      </c>
      <c r="E445" s="16" t="str">
        <f>VLOOKUP([1]!テーブル26[[#This Row],[qt_condition_type_id]],[1]!見積条件タイプマスタ[#Data],5,0)</f>
        <v>全長公差</v>
      </c>
      <c r="F445" s="16" t="str">
        <f>VLOOKUP([1]!テーブル26[[#This Row],[qt_condition_type_id]],[1]!見積条件タイプマスタ[#Data],4,0)</f>
        <v>SOLID_FEATURE</v>
      </c>
      <c r="G445" s="10">
        <v>4</v>
      </c>
      <c r="H445" s="43" t="str">
        <f>[1]!テーブル26[[#This Row],[article_type_id]]&amp;"."&amp;[1]!テーブル26[[#This Row],[qt_condition_type_id]]&amp;"."&amp;[1]!テーブル26[[#This Row],[qt_condition_type_define_id]]</f>
        <v>13.10003.6</v>
      </c>
      <c r="I445" s="35" t="str">
        <f>VLOOKUP([1]!テーブル26[[#This Row],['#unique_id]],[1]!見積条件マスタ[['#unique_id]:[name]],2,0)</f>
        <v>0.02/0</v>
      </c>
      <c r="J445" s="35">
        <f>VLOOKUP([1]!テーブル26[[#This Row],['#unique_id]],[1]!見積条件マスタ[['#unique_id]:[name]],3,0)</f>
        <v>0</v>
      </c>
      <c r="K445" s="35" t="str">
        <f>VLOOKUP([1]!テーブル26[[#This Row],['#unique_id]],[1]!見積条件マスタ[['#unique_id]:[name]],4,0)</f>
        <v>+0.02/0</v>
      </c>
      <c r="L445" s="38">
        <v>1</v>
      </c>
      <c r="M445" s="38" t="s">
        <v>388</v>
      </c>
      <c r="N445" s="38" t="s">
        <v>474</v>
      </c>
      <c r="O445" s="38"/>
      <c r="P445" s="39" t="s">
        <v>633</v>
      </c>
    </row>
    <row r="446" spans="2:16" x14ac:dyDescent="0.25">
      <c r="B446" s="5">
        <v>5</v>
      </c>
      <c r="C446" s="16" t="str">
        <f>VLOOKUP([1]!テーブル26[[#This Row],[article_type_id]],[1]!品名マスタ[#Data],5,0)</f>
        <v>鋳抜きピン</v>
      </c>
      <c r="D446" s="11">
        <v>10023</v>
      </c>
      <c r="E446" s="16" t="str">
        <f>VLOOKUP([1]!テーブル26[[#This Row],[qt_condition_type_id]],[1]!見積条件タイプマスタ[#Data],5,0)</f>
        <v>全長公差</v>
      </c>
      <c r="F446" s="16" t="str">
        <f>VLOOKUP([1]!テーブル26[[#This Row],[qt_condition_type_id]],[1]!見積条件タイプマスタ[#Data],4,0)</f>
        <v>SOLID_FEATURE</v>
      </c>
      <c r="G446" s="10">
        <v>4</v>
      </c>
      <c r="H446" s="43" t="str">
        <f>[1]!テーブル26[[#This Row],[article_type_id]]&amp;"."&amp;[1]!テーブル26[[#This Row],[qt_condition_type_id]]&amp;"."&amp;[1]!テーブル26[[#This Row],[qt_condition_type_define_id]]</f>
        <v>13.10003.6</v>
      </c>
      <c r="I446" s="35" t="str">
        <f>VLOOKUP([1]!テーブル26[[#This Row],['#unique_id]],[1]!見積条件マスタ[['#unique_id]:[name]],2,0)</f>
        <v>0.02/0</v>
      </c>
      <c r="J446" s="35">
        <f>VLOOKUP([1]!テーブル26[[#This Row],['#unique_id]],[1]!見積条件マスタ[['#unique_id]:[name]],3,0)</f>
        <v>0</v>
      </c>
      <c r="K446" s="35" t="str">
        <f>VLOOKUP([1]!テーブル26[[#This Row],['#unique_id]],[1]!見積条件マスタ[['#unique_id]:[name]],4,0)</f>
        <v>+0.02/0</v>
      </c>
      <c r="L446" s="38">
        <v>2</v>
      </c>
      <c r="M446" s="38" t="s">
        <v>473</v>
      </c>
      <c r="N446" s="38" t="s">
        <v>474</v>
      </c>
      <c r="O446" s="38"/>
      <c r="P446" s="39" t="s">
        <v>632</v>
      </c>
    </row>
    <row r="447" spans="2:16" x14ac:dyDescent="0.25">
      <c r="B447" s="5">
        <v>5</v>
      </c>
      <c r="C447" s="49" t="str">
        <f>VLOOKUP([1]!テーブル26[[#This Row],[article_type_id]],[1]!品名マスタ[#Data],5,0)</f>
        <v>鋳抜きピン</v>
      </c>
      <c r="D447" s="11">
        <v>10029</v>
      </c>
      <c r="E447" s="49" t="str">
        <f>VLOOKUP([1]!テーブル26[[#This Row],[qt_condition_type_id]],[1]!見積条件タイプマスタ[#Data],5,0)</f>
        <v>全長公差</v>
      </c>
      <c r="F447" s="49" t="str">
        <f>VLOOKUP([1]!テーブル26[[#This Row],[qt_condition_type_id]],[1]!見積条件タイプマスタ[#Data],4,0)</f>
        <v>SOLID_FEATURE</v>
      </c>
      <c r="G447" s="10">
        <v>1</v>
      </c>
      <c r="H447" s="42" t="str">
        <f>[1]!テーブル26[[#This Row],[article_type_id]]&amp;"."&amp;[1]!テーブル26[[#This Row],[qt_condition_type_id]]&amp;"."&amp;[1]!テーブル26[[#This Row],[qt_condition_type_define_id]]</f>
        <v>13.10003.6</v>
      </c>
      <c r="I447" s="56" t="str">
        <f>VLOOKUP([1]!テーブル26[[#This Row],['#unique_id]],[1]!見積条件マスタ[['#unique_id]:[name]],2,0)</f>
        <v>0.02/0</v>
      </c>
      <c r="J447" s="56">
        <f>VLOOKUP([1]!テーブル26[[#This Row],['#unique_id]],[1]!見積条件マスタ[['#unique_id]:[name]],3,0)</f>
        <v>0</v>
      </c>
      <c r="K447" s="56" t="str">
        <f>VLOOKUP([1]!テーブル26[[#This Row],['#unique_id]],[1]!見積条件マスタ[['#unique_id]:[name]],4,0)</f>
        <v>+0.02/0</v>
      </c>
      <c r="L447" s="38">
        <v>1</v>
      </c>
      <c r="M447" s="38" t="s">
        <v>823</v>
      </c>
      <c r="N447" s="38" t="s">
        <v>817</v>
      </c>
      <c r="O447" s="38"/>
      <c r="P447" s="39" t="s">
        <v>808</v>
      </c>
    </row>
    <row r="448" spans="2:16" x14ac:dyDescent="0.25">
      <c r="B448" s="5">
        <v>5</v>
      </c>
      <c r="C448" s="49" t="str">
        <f>VLOOKUP([1]!テーブル26[[#This Row],[article_type_id]],[1]!品名マスタ[#Data],5,0)</f>
        <v>鋳抜きピン</v>
      </c>
      <c r="D448" s="11">
        <v>10029</v>
      </c>
      <c r="E448" s="49" t="str">
        <f>VLOOKUP([1]!テーブル26[[#This Row],[qt_condition_type_id]],[1]!見積条件タイプマスタ[#Data],5,0)</f>
        <v>全長公差</v>
      </c>
      <c r="F448" s="49" t="str">
        <f>VLOOKUP([1]!テーブル26[[#This Row],[qt_condition_type_id]],[1]!見積条件タイプマスタ[#Data],4,0)</f>
        <v>SOLID_FEATURE</v>
      </c>
      <c r="G448" s="10">
        <v>1</v>
      </c>
      <c r="H448" s="42" t="str">
        <f>[1]!テーブル26[[#This Row],[article_type_id]]&amp;"."&amp;[1]!テーブル26[[#This Row],[qt_condition_type_id]]&amp;"."&amp;[1]!テーブル26[[#This Row],[qt_condition_type_define_id]]</f>
        <v>13.10003.6</v>
      </c>
      <c r="I448" s="56" t="str">
        <f>VLOOKUP([1]!テーブル26[[#This Row],['#unique_id]],[1]!見積条件マスタ[['#unique_id]:[name]],2,0)</f>
        <v>0.02/0</v>
      </c>
      <c r="J448" s="56">
        <f>VLOOKUP([1]!テーブル26[[#This Row],['#unique_id]],[1]!見積条件マスタ[['#unique_id]:[name]],3,0)</f>
        <v>0</v>
      </c>
      <c r="K448" s="56" t="str">
        <f>VLOOKUP([1]!テーブル26[[#This Row],['#unique_id]],[1]!見積条件マスタ[['#unique_id]:[name]],4,0)</f>
        <v>+0.02/0</v>
      </c>
      <c r="L448" s="38">
        <v>2</v>
      </c>
      <c r="M448" s="38" t="s">
        <v>817</v>
      </c>
      <c r="N448" s="38" t="s">
        <v>817</v>
      </c>
      <c r="O448" s="38"/>
      <c r="P448" s="39" t="s">
        <v>809</v>
      </c>
    </row>
    <row r="449" spans="2:16" x14ac:dyDescent="0.25">
      <c r="B449" s="5">
        <v>5</v>
      </c>
      <c r="C449" s="49" t="str">
        <f>VLOOKUP([1]!テーブル26[[#This Row],[article_type_id]],[1]!品名マスタ[#Data],5,0)</f>
        <v>鋳抜きピン</v>
      </c>
      <c r="D449" s="11">
        <v>10029</v>
      </c>
      <c r="E449" s="49" t="str">
        <f>VLOOKUP([1]!テーブル26[[#This Row],[qt_condition_type_id]],[1]!見積条件タイプマスタ[#Data],5,0)</f>
        <v>全長公差</v>
      </c>
      <c r="F449" s="49" t="str">
        <f>VLOOKUP([1]!テーブル26[[#This Row],[qt_condition_type_id]],[1]!見積条件タイプマスタ[#Data],4,0)</f>
        <v>SOLID_FEATURE</v>
      </c>
      <c r="G449" s="10">
        <v>2</v>
      </c>
      <c r="H449" s="42" t="str">
        <f>[1]!テーブル26[[#This Row],[article_type_id]]&amp;"."&amp;[1]!テーブル26[[#This Row],[qt_condition_type_id]]&amp;"."&amp;[1]!テーブル26[[#This Row],[qt_condition_type_define_id]]</f>
        <v>13.10003.7</v>
      </c>
      <c r="I449" s="56" t="str">
        <f>VLOOKUP([1]!テーブル26[[#This Row],['#unique_id]],[1]!見積条件マスタ[['#unique_id]:[name]],2,0)</f>
        <v>0/-0.02</v>
      </c>
      <c r="J449" s="56">
        <f>VLOOKUP([1]!テーブル26[[#This Row],['#unique_id]],[1]!見積条件マスタ[['#unique_id]:[name]],3,0)</f>
        <v>0</v>
      </c>
      <c r="K449" s="56" t="str">
        <f>VLOOKUP([1]!テーブル26[[#This Row],['#unique_id]],[1]!見積条件マスタ[['#unique_id]:[name]],4,0)</f>
        <v>0/-0.02</v>
      </c>
      <c r="L449" s="38">
        <v>1</v>
      </c>
      <c r="M449" s="38" t="s">
        <v>824</v>
      </c>
      <c r="N449" s="38" t="s">
        <v>817</v>
      </c>
      <c r="O449" s="41" t="s">
        <v>562</v>
      </c>
      <c r="P449" s="39" t="s">
        <v>808</v>
      </c>
    </row>
    <row r="450" spans="2:16" x14ac:dyDescent="0.25">
      <c r="B450" s="5">
        <v>5</v>
      </c>
      <c r="C450" s="49" t="str">
        <f>VLOOKUP([1]!テーブル26[[#This Row],[article_type_id]],[1]!品名マスタ[#Data],5,0)</f>
        <v>鋳抜きピン</v>
      </c>
      <c r="D450" s="11">
        <v>10029</v>
      </c>
      <c r="E450" s="49" t="str">
        <f>VLOOKUP([1]!テーブル26[[#This Row],[qt_condition_type_id]],[1]!見積条件タイプマスタ[#Data],5,0)</f>
        <v>全長公差</v>
      </c>
      <c r="F450" s="49" t="str">
        <f>VLOOKUP([1]!テーブル26[[#This Row],[qt_condition_type_id]],[1]!見積条件タイプマスタ[#Data],4,0)</f>
        <v>SOLID_FEATURE</v>
      </c>
      <c r="G450" s="10">
        <v>2</v>
      </c>
      <c r="H450" s="42" t="str">
        <f>[1]!テーブル26[[#This Row],[article_type_id]]&amp;"."&amp;[1]!テーブル26[[#This Row],[qt_condition_type_id]]&amp;"."&amp;[1]!テーブル26[[#This Row],[qt_condition_type_define_id]]</f>
        <v>13.10003.7</v>
      </c>
      <c r="I450" s="56" t="str">
        <f>VLOOKUP([1]!テーブル26[[#This Row],['#unique_id]],[1]!見積条件マスタ[['#unique_id]:[name]],2,0)</f>
        <v>0/-0.02</v>
      </c>
      <c r="J450" s="56">
        <f>VLOOKUP([1]!テーブル26[[#This Row],['#unique_id]],[1]!見積条件マスタ[['#unique_id]:[name]],3,0)</f>
        <v>0</v>
      </c>
      <c r="K450" s="56" t="str">
        <f>VLOOKUP([1]!テーブル26[[#This Row],['#unique_id]],[1]!見積条件マスタ[['#unique_id]:[name]],4,0)</f>
        <v>0/-0.02</v>
      </c>
      <c r="L450" s="38">
        <v>2</v>
      </c>
      <c r="M450" s="38" t="s">
        <v>817</v>
      </c>
      <c r="N450" s="38" t="s">
        <v>817</v>
      </c>
      <c r="O450" s="38"/>
      <c r="P450" s="39" t="s">
        <v>809</v>
      </c>
    </row>
    <row r="451" spans="2:16" x14ac:dyDescent="0.25">
      <c r="B451" s="5">
        <v>5</v>
      </c>
      <c r="C451" s="49" t="str">
        <f>VLOOKUP([1]!テーブル26[[#This Row],[article_type_id]],[1]!品名マスタ[#Data],5,0)</f>
        <v>鋳抜きピン</v>
      </c>
      <c r="D451" s="11">
        <v>10029</v>
      </c>
      <c r="E451" s="49" t="str">
        <f>VLOOKUP([1]!テーブル26[[#This Row],[qt_condition_type_id]],[1]!見積条件タイプマスタ[#Data],5,0)</f>
        <v>全長公差</v>
      </c>
      <c r="F451" s="49" t="str">
        <f>VLOOKUP([1]!テーブル26[[#This Row],[qt_condition_type_id]],[1]!見積条件タイプマスタ[#Data],4,0)</f>
        <v>SOLID_FEATURE</v>
      </c>
      <c r="G451" s="10">
        <v>3</v>
      </c>
      <c r="H451" s="42" t="str">
        <f>[1]!テーブル26[[#This Row],[article_type_id]]&amp;"."&amp;[1]!テーブル26[[#This Row],[qt_condition_type_id]]&amp;"."&amp;[1]!テーブル26[[#This Row],[qt_condition_type_define_id]]</f>
        <v>13.10003.7</v>
      </c>
      <c r="I451" s="56" t="str">
        <f>VLOOKUP([1]!テーブル26[[#This Row],['#unique_id]],[1]!見積条件マスタ[['#unique_id]:[name]],2,0)</f>
        <v>0/-0.02</v>
      </c>
      <c r="J451" s="56">
        <f>VLOOKUP([1]!テーブル26[[#This Row],['#unique_id]],[1]!見積条件マスタ[['#unique_id]:[name]],3,0)</f>
        <v>0</v>
      </c>
      <c r="K451" s="56" t="str">
        <f>VLOOKUP([1]!テーブル26[[#This Row],['#unique_id]],[1]!見積条件マスタ[['#unique_id]:[name]],4,0)</f>
        <v>0/-0.02</v>
      </c>
      <c r="L451" s="38">
        <v>1</v>
      </c>
      <c r="M451" s="38" t="s">
        <v>824</v>
      </c>
      <c r="N451" s="38" t="s">
        <v>817</v>
      </c>
      <c r="O451" s="41" t="s">
        <v>825</v>
      </c>
      <c r="P451" s="39" t="s">
        <v>808</v>
      </c>
    </row>
    <row r="452" spans="2:16" x14ac:dyDescent="0.25">
      <c r="B452" s="5">
        <v>5</v>
      </c>
      <c r="C452" s="49" t="str">
        <f>VLOOKUP([1]!テーブル26[[#This Row],[article_type_id]],[1]!品名マスタ[#Data],5,0)</f>
        <v>鋳抜きピン</v>
      </c>
      <c r="D452" s="11">
        <v>10029</v>
      </c>
      <c r="E452" s="49" t="str">
        <f>VLOOKUP([1]!テーブル26[[#This Row],[qt_condition_type_id]],[1]!見積条件タイプマスタ[#Data],5,0)</f>
        <v>全長公差</v>
      </c>
      <c r="F452" s="49" t="str">
        <f>VLOOKUP([1]!テーブル26[[#This Row],[qt_condition_type_id]],[1]!見積条件タイプマスタ[#Data],4,0)</f>
        <v>SOLID_FEATURE</v>
      </c>
      <c r="G452" s="10">
        <v>3</v>
      </c>
      <c r="H452" s="42" t="str">
        <f>[1]!テーブル26[[#This Row],[article_type_id]]&amp;"."&amp;[1]!テーブル26[[#This Row],[qt_condition_type_id]]&amp;"."&amp;[1]!テーブル26[[#This Row],[qt_condition_type_define_id]]</f>
        <v>13.10003.7</v>
      </c>
      <c r="I452" s="56" t="str">
        <f>VLOOKUP([1]!テーブル26[[#This Row],['#unique_id]],[1]!見積条件マスタ[['#unique_id]:[name]],2,0)</f>
        <v>0/-0.02</v>
      </c>
      <c r="J452" s="56">
        <f>VLOOKUP([1]!テーブル26[[#This Row],['#unique_id]],[1]!見積条件マスタ[['#unique_id]:[name]],3,0)</f>
        <v>0</v>
      </c>
      <c r="K452" s="56" t="str">
        <f>VLOOKUP([1]!テーブル26[[#This Row],['#unique_id]],[1]!見積条件マスタ[['#unique_id]:[name]],4,0)</f>
        <v>0/-0.02</v>
      </c>
      <c r="L452" s="38">
        <v>2</v>
      </c>
      <c r="M452" s="38" t="s">
        <v>817</v>
      </c>
      <c r="N452" s="38" t="s">
        <v>817</v>
      </c>
      <c r="O452" s="38"/>
      <c r="P452" s="39" t="s">
        <v>809</v>
      </c>
    </row>
    <row r="453" spans="2:16" x14ac:dyDescent="0.25">
      <c r="B453" s="5">
        <v>5</v>
      </c>
      <c r="C453" s="49" t="str">
        <f>VLOOKUP([1]!テーブル26[[#This Row],[article_type_id]],[1]!品名マスタ[#Data],5,0)</f>
        <v>鋳抜きピン</v>
      </c>
      <c r="D453" s="11">
        <v>10029</v>
      </c>
      <c r="E453" s="49" t="str">
        <f>VLOOKUP([1]!テーブル26[[#This Row],[qt_condition_type_id]],[1]!見積条件タイプマスタ[#Data],5,0)</f>
        <v>全長公差</v>
      </c>
      <c r="F453" s="49" t="str">
        <f>VLOOKUP([1]!テーブル26[[#This Row],[qt_condition_type_id]],[1]!見積条件タイプマスタ[#Data],4,0)</f>
        <v>SOLID_FEATURE</v>
      </c>
      <c r="G453" s="10">
        <v>4</v>
      </c>
      <c r="H453" s="42" t="str">
        <f>[1]!テーブル26[[#This Row],[article_type_id]]&amp;"."&amp;[1]!テーブル26[[#This Row],[qt_condition_type_id]]&amp;"."&amp;[1]!テーブル26[[#This Row],[qt_condition_type_define_id]]</f>
        <v>13.10003.7</v>
      </c>
      <c r="I453" s="56" t="str">
        <f>VLOOKUP([1]!テーブル26[[#This Row],['#unique_id]],[1]!見積条件マスタ[['#unique_id]:[name]],2,0)</f>
        <v>0/-0.02</v>
      </c>
      <c r="J453" s="56">
        <f>VLOOKUP([1]!テーブル26[[#This Row],['#unique_id]],[1]!見積条件マスタ[['#unique_id]:[name]],3,0)</f>
        <v>0</v>
      </c>
      <c r="K453" s="56" t="str">
        <f>VLOOKUP([1]!テーブル26[[#This Row],['#unique_id]],[1]!見積条件マスタ[['#unique_id]:[name]],4,0)</f>
        <v>0/-0.02</v>
      </c>
      <c r="L453" s="38">
        <v>1</v>
      </c>
      <c r="M453" s="38" t="s">
        <v>823</v>
      </c>
      <c r="N453" s="38" t="s">
        <v>817</v>
      </c>
      <c r="O453" s="38"/>
      <c r="P453" s="39" t="s">
        <v>808</v>
      </c>
    </row>
    <row r="454" spans="2:16" x14ac:dyDescent="0.25">
      <c r="B454" s="5">
        <v>5</v>
      </c>
      <c r="C454" s="49" t="str">
        <f>VLOOKUP([1]!テーブル26[[#This Row],[article_type_id]],[1]!品名マスタ[#Data],5,0)</f>
        <v>鋳抜きピン</v>
      </c>
      <c r="D454" s="11">
        <v>10029</v>
      </c>
      <c r="E454" s="49" t="str">
        <f>VLOOKUP([1]!テーブル26[[#This Row],[qt_condition_type_id]],[1]!見積条件タイプマスタ[#Data],5,0)</f>
        <v>全長公差</v>
      </c>
      <c r="F454" s="49" t="str">
        <f>VLOOKUP([1]!テーブル26[[#This Row],[qt_condition_type_id]],[1]!見積条件タイプマスタ[#Data],4,0)</f>
        <v>SOLID_FEATURE</v>
      </c>
      <c r="G454" s="10">
        <v>4</v>
      </c>
      <c r="H454" s="42" t="str">
        <f>[1]!テーブル26[[#This Row],[article_type_id]]&amp;"."&amp;[1]!テーブル26[[#This Row],[qt_condition_type_id]]&amp;"."&amp;[1]!テーブル26[[#This Row],[qt_condition_type_define_id]]</f>
        <v>13.10003.7</v>
      </c>
      <c r="I454" s="56" t="str">
        <f>VLOOKUP([1]!テーブル26[[#This Row],['#unique_id]],[1]!見積条件マスタ[['#unique_id]:[name]],2,0)</f>
        <v>0/-0.02</v>
      </c>
      <c r="J454" s="56">
        <f>VLOOKUP([1]!テーブル26[[#This Row],['#unique_id]],[1]!見積条件マスタ[['#unique_id]:[name]],3,0)</f>
        <v>0</v>
      </c>
      <c r="K454" s="56" t="str">
        <f>VLOOKUP([1]!テーブル26[[#This Row],['#unique_id]],[1]!見積条件マスタ[['#unique_id]:[name]],4,0)</f>
        <v>0/-0.02</v>
      </c>
      <c r="L454" s="38">
        <v>2</v>
      </c>
      <c r="M454" s="38" t="s">
        <v>817</v>
      </c>
      <c r="N454" s="38" t="s">
        <v>817</v>
      </c>
      <c r="O454" s="38"/>
      <c r="P454" s="39" t="s">
        <v>809</v>
      </c>
    </row>
    <row r="455" spans="2:16" x14ac:dyDescent="0.25">
      <c r="B455" s="5">
        <v>5</v>
      </c>
      <c r="C455" s="16" t="str">
        <f>VLOOKUP([1]!テーブル26[[#This Row],[article_type_id]],[1]!品名マスタ[#Data],5,0)</f>
        <v>鋳抜きピン</v>
      </c>
      <c r="D455" s="11">
        <v>10031</v>
      </c>
      <c r="E455" s="16" t="str">
        <f>VLOOKUP([1]!テーブル26[[#This Row],[qt_condition_type_id]],[1]!見積条件タイプマスタ[#Data],5,0)</f>
        <v>シャンク径公差</v>
      </c>
      <c r="F455" s="16" t="str">
        <f>VLOOKUP([1]!テーブル26[[#This Row],[qt_condition_type_id]],[1]!見積条件タイプマスタ[#Data],4,0)</f>
        <v>SOLID_FEATURE</v>
      </c>
      <c r="G455" s="10">
        <v>1</v>
      </c>
      <c r="H455" s="43" t="str">
        <f>[1]!テーブル26[[#This Row],[article_type_id]]&amp;"."&amp;[1]!テーブル26[[#This Row],[qt_condition_type_id]]&amp;"."&amp;[1]!テーブル26[[#This Row],[qt_condition_type_define_id]]</f>
        <v>13.10005.1</v>
      </c>
      <c r="I455" s="35" t="str">
        <f>VLOOKUP([1]!テーブル26[[#This Row],['#unique_id]],[1]!見積条件マスタ[['#unique_id]:[name]],2,0)</f>
        <v>-0.01/-0.02</v>
      </c>
      <c r="J455" s="35">
        <f>VLOOKUP([1]!テーブル26[[#This Row],['#unique_id]],[1]!見積条件マスタ[['#unique_id]:[name]],3,0)</f>
        <v>0</v>
      </c>
      <c r="K455" s="35" t="str">
        <f>VLOOKUP([1]!テーブル26[[#This Row],['#unique_id]],[1]!見積条件マスタ[['#unique_id]:[name]],4,0)</f>
        <v>-0.01/-0.02</v>
      </c>
      <c r="L455" s="38">
        <v>1</v>
      </c>
      <c r="M455" s="38" t="s">
        <v>389</v>
      </c>
      <c r="N455" s="38" t="s">
        <v>474</v>
      </c>
      <c r="O455" s="38"/>
      <c r="P455" s="39" t="s">
        <v>633</v>
      </c>
    </row>
    <row r="456" spans="2:16" x14ac:dyDescent="0.25">
      <c r="B456" s="5">
        <v>5</v>
      </c>
      <c r="C456" s="16" t="str">
        <f>VLOOKUP([1]!テーブル26[[#This Row],[article_type_id]],[1]!品名マスタ[#Data],5,0)</f>
        <v>鋳抜きピン</v>
      </c>
      <c r="D456" s="11">
        <v>10031</v>
      </c>
      <c r="E456" s="16" t="str">
        <f>VLOOKUP([1]!テーブル26[[#This Row],[qt_condition_type_id]],[1]!見積条件タイプマスタ[#Data],5,0)</f>
        <v>シャンク径公差</v>
      </c>
      <c r="F456" s="16" t="str">
        <f>VLOOKUP([1]!テーブル26[[#This Row],[qt_condition_type_id]],[1]!見積条件タイプマスタ[#Data],4,0)</f>
        <v>SOLID_FEATURE</v>
      </c>
      <c r="G456" s="10">
        <v>1</v>
      </c>
      <c r="H456" s="43" t="str">
        <f>[1]!テーブル26[[#This Row],[article_type_id]]&amp;"."&amp;[1]!テーブル26[[#This Row],[qt_condition_type_id]]&amp;"."&amp;[1]!テーブル26[[#This Row],[qt_condition_type_define_id]]</f>
        <v>13.10005.1</v>
      </c>
      <c r="I456" s="35" t="str">
        <f>VLOOKUP([1]!テーブル26[[#This Row],['#unique_id]],[1]!見積条件マスタ[['#unique_id]:[name]],2,0)</f>
        <v>-0.01/-0.02</v>
      </c>
      <c r="J456" s="35">
        <f>VLOOKUP([1]!テーブル26[[#This Row],['#unique_id]],[1]!見積条件マスタ[['#unique_id]:[name]],3,0)</f>
        <v>0</v>
      </c>
      <c r="K456" s="35" t="str">
        <f>VLOOKUP([1]!テーブル26[[#This Row],['#unique_id]],[1]!見積条件マスタ[['#unique_id]:[name]],4,0)</f>
        <v>-0.01/-0.02</v>
      </c>
      <c r="L456" s="38">
        <v>2</v>
      </c>
      <c r="M456" s="38" t="s">
        <v>473</v>
      </c>
      <c r="N456" s="38" t="s">
        <v>474</v>
      </c>
      <c r="O456" s="38"/>
      <c r="P456" s="39" t="s">
        <v>632</v>
      </c>
    </row>
    <row r="457" spans="2:16" x14ac:dyDescent="0.25">
      <c r="B457" s="5">
        <v>5</v>
      </c>
      <c r="C457" s="16" t="str">
        <f>VLOOKUP([1]!テーブル26[[#This Row],[article_type_id]],[1]!品名マスタ[#Data],5,0)</f>
        <v>鋳抜きピン</v>
      </c>
      <c r="D457" s="11">
        <v>10031</v>
      </c>
      <c r="E457" s="16" t="str">
        <f>VLOOKUP([1]!テーブル26[[#This Row],[qt_condition_type_id]],[1]!見積条件タイプマスタ[#Data],5,0)</f>
        <v>シャンク径公差</v>
      </c>
      <c r="F457" s="16" t="str">
        <f>VLOOKUP([1]!テーブル26[[#This Row],[qt_condition_type_id]],[1]!見積条件タイプマスタ[#Data],4,0)</f>
        <v>SOLID_FEATURE</v>
      </c>
      <c r="G457" s="10">
        <v>2</v>
      </c>
      <c r="H457" s="43" t="str">
        <f>[1]!テーブル26[[#This Row],[article_type_id]]&amp;"."&amp;[1]!テーブル26[[#This Row],[qt_condition_type_id]]&amp;"."&amp;[1]!テーブル26[[#This Row],[qt_condition_type_define_id]]</f>
        <v>13.10005.1</v>
      </c>
      <c r="I457" s="35" t="str">
        <f>VLOOKUP([1]!テーブル26[[#This Row],['#unique_id]],[1]!見積条件マスタ[['#unique_id]:[name]],2,0)</f>
        <v>-0.01/-0.02</v>
      </c>
      <c r="J457" s="35">
        <f>VLOOKUP([1]!テーブル26[[#This Row],['#unique_id]],[1]!見積条件マスタ[['#unique_id]:[name]],3,0)</f>
        <v>0</v>
      </c>
      <c r="K457" s="35" t="str">
        <f>VLOOKUP([1]!テーブル26[[#This Row],['#unique_id]],[1]!見積条件マスタ[['#unique_id]:[name]],4,0)</f>
        <v>-0.01/-0.02</v>
      </c>
      <c r="L457" s="38">
        <v>1</v>
      </c>
      <c r="M457" s="38" t="s">
        <v>388</v>
      </c>
      <c r="N457" s="38" t="s">
        <v>474</v>
      </c>
      <c r="O457" s="38"/>
      <c r="P457" s="39" t="s">
        <v>633</v>
      </c>
    </row>
    <row r="458" spans="2:16" x14ac:dyDescent="0.25">
      <c r="B458" s="5">
        <v>5</v>
      </c>
      <c r="C458" s="16" t="str">
        <f>VLOOKUP([1]!テーブル26[[#This Row],[article_type_id]],[1]!品名マスタ[#Data],5,0)</f>
        <v>鋳抜きピン</v>
      </c>
      <c r="D458" s="11">
        <v>10031</v>
      </c>
      <c r="E458" s="16" t="str">
        <f>VLOOKUP([1]!テーブル26[[#This Row],[qt_condition_type_id]],[1]!見積条件タイプマスタ[#Data],5,0)</f>
        <v>シャンク径公差</v>
      </c>
      <c r="F458" s="16" t="str">
        <f>VLOOKUP([1]!テーブル26[[#This Row],[qt_condition_type_id]],[1]!見積条件タイプマスタ[#Data],4,0)</f>
        <v>SOLID_FEATURE</v>
      </c>
      <c r="G458" s="10">
        <v>2</v>
      </c>
      <c r="H458" s="43" t="str">
        <f>[1]!テーブル26[[#This Row],[article_type_id]]&amp;"."&amp;[1]!テーブル26[[#This Row],[qt_condition_type_id]]&amp;"."&amp;[1]!テーブル26[[#This Row],[qt_condition_type_define_id]]</f>
        <v>13.10005.1</v>
      </c>
      <c r="I458" s="35" t="str">
        <f>VLOOKUP([1]!テーブル26[[#This Row],['#unique_id]],[1]!見積条件マスタ[['#unique_id]:[name]],2,0)</f>
        <v>-0.01/-0.02</v>
      </c>
      <c r="J458" s="35">
        <f>VLOOKUP([1]!テーブル26[[#This Row],['#unique_id]],[1]!見積条件マスタ[['#unique_id]:[name]],3,0)</f>
        <v>0</v>
      </c>
      <c r="K458" s="35" t="str">
        <f>VLOOKUP([1]!テーブル26[[#This Row],['#unique_id]],[1]!見積条件マスタ[['#unique_id]:[name]],4,0)</f>
        <v>-0.01/-0.02</v>
      </c>
      <c r="L458" s="38">
        <v>2</v>
      </c>
      <c r="M458" s="38" t="s">
        <v>473</v>
      </c>
      <c r="N458" s="38" t="s">
        <v>474</v>
      </c>
      <c r="O458" s="38"/>
      <c r="P458" s="39" t="s">
        <v>632</v>
      </c>
    </row>
    <row r="459" spans="2:16" x14ac:dyDescent="0.25">
      <c r="B459" s="5">
        <v>5</v>
      </c>
      <c r="C459" s="49" t="str">
        <f>VLOOKUP([1]!テーブル26[[#This Row],[article_type_id]],[1]!品名マスタ[#Data],5,0)</f>
        <v>鋳抜きピン</v>
      </c>
      <c r="D459" s="29">
        <v>10034</v>
      </c>
      <c r="E459" s="16" t="str">
        <f>VLOOKUP([1]!テーブル26[[#This Row],[qt_condition_type_id]],[1]!見積条件タイプマスタ[#Data],5,0)</f>
        <v>シャンク径公差</v>
      </c>
      <c r="F459" s="16" t="str">
        <f>VLOOKUP([1]!テーブル26[[#This Row],[qt_condition_type_id]],[1]!見積条件タイプマスタ[#Data],4,0)</f>
        <v>SOLID_FEATURE</v>
      </c>
      <c r="G459" s="10">
        <v>1</v>
      </c>
      <c r="H459" s="43" t="str">
        <f>[1]!テーブル26[[#This Row],[article_type_id]]&amp;"."&amp;[1]!テーブル26[[#This Row],[qt_condition_type_id]]&amp;"."&amp;[1]!テーブル26[[#This Row],[qt_condition_type_define_id]]</f>
        <v>13.10005.1</v>
      </c>
      <c r="I459" s="34" t="str">
        <f>VLOOKUP([1]!テーブル26[[#This Row],['#unique_id]],[1]!見積条件マスタ[['#unique_id]:[name]],2,0)</f>
        <v>-0.01/-0.02</v>
      </c>
      <c r="J459" s="34">
        <f>VLOOKUP([1]!テーブル26[[#This Row],['#unique_id]],[1]!見積条件マスタ[['#unique_id]:[name]],3,0)</f>
        <v>0</v>
      </c>
      <c r="K459" s="34" t="str">
        <f>VLOOKUP([1]!テーブル26[[#This Row],['#unique_id]],[1]!見積条件マスタ[['#unique_id]:[name]],4,0)</f>
        <v>-0.01/-0.02</v>
      </c>
      <c r="L459" s="4">
        <v>1</v>
      </c>
      <c r="M459" s="4" t="s">
        <v>389</v>
      </c>
      <c r="N459" s="4" t="s">
        <v>474</v>
      </c>
      <c r="O459" s="4"/>
      <c r="P459" s="40" t="s">
        <v>633</v>
      </c>
    </row>
    <row r="460" spans="2:16" x14ac:dyDescent="0.25">
      <c r="B460" s="5">
        <v>5</v>
      </c>
      <c r="C460" s="49" t="str">
        <f>VLOOKUP([1]!テーブル26[[#This Row],[article_type_id]],[1]!品名マスタ[#Data],5,0)</f>
        <v>鋳抜きピン</v>
      </c>
      <c r="D460" s="29">
        <v>10034</v>
      </c>
      <c r="E460" s="16" t="str">
        <f>VLOOKUP([1]!テーブル26[[#This Row],[qt_condition_type_id]],[1]!見積条件タイプマスタ[#Data],5,0)</f>
        <v>シャンク径公差</v>
      </c>
      <c r="F460" s="16" t="str">
        <f>VLOOKUP([1]!テーブル26[[#This Row],[qt_condition_type_id]],[1]!見積条件タイプマスタ[#Data],4,0)</f>
        <v>SOLID_FEATURE</v>
      </c>
      <c r="G460" s="10">
        <v>1</v>
      </c>
      <c r="H460" s="43" t="str">
        <f>[1]!テーブル26[[#This Row],[article_type_id]]&amp;"."&amp;[1]!テーブル26[[#This Row],[qt_condition_type_id]]&amp;"."&amp;[1]!テーブル26[[#This Row],[qt_condition_type_define_id]]</f>
        <v>13.10005.3</v>
      </c>
      <c r="I460" s="34" t="str">
        <f>VLOOKUP([1]!テーブル26[[#This Row],['#unique_id]],[1]!見積条件マスタ[['#unique_id]:[name]],2,0)</f>
        <v>-0.02/-0.03</v>
      </c>
      <c r="J460" s="34">
        <f>VLOOKUP([1]!テーブル26[[#This Row],['#unique_id]],[1]!見積条件マスタ[['#unique_id]:[name]],3,0)</f>
        <v>0</v>
      </c>
      <c r="K460" s="34" t="str">
        <f>VLOOKUP([1]!テーブル26[[#This Row],['#unique_id]],[1]!見積条件マスタ[['#unique_id]:[name]],4,0)</f>
        <v>-0.02/-0.03</v>
      </c>
      <c r="L460" s="4">
        <v>2</v>
      </c>
      <c r="M460" s="4" t="s">
        <v>473</v>
      </c>
      <c r="N460" s="4" t="s">
        <v>474</v>
      </c>
      <c r="O460" s="4"/>
      <c r="P460" s="40" t="s">
        <v>632</v>
      </c>
    </row>
    <row r="461" spans="2:16" x14ac:dyDescent="0.25">
      <c r="B461" s="5">
        <v>5</v>
      </c>
      <c r="C461" s="49" t="str">
        <f>VLOOKUP([1]!テーブル26[[#This Row],[article_type_id]],[1]!品名マスタ[#Data],5,0)</f>
        <v>鋳抜きピン</v>
      </c>
      <c r="D461" s="29">
        <v>10034</v>
      </c>
      <c r="E461" s="16" t="str">
        <f>VLOOKUP([1]!テーブル26[[#This Row],[qt_condition_type_id]],[1]!見積条件タイプマスタ[#Data],5,0)</f>
        <v>シャンク径公差</v>
      </c>
      <c r="F461" s="16" t="str">
        <f>VLOOKUP([1]!テーブル26[[#This Row],[qt_condition_type_id]],[1]!見積条件タイプマスタ[#Data],4,0)</f>
        <v>SOLID_FEATURE</v>
      </c>
      <c r="G461" s="10">
        <v>2</v>
      </c>
      <c r="H461" s="43" t="str">
        <f>[1]!テーブル26[[#This Row],[article_type_id]]&amp;"."&amp;[1]!テーブル26[[#This Row],[qt_condition_type_id]]&amp;"."&amp;[1]!テーブル26[[#This Row],[qt_condition_type_define_id]]</f>
        <v>13.10005.3</v>
      </c>
      <c r="I461" s="34" t="str">
        <f>VLOOKUP([1]!テーブル26[[#This Row],['#unique_id]],[1]!見積条件マスタ[['#unique_id]:[name]],2,0)</f>
        <v>-0.02/-0.03</v>
      </c>
      <c r="J461" s="34">
        <f>VLOOKUP([1]!テーブル26[[#This Row],['#unique_id]],[1]!見積条件マスタ[['#unique_id]:[name]],3,0)</f>
        <v>0</v>
      </c>
      <c r="K461" s="34" t="str">
        <f>VLOOKUP([1]!テーブル26[[#This Row],['#unique_id]],[1]!見積条件マスタ[['#unique_id]:[name]],4,0)</f>
        <v>-0.02/-0.03</v>
      </c>
      <c r="L461" s="4">
        <v>1</v>
      </c>
      <c r="M461" s="4" t="s">
        <v>388</v>
      </c>
      <c r="N461" s="4" t="s">
        <v>474</v>
      </c>
      <c r="O461" s="4"/>
      <c r="P461" s="40" t="s">
        <v>633</v>
      </c>
    </row>
    <row r="462" spans="2:16" x14ac:dyDescent="0.25">
      <c r="B462" s="5">
        <v>5</v>
      </c>
      <c r="C462" s="49" t="str">
        <f>VLOOKUP([1]!テーブル26[[#This Row],[article_type_id]],[1]!品名マスタ[#Data],5,0)</f>
        <v>鋳抜きピン</v>
      </c>
      <c r="D462" s="29">
        <v>10034</v>
      </c>
      <c r="E462" s="42" t="str">
        <f>VLOOKUP([1]!テーブル26[[#This Row],[qt_condition_type_id]],[1]!見積条件タイプマスタ[#Data],5,0)</f>
        <v>シャンク径公差</v>
      </c>
      <c r="F462" s="42" t="str">
        <f>VLOOKUP([1]!テーブル26[[#This Row],[qt_condition_type_id]],[1]!見積条件タイプマスタ[#Data],4,0)</f>
        <v>SOLID_FEATURE</v>
      </c>
      <c r="G462" s="10">
        <v>2</v>
      </c>
      <c r="H462" s="43" t="str">
        <f>[1]!テーブル26[[#This Row],[article_type_id]]&amp;"."&amp;[1]!テーブル26[[#This Row],[qt_condition_type_id]]&amp;"."&amp;[1]!テーブル26[[#This Row],[qt_condition_type_define_id]]</f>
        <v>13.10005.3</v>
      </c>
      <c r="I462" s="34" t="str">
        <f>VLOOKUP([1]!テーブル26[[#This Row],['#unique_id]],[1]!見積条件マスタ[['#unique_id]:[name]],2,0)</f>
        <v>-0.02/-0.03</v>
      </c>
      <c r="J462" s="35">
        <f>VLOOKUP([1]!テーブル26[[#This Row],['#unique_id]],[1]!見積条件マスタ[['#unique_id]:[name]],3,0)</f>
        <v>0</v>
      </c>
      <c r="K462" s="34" t="str">
        <f>VLOOKUP([1]!テーブル26[[#This Row],['#unique_id]],[1]!見積条件マスタ[['#unique_id]:[name]],4,0)</f>
        <v>-0.02/-0.03</v>
      </c>
      <c r="L462" s="4">
        <v>2</v>
      </c>
      <c r="M462" s="38" t="s">
        <v>473</v>
      </c>
      <c r="N462" s="38" t="s">
        <v>474</v>
      </c>
      <c r="O462" s="38"/>
      <c r="P462" s="38" t="s">
        <v>632</v>
      </c>
    </row>
    <row r="463" spans="2:16" x14ac:dyDescent="0.25">
      <c r="B463">
        <v>6</v>
      </c>
      <c r="C463" s="34" t="str">
        <f>VLOOKUP([1]!テーブル26[[#This Row],[article_type_id]],[1]!品名マスタ[#Data],5,0)</f>
        <v>鋳抜きピン</v>
      </c>
      <c r="D463">
        <v>10037</v>
      </c>
      <c r="E463" s="42" t="str">
        <f>VLOOKUP([1]!テーブル26[[#This Row],[qt_condition_type_id]],[1]!見積条件タイプマスタ[#Data],5,0)</f>
        <v>シャンク径公差</v>
      </c>
      <c r="F463" s="42" t="str">
        <f>VLOOKUP([1]!テーブル26[[#This Row],[qt_condition_type_id]],[1]!見積条件タイプマスタ[#Data],4,0)</f>
        <v>SOLID_FEATURE</v>
      </c>
      <c r="G463">
        <v>4</v>
      </c>
      <c r="H463" s="43" t="str">
        <f>[1]!テーブル26[[#This Row],[article_type_id]]&amp;"."&amp;[1]!テーブル26[[#This Row],[qt_condition_type_id]]&amp;"."&amp;[1]!テーブル26[[#This Row],[qt_condition_type_define_id]]</f>
        <v>13.10005.3</v>
      </c>
      <c r="I463" s="35" t="str">
        <f>VLOOKUP([1]!テーブル26[[#This Row],['#unique_id]],[1]!見積条件マスタ[['#unique_id]:[name]],2,0)</f>
        <v>-0.02/-0.03</v>
      </c>
      <c r="J463" s="35">
        <f>VLOOKUP([1]!テーブル26[[#This Row],['#unique_id]],[1]!見積条件マスタ[['#unique_id]:[name]],3,0)</f>
        <v>0</v>
      </c>
      <c r="K463" s="35" t="str">
        <f>VLOOKUP([1]!テーブル26[[#This Row],['#unique_id]],[1]!見積条件マスタ[['#unique_id]:[name]],4,0)</f>
        <v>-0.02/-0.03</v>
      </c>
      <c r="L463" s="38">
        <v>1</v>
      </c>
      <c r="M463" s="38" t="s">
        <v>725</v>
      </c>
      <c r="N463" s="38" t="s">
        <v>474</v>
      </c>
      <c r="O463" s="38"/>
      <c r="P463" s="38" t="s">
        <v>693</v>
      </c>
    </row>
    <row r="464" spans="2:16" x14ac:dyDescent="0.25">
      <c r="B464">
        <v>6</v>
      </c>
      <c r="C464" s="42" t="str">
        <f>VLOOKUP([1]!テーブル26[[#This Row],[article_type_id]],[1]!品名マスタ[#Data],5,0)</f>
        <v>鋳抜きピン</v>
      </c>
      <c r="D464">
        <v>10037</v>
      </c>
      <c r="E464" s="42" t="str">
        <f>VLOOKUP([1]!テーブル26[[#This Row],[qt_condition_type_id]],[1]!見積条件タイプマスタ[#Data],5,0)</f>
        <v>シャンク径公差</v>
      </c>
      <c r="F464" s="42" t="str">
        <f>VLOOKUP([1]!テーブル26[[#This Row],[qt_condition_type_id]],[1]!見積条件タイプマスタ[#Data],4,0)</f>
        <v>SOLID_FEATURE</v>
      </c>
      <c r="G464">
        <v>4</v>
      </c>
      <c r="H464" s="42" t="str">
        <f>[1]!テーブル26[[#This Row],[article_type_id]]&amp;"."&amp;[1]!テーブル26[[#This Row],[qt_condition_type_id]]&amp;"."&amp;[1]!テーブル26[[#This Row],[qt_condition_type_define_id]]</f>
        <v>13.10005.3</v>
      </c>
      <c r="I464" s="56" t="str">
        <f>VLOOKUP([1]!テーブル26[[#This Row],['#unique_id]],[1]!見積条件マスタ[['#unique_id]:[name]],2,0)</f>
        <v>-0.02/-0.03</v>
      </c>
      <c r="J464" s="56">
        <f>VLOOKUP([1]!テーブル26[[#This Row],['#unique_id]],[1]!見積条件マスタ[['#unique_id]:[name]],3,0)</f>
        <v>0</v>
      </c>
      <c r="K464" s="56" t="str">
        <f>VLOOKUP([1]!テーブル26[[#This Row],['#unique_id]],[1]!見積条件マスタ[['#unique_id]:[name]],4,0)</f>
        <v>-0.02/-0.03</v>
      </c>
      <c r="L464" s="38">
        <v>2</v>
      </c>
      <c r="M464" s="38" t="s">
        <v>726</v>
      </c>
      <c r="N464" s="38" t="s">
        <v>474</v>
      </c>
      <c r="O464" s="38"/>
      <c r="P464" s="38" t="s">
        <v>693</v>
      </c>
    </row>
    <row r="465" spans="2:16" x14ac:dyDescent="0.25">
      <c r="B465">
        <v>6</v>
      </c>
      <c r="C465" s="42" t="str">
        <f>VLOOKUP([1]!テーブル26[[#This Row],[article_type_id]],[1]!品名マスタ[#Data],5,0)</f>
        <v>鋳抜きピン</v>
      </c>
      <c r="D465">
        <v>10037</v>
      </c>
      <c r="E465" s="42" t="str">
        <f>VLOOKUP([1]!テーブル26[[#This Row],[qt_condition_type_id]],[1]!見積条件タイプマスタ[#Data],5,0)</f>
        <v>シャンク径公差</v>
      </c>
      <c r="F465" s="42" t="str">
        <f>VLOOKUP([1]!テーブル26[[#This Row],[qt_condition_type_id]],[1]!見積条件タイプマスタ[#Data],4,0)</f>
        <v>SOLID_FEATURE</v>
      </c>
      <c r="G465">
        <v>4</v>
      </c>
      <c r="H465" s="42" t="str">
        <f>[1]!テーブル26[[#This Row],[article_type_id]]&amp;"."&amp;[1]!テーブル26[[#This Row],[qt_condition_type_id]]&amp;"."&amp;[1]!テーブル26[[#This Row],[qt_condition_type_define_id]]</f>
        <v>13.10005.3</v>
      </c>
      <c r="I465" s="56" t="str">
        <f>VLOOKUP([1]!テーブル26[[#This Row],['#unique_id]],[1]!見積条件マスタ[['#unique_id]:[name]],2,0)</f>
        <v>-0.02/-0.03</v>
      </c>
      <c r="J465" s="56">
        <f>VLOOKUP([1]!テーブル26[[#This Row],['#unique_id]],[1]!見積条件マスタ[['#unique_id]:[name]],3,0)</f>
        <v>0</v>
      </c>
      <c r="K465" s="56" t="str">
        <f>VLOOKUP([1]!テーブル26[[#This Row],['#unique_id]],[1]!見積条件マスタ[['#unique_id]:[name]],4,0)</f>
        <v>-0.02/-0.03</v>
      </c>
      <c r="L465" s="38">
        <v>3</v>
      </c>
      <c r="M465" s="38" t="s">
        <v>587</v>
      </c>
      <c r="N465" s="38" t="s">
        <v>474</v>
      </c>
      <c r="O465" s="38"/>
      <c r="P465" s="38" t="s">
        <v>693</v>
      </c>
    </row>
    <row r="466" spans="2:16" x14ac:dyDescent="0.25">
      <c r="B466">
        <v>6</v>
      </c>
      <c r="C466" s="42" t="str">
        <f>VLOOKUP([1]!テーブル26[[#This Row],[article_type_id]],[1]!品名マスタ[#Data],5,0)</f>
        <v>鋳抜きピン</v>
      </c>
      <c r="D466">
        <v>10037</v>
      </c>
      <c r="E466" s="42" t="str">
        <f>VLOOKUP([1]!テーブル26[[#This Row],[qt_condition_type_id]],[1]!見積条件タイプマスタ[#Data],5,0)</f>
        <v>シャンク径公差</v>
      </c>
      <c r="F466" s="42" t="str">
        <f>VLOOKUP([1]!テーブル26[[#This Row],[qt_condition_type_id]],[1]!見積条件タイプマスタ[#Data],4,0)</f>
        <v>SOLID_FEATURE</v>
      </c>
      <c r="G466">
        <v>4</v>
      </c>
      <c r="H466" s="42" t="str">
        <f>[1]!テーブル26[[#This Row],[article_type_id]]&amp;"."&amp;[1]!テーブル26[[#This Row],[qt_condition_type_id]]&amp;"."&amp;[1]!テーブル26[[#This Row],[qt_condition_type_define_id]]</f>
        <v>13.10005.5</v>
      </c>
      <c r="I466" s="56" t="str">
        <f>VLOOKUP([1]!テーブル26[[#This Row],['#unique_id]],[1]!見積条件マスタ[['#unique_id]:[name]],2,0)</f>
        <v>0/-0.01</v>
      </c>
      <c r="J466" s="56">
        <f>VLOOKUP([1]!テーブル26[[#This Row],['#unique_id]],[1]!見積条件マスタ[['#unique_id]:[name]],3,0)</f>
        <v>0</v>
      </c>
      <c r="K466" s="56" t="str">
        <f>VLOOKUP([1]!テーブル26[[#This Row],['#unique_id]],[1]!見積条件マスタ[['#unique_id]:[name]],4,0)</f>
        <v>0/-0.01</v>
      </c>
      <c r="L466" s="38">
        <v>4</v>
      </c>
      <c r="M466" s="38" t="s">
        <v>475</v>
      </c>
      <c r="N466" s="38" t="s">
        <v>474</v>
      </c>
      <c r="O466" s="38"/>
      <c r="P466" s="38" t="s">
        <v>693</v>
      </c>
    </row>
    <row r="467" spans="2:16" x14ac:dyDescent="0.25">
      <c r="B467">
        <v>6</v>
      </c>
      <c r="C467" s="42" t="str">
        <f>VLOOKUP([1]!テーブル26[[#This Row],[article_type_id]],[1]!品名マスタ[#Data],5,0)</f>
        <v>鋳抜きピン</v>
      </c>
      <c r="D467">
        <v>10037</v>
      </c>
      <c r="E467" s="42" t="str">
        <f>VLOOKUP([1]!テーブル26[[#This Row],[qt_condition_type_id]],[1]!見積条件タイプマスタ[#Data],5,0)</f>
        <v>シャンク径公差</v>
      </c>
      <c r="F467" s="42" t="str">
        <f>VLOOKUP([1]!テーブル26[[#This Row],[qt_condition_type_id]],[1]!見積条件タイプマスタ[#Data],4,0)</f>
        <v>SOLID_FEATURE</v>
      </c>
      <c r="G467">
        <v>4</v>
      </c>
      <c r="H467" s="42" t="str">
        <f>[1]!テーブル26[[#This Row],[article_type_id]]&amp;"."&amp;[1]!テーブル26[[#This Row],[qt_condition_type_id]]&amp;"."&amp;[1]!テーブル26[[#This Row],[qt_condition_type_define_id]]</f>
        <v>13.10005.5</v>
      </c>
      <c r="I467" s="56" t="str">
        <f>VLOOKUP([1]!テーブル26[[#This Row],['#unique_id]],[1]!見積条件マスタ[['#unique_id]:[name]],2,0)</f>
        <v>0/-0.01</v>
      </c>
      <c r="J467" s="56">
        <f>VLOOKUP([1]!テーブル26[[#This Row],['#unique_id]],[1]!見積条件マスタ[['#unique_id]:[name]],3,0)</f>
        <v>0</v>
      </c>
      <c r="K467" s="56" t="str">
        <f>VLOOKUP([1]!テーブル26[[#This Row],['#unique_id]],[1]!見積条件マスタ[['#unique_id]:[name]],4,0)</f>
        <v>0/-0.01</v>
      </c>
      <c r="L467" s="38">
        <v>5</v>
      </c>
      <c r="M467" s="38" t="s">
        <v>727</v>
      </c>
      <c r="N467" s="38" t="s">
        <v>727</v>
      </c>
      <c r="O467" s="38"/>
      <c r="P467" s="38" t="s">
        <v>636</v>
      </c>
    </row>
    <row r="468" spans="2:16" x14ac:dyDescent="0.25">
      <c r="B468">
        <v>6</v>
      </c>
      <c r="C468" s="42" t="str">
        <f>VLOOKUP([1]!テーブル26[[#This Row],[article_type_id]],[1]!品名マスタ[#Data],5,0)</f>
        <v>鋳抜きピン</v>
      </c>
      <c r="D468">
        <v>10037</v>
      </c>
      <c r="E468" s="42" t="str">
        <f>VLOOKUP([1]!テーブル26[[#This Row],[qt_condition_type_id]],[1]!見積条件タイプマスタ[#Data],5,0)</f>
        <v>シャンク径公差</v>
      </c>
      <c r="F468" s="42" t="str">
        <f>VLOOKUP([1]!テーブル26[[#This Row],[qt_condition_type_id]],[1]!見積条件タイプマスタ[#Data],4,0)</f>
        <v>SOLID_FEATURE</v>
      </c>
      <c r="G468">
        <v>5</v>
      </c>
      <c r="H468" s="42" t="str">
        <f>[1]!テーブル26[[#This Row],[article_type_id]]&amp;"."&amp;[1]!テーブル26[[#This Row],[qt_condition_type_id]]&amp;"."&amp;[1]!テーブル26[[#This Row],[qt_condition_type_define_id]]</f>
        <v>13.10005.5</v>
      </c>
      <c r="I468" s="56" t="str">
        <f>VLOOKUP([1]!テーブル26[[#This Row],['#unique_id]],[1]!見積条件マスタ[['#unique_id]:[name]],2,0)</f>
        <v>0/-0.01</v>
      </c>
      <c r="J468" s="56">
        <f>VLOOKUP([1]!テーブル26[[#This Row],['#unique_id]],[1]!見積条件マスタ[['#unique_id]:[name]],3,0)</f>
        <v>0</v>
      </c>
      <c r="K468" s="56" t="str">
        <f>VLOOKUP([1]!テーブル26[[#This Row],['#unique_id]],[1]!見積条件マスタ[['#unique_id]:[name]],4,0)</f>
        <v>0/-0.01</v>
      </c>
      <c r="L468" s="38">
        <v>1</v>
      </c>
      <c r="M468" s="38" t="s">
        <v>725</v>
      </c>
      <c r="N468" s="38" t="s">
        <v>474</v>
      </c>
      <c r="O468" s="38"/>
      <c r="P468" s="38" t="s">
        <v>636</v>
      </c>
    </row>
    <row r="469" spans="2:16" x14ac:dyDescent="0.25">
      <c r="B469">
        <v>6</v>
      </c>
      <c r="C469" s="34" t="str">
        <f>VLOOKUP([1]!テーブル26[[#This Row],[article_type_id]],[1]!品名マスタ[#Data],5,0)</f>
        <v>鋳抜きピン</v>
      </c>
      <c r="D469">
        <v>10037</v>
      </c>
      <c r="E469" s="42" t="str">
        <f>VLOOKUP([1]!テーブル26[[#This Row],[qt_condition_type_id]],[1]!見積条件タイプマスタ[#Data],5,0)</f>
        <v>シャンク径公差</v>
      </c>
      <c r="F469" s="42" t="str">
        <f>VLOOKUP([1]!テーブル26[[#This Row],[qt_condition_type_id]],[1]!見積条件タイプマスタ[#Data],4,0)</f>
        <v>SOLID_FEATURE</v>
      </c>
      <c r="G469">
        <v>5</v>
      </c>
      <c r="H469" s="43" t="str">
        <f>[1]!テーブル26[[#This Row],[article_type_id]]&amp;"."&amp;[1]!テーブル26[[#This Row],[qt_condition_type_id]]&amp;"."&amp;[1]!テーブル26[[#This Row],[qt_condition_type_define_id]]</f>
        <v>13.10005.5</v>
      </c>
      <c r="I469" s="35" t="str">
        <f>VLOOKUP([1]!テーブル26[[#This Row],['#unique_id]],[1]!見積条件マスタ[['#unique_id]:[name]],2,0)</f>
        <v>0/-0.01</v>
      </c>
      <c r="J469" s="35">
        <f>VLOOKUP([1]!テーブル26[[#This Row],['#unique_id]],[1]!見積条件マスタ[['#unique_id]:[name]],3,0)</f>
        <v>0</v>
      </c>
      <c r="K469" s="35" t="str">
        <f>VLOOKUP([1]!テーブル26[[#This Row],['#unique_id]],[1]!見積条件マスタ[['#unique_id]:[name]],4,0)</f>
        <v>0/-0.01</v>
      </c>
      <c r="L469" s="38">
        <v>2</v>
      </c>
      <c r="M469" s="38" t="s">
        <v>726</v>
      </c>
      <c r="N469" s="38" t="s">
        <v>474</v>
      </c>
      <c r="O469" s="38"/>
      <c r="P469" s="38" t="s">
        <v>636</v>
      </c>
    </row>
    <row r="470" spans="2:16" x14ac:dyDescent="0.25">
      <c r="B470">
        <v>6</v>
      </c>
      <c r="C470" s="34" t="str">
        <f>VLOOKUP([1]!テーブル26[[#This Row],[article_type_id]],[1]!品名マスタ[#Data],5,0)</f>
        <v>鋳抜きピン</v>
      </c>
      <c r="D470">
        <v>10037</v>
      </c>
      <c r="E470" s="42" t="str">
        <f>VLOOKUP([1]!テーブル26[[#This Row],[qt_condition_type_id]],[1]!見積条件タイプマスタ[#Data],5,0)</f>
        <v>シャンク径公差</v>
      </c>
      <c r="F470" s="42" t="str">
        <f>VLOOKUP([1]!テーブル26[[#This Row],[qt_condition_type_id]],[1]!見積条件タイプマスタ[#Data],4,0)</f>
        <v>SOLID_FEATURE</v>
      </c>
      <c r="G470">
        <v>5</v>
      </c>
      <c r="H470" s="43" t="str">
        <f>[1]!テーブル26[[#This Row],[article_type_id]]&amp;"."&amp;[1]!テーブル26[[#This Row],[qt_condition_type_id]]&amp;"."&amp;[1]!テーブル26[[#This Row],[qt_condition_type_define_id]]</f>
        <v>13.10005.7</v>
      </c>
      <c r="I470" s="35" t="str">
        <f>VLOOKUP([1]!テーブル26[[#This Row],['#unique_id]],[1]!見積条件マスタ[['#unique_id]:[name]],2,0)</f>
        <v>-0.004/-0.012</v>
      </c>
      <c r="J470" s="35">
        <f>VLOOKUP([1]!テーブル26[[#This Row],['#unique_id]],[1]!見積条件マスタ[['#unique_id]:[name]],3,0)</f>
        <v>0</v>
      </c>
      <c r="K470" s="35" t="str">
        <f>VLOOKUP([1]!テーブル26[[#This Row],['#unique_id]],[1]!見積条件マスタ[['#unique_id]:[name]],4,0)</f>
        <v>g6 -0.004/-0.012</v>
      </c>
      <c r="L470" s="38">
        <v>3</v>
      </c>
      <c r="M470" s="38" t="s">
        <v>561</v>
      </c>
      <c r="N470" s="38" t="s">
        <v>474</v>
      </c>
      <c r="O470" s="38"/>
      <c r="P470" s="38" t="s">
        <v>693</v>
      </c>
    </row>
    <row r="471" spans="2:16" x14ac:dyDescent="0.25">
      <c r="B471">
        <v>6</v>
      </c>
      <c r="C471" s="42" t="str">
        <f>VLOOKUP([1]!テーブル26[[#This Row],[article_type_id]],[1]!品名マスタ[#Data],5,0)</f>
        <v>鋳抜きピン</v>
      </c>
      <c r="D471">
        <v>10037</v>
      </c>
      <c r="E471" s="42" t="str">
        <f>VLOOKUP([1]!テーブル26[[#This Row],[qt_condition_type_id]],[1]!見積条件タイプマスタ[#Data],5,0)</f>
        <v>シャンク径公差</v>
      </c>
      <c r="F471" s="42" t="str">
        <f>VLOOKUP([1]!テーブル26[[#This Row],[qt_condition_type_id]],[1]!見積条件タイプマスタ[#Data],4,0)</f>
        <v>SOLID_FEATURE</v>
      </c>
      <c r="G471">
        <v>6</v>
      </c>
      <c r="H471" s="42" t="str">
        <f>[1]!テーブル26[[#This Row],[article_type_id]]&amp;"."&amp;[1]!テーブル26[[#This Row],[qt_condition_type_id]]&amp;"."&amp;[1]!テーブル26[[#This Row],[qt_condition_type_define_id]]</f>
        <v>13.10005.7</v>
      </c>
      <c r="I471" s="35" t="str">
        <f>VLOOKUP([1]!テーブル26[[#This Row],['#unique_id]],[1]!見積条件マスタ[['#unique_id]:[name]],2,0)</f>
        <v>-0.004/-0.012</v>
      </c>
      <c r="J471" s="35">
        <f>VLOOKUP([1]!テーブル26[[#This Row],['#unique_id]],[1]!見積条件マスタ[['#unique_id]:[name]],3,0)</f>
        <v>0</v>
      </c>
      <c r="K471" s="35" t="str">
        <f>VLOOKUP([1]!テーブル26[[#This Row],['#unique_id]],[1]!見積条件マスタ[['#unique_id]:[name]],4,0)</f>
        <v>g6 -0.004/-0.012</v>
      </c>
      <c r="L471" s="38">
        <v>1</v>
      </c>
      <c r="M471" s="38" t="s">
        <v>587</v>
      </c>
      <c r="N471" s="38" t="s">
        <v>474</v>
      </c>
      <c r="O471" s="38" t="s">
        <v>729</v>
      </c>
      <c r="P471" s="38" t="s">
        <v>636</v>
      </c>
    </row>
    <row r="472" spans="2:16" x14ac:dyDescent="0.25">
      <c r="B472">
        <v>6</v>
      </c>
      <c r="C472" s="42" t="str">
        <f>VLOOKUP([1]!テーブル26[[#This Row],[article_type_id]],[1]!品名マスタ[#Data],5,0)</f>
        <v>鋳抜きピン</v>
      </c>
      <c r="D472">
        <v>10037</v>
      </c>
      <c r="E472" s="42" t="str">
        <f>VLOOKUP([1]!テーブル26[[#This Row],[qt_condition_type_id]],[1]!見積条件タイプマスタ[#Data],5,0)</f>
        <v>シャンク径公差</v>
      </c>
      <c r="F472" s="42" t="str">
        <f>VLOOKUP([1]!テーブル26[[#This Row],[qt_condition_type_id]],[1]!見積条件タイプマスタ[#Data],4,0)</f>
        <v>SOLID_FEATURE</v>
      </c>
      <c r="G472">
        <v>7</v>
      </c>
      <c r="H472" s="42" t="str">
        <f>[1]!テーブル26[[#This Row],[article_type_id]]&amp;"."&amp;[1]!テーブル26[[#This Row],[qt_condition_type_id]]&amp;"."&amp;[1]!テーブル26[[#This Row],[qt_condition_type_define_id]]</f>
        <v>13.10005.7</v>
      </c>
      <c r="I472" s="35" t="str">
        <f>VLOOKUP([1]!テーブル26[[#This Row],['#unique_id]],[1]!見積条件マスタ[['#unique_id]:[name]],2,0)</f>
        <v>-0.004/-0.012</v>
      </c>
      <c r="J472" s="35">
        <f>VLOOKUP([1]!テーブル26[[#This Row],['#unique_id]],[1]!見積条件マスタ[['#unique_id]:[name]],3,0)</f>
        <v>0</v>
      </c>
      <c r="K472" s="35" t="str">
        <f>VLOOKUP([1]!テーブル26[[#This Row],['#unique_id]],[1]!見積条件マスタ[['#unique_id]:[name]],4,0)</f>
        <v>g6 -0.004/-0.012</v>
      </c>
      <c r="L472" s="38">
        <v>2</v>
      </c>
      <c r="M472" s="38" t="s">
        <v>587</v>
      </c>
      <c r="N472" s="38" t="s">
        <v>474</v>
      </c>
      <c r="O472" s="38" t="s">
        <v>731</v>
      </c>
      <c r="P472" s="38" t="s">
        <v>636</v>
      </c>
    </row>
    <row r="473" spans="2:16" x14ac:dyDescent="0.25">
      <c r="B473">
        <v>6</v>
      </c>
      <c r="C473" s="42" t="str">
        <f>VLOOKUP([1]!テーブル26[[#This Row],[article_type_id]],[1]!品名マスタ[#Data],5,0)</f>
        <v>鋳抜きピン</v>
      </c>
      <c r="D473">
        <v>10037</v>
      </c>
      <c r="E473" s="42" t="str">
        <f>VLOOKUP([1]!テーブル26[[#This Row],[qt_condition_type_id]],[1]!見積条件タイプマスタ[#Data],5,0)</f>
        <v>シャンク径公差</v>
      </c>
      <c r="F473" s="42" t="str">
        <f>VLOOKUP([1]!テーブル26[[#This Row],[qt_condition_type_id]],[1]!見積条件タイプマスタ[#Data],4,0)</f>
        <v>SOLID_FEATURE</v>
      </c>
      <c r="G473">
        <v>8</v>
      </c>
      <c r="H473" s="42" t="str">
        <f>[1]!テーブル26[[#This Row],[article_type_id]]&amp;"."&amp;[1]!テーブル26[[#This Row],[qt_condition_type_id]]&amp;"."&amp;[1]!テーブル26[[#This Row],[qt_condition_type_define_id]]</f>
        <v>13.10005.7</v>
      </c>
      <c r="I473" s="35" t="str">
        <f>VLOOKUP([1]!テーブル26[[#This Row],['#unique_id]],[1]!見積条件マスタ[['#unique_id]:[name]],2,0)</f>
        <v>-0.004/-0.012</v>
      </c>
      <c r="J473" s="35">
        <f>VLOOKUP([1]!テーブル26[[#This Row],['#unique_id]],[1]!見積条件マスタ[['#unique_id]:[name]],3,0)</f>
        <v>0</v>
      </c>
      <c r="K473" s="35" t="str">
        <f>VLOOKUP([1]!テーブル26[[#This Row],['#unique_id]],[1]!見積条件マスタ[['#unique_id]:[name]],4,0)</f>
        <v>g6 -0.004/-0.012</v>
      </c>
      <c r="L473" s="38">
        <v>3</v>
      </c>
      <c r="M473" s="38" t="s">
        <v>587</v>
      </c>
      <c r="N473" s="38" t="s">
        <v>474</v>
      </c>
      <c r="O473" s="38" t="s">
        <v>733</v>
      </c>
      <c r="P473" s="38" t="s">
        <v>636</v>
      </c>
    </row>
    <row r="474" spans="2:16" x14ac:dyDescent="0.25">
      <c r="B474">
        <v>6</v>
      </c>
      <c r="C474" s="42" t="str">
        <f>VLOOKUP([1]!テーブル26[[#This Row],[article_type_id]],[1]!品名マスタ[#Data],5,0)</f>
        <v>鋳抜きピン</v>
      </c>
      <c r="D474">
        <v>10037</v>
      </c>
      <c r="E474" s="42" t="str">
        <f>VLOOKUP([1]!テーブル26[[#This Row],[qt_condition_type_id]],[1]!見積条件タイプマスタ[#Data],5,0)</f>
        <v>シャンク径公差</v>
      </c>
      <c r="F474" s="42" t="str">
        <f>VLOOKUP([1]!テーブル26[[#This Row],[qt_condition_type_id]],[1]!見積条件タイプマスタ[#Data],4,0)</f>
        <v>SOLID_FEATURE</v>
      </c>
      <c r="G474">
        <v>9</v>
      </c>
      <c r="H474" s="42" t="str">
        <f>[1]!テーブル26[[#This Row],[article_type_id]]&amp;"."&amp;[1]!テーブル26[[#This Row],[qt_condition_type_id]]&amp;"."&amp;[1]!テーブル26[[#This Row],[qt_condition_type_define_id]]</f>
        <v>13.10005.7</v>
      </c>
      <c r="I474" s="35" t="str">
        <f>VLOOKUP([1]!テーブル26[[#This Row],['#unique_id]],[1]!見積条件マスタ[['#unique_id]:[name]],2,0)</f>
        <v>-0.004/-0.012</v>
      </c>
      <c r="J474" s="35">
        <f>VLOOKUP([1]!テーブル26[[#This Row],['#unique_id]],[1]!見積条件マスタ[['#unique_id]:[name]],3,0)</f>
        <v>0</v>
      </c>
      <c r="K474" s="35" t="str">
        <f>VLOOKUP([1]!テーブル26[[#This Row],['#unique_id]],[1]!見積条件マスタ[['#unique_id]:[name]],4,0)</f>
        <v>g6 -0.004/-0.012</v>
      </c>
      <c r="L474" s="38">
        <v>4</v>
      </c>
      <c r="M474" s="38" t="s">
        <v>587</v>
      </c>
      <c r="N474" s="38" t="s">
        <v>474</v>
      </c>
      <c r="O474" s="38" t="s">
        <v>735</v>
      </c>
      <c r="P474" s="38" t="s">
        <v>636</v>
      </c>
    </row>
    <row r="475" spans="2:16" x14ac:dyDescent="0.25">
      <c r="B475">
        <v>6</v>
      </c>
      <c r="C475" s="42" t="str">
        <f>VLOOKUP([1]!テーブル26[[#This Row],[article_type_id]],[1]!品名マスタ[#Data],5,0)</f>
        <v>鋳抜きピン</v>
      </c>
      <c r="D475">
        <v>10037</v>
      </c>
      <c r="E475" s="42" t="str">
        <f>VLOOKUP([1]!テーブル26[[#This Row],[qt_condition_type_id]],[1]!見積条件タイプマスタ[#Data],5,0)</f>
        <v>シャンク径公差</v>
      </c>
      <c r="F475" s="42" t="str">
        <f>VLOOKUP([1]!テーブル26[[#This Row],[qt_condition_type_id]],[1]!見積条件タイプマスタ[#Data],4,0)</f>
        <v>SOLID_FEATURE</v>
      </c>
      <c r="G475">
        <v>10</v>
      </c>
      <c r="H475" s="42" t="str">
        <f>[1]!テーブル26[[#This Row],[article_type_id]]&amp;"."&amp;[1]!テーブル26[[#This Row],[qt_condition_type_id]]&amp;"."&amp;[1]!テーブル26[[#This Row],[qt_condition_type_define_id]]</f>
        <v>13.10005.7</v>
      </c>
      <c r="I475" s="35" t="str">
        <f>VLOOKUP([1]!テーブル26[[#This Row],['#unique_id]],[1]!見積条件マスタ[['#unique_id]:[name]],2,0)</f>
        <v>-0.004/-0.012</v>
      </c>
      <c r="J475" s="35">
        <f>VLOOKUP([1]!テーブル26[[#This Row],['#unique_id]],[1]!見積条件マスタ[['#unique_id]:[name]],3,0)</f>
        <v>0</v>
      </c>
      <c r="K475" s="35" t="str">
        <f>VLOOKUP([1]!テーブル26[[#This Row],['#unique_id]],[1]!見積条件マスタ[['#unique_id]:[name]],4,0)</f>
        <v>g6 -0.004/-0.012</v>
      </c>
      <c r="L475" s="38">
        <v>5</v>
      </c>
      <c r="M475" s="38" t="s">
        <v>475</v>
      </c>
      <c r="N475" s="38" t="s">
        <v>474</v>
      </c>
      <c r="O475" s="38" t="s">
        <v>728</v>
      </c>
      <c r="P475" s="38" t="s">
        <v>636</v>
      </c>
    </row>
    <row r="476" spans="2:16" x14ac:dyDescent="0.25">
      <c r="B476">
        <v>6</v>
      </c>
      <c r="C476" s="42" t="str">
        <f>VLOOKUP([1]!テーブル26[[#This Row],[article_type_id]],[1]!品名マスタ[#Data],5,0)</f>
        <v>鋳抜きピン</v>
      </c>
      <c r="D476">
        <v>10037</v>
      </c>
      <c r="E476" s="42" t="str">
        <f>VLOOKUP([1]!テーブル26[[#This Row],[qt_condition_type_id]],[1]!見積条件タイプマスタ[#Data],5,0)</f>
        <v>シャンク径公差</v>
      </c>
      <c r="F476" s="42" t="str">
        <f>VLOOKUP([1]!テーブル26[[#This Row],[qt_condition_type_id]],[1]!見積条件タイプマスタ[#Data],4,0)</f>
        <v>SOLID_FEATURE</v>
      </c>
      <c r="G476">
        <v>11</v>
      </c>
      <c r="H476" s="42" t="str">
        <f>[1]!テーブル26[[#This Row],[article_type_id]]&amp;"."&amp;[1]!テーブル26[[#This Row],[qt_condition_type_id]]&amp;"."&amp;[1]!テーブル26[[#This Row],[qt_condition_type_define_id]]</f>
        <v>13.10005.8</v>
      </c>
      <c r="I476" s="35" t="str">
        <f>VLOOKUP([1]!テーブル26[[#This Row],['#unique_id]],[1]!見積条件マスタ[['#unique_id]:[name]],2,0)</f>
        <v>-0.005/-0.014</v>
      </c>
      <c r="J476" s="35">
        <f>VLOOKUP([1]!テーブル26[[#This Row],['#unique_id]],[1]!見積条件マスタ[['#unique_id]:[name]],3,0)</f>
        <v>0</v>
      </c>
      <c r="K476" s="35" t="str">
        <f>VLOOKUP([1]!テーブル26[[#This Row],['#unique_id]],[1]!見積条件マスタ[['#unique_id]:[name]],4,0)</f>
        <v>g6 -0.005/-0.014</v>
      </c>
      <c r="L476" s="38">
        <v>6</v>
      </c>
      <c r="M476" s="38" t="s">
        <v>475</v>
      </c>
      <c r="N476" s="38" t="s">
        <v>474</v>
      </c>
      <c r="O476" s="38" t="s">
        <v>730</v>
      </c>
      <c r="P476" s="38" t="s">
        <v>636</v>
      </c>
    </row>
    <row r="477" spans="2:16" x14ac:dyDescent="0.25">
      <c r="B477">
        <v>6</v>
      </c>
      <c r="C477" s="42" t="str">
        <f>VLOOKUP([1]!テーブル26[[#This Row],[article_type_id]],[1]!品名マスタ[#Data],5,0)</f>
        <v>鋳抜きピン</v>
      </c>
      <c r="D477">
        <v>10037</v>
      </c>
      <c r="E477" s="42" t="str">
        <f>VLOOKUP([1]!テーブル26[[#This Row],[qt_condition_type_id]],[1]!見積条件タイプマスタ[#Data],5,0)</f>
        <v>シャンク径公差</v>
      </c>
      <c r="F477" s="42" t="str">
        <f>VLOOKUP([1]!テーブル26[[#This Row],[qt_condition_type_id]],[1]!見積条件タイプマスタ[#Data],4,0)</f>
        <v>SOLID_FEATURE</v>
      </c>
      <c r="G477">
        <v>12</v>
      </c>
      <c r="H477" s="42" t="str">
        <f>[1]!テーブル26[[#This Row],[article_type_id]]&amp;"."&amp;[1]!テーブル26[[#This Row],[qt_condition_type_id]]&amp;"."&amp;[1]!テーブル26[[#This Row],[qt_condition_type_define_id]]</f>
        <v>13.10005.8</v>
      </c>
      <c r="I477" s="35" t="str">
        <f>VLOOKUP([1]!テーブル26[[#This Row],['#unique_id]],[1]!見積条件マスタ[['#unique_id]:[name]],2,0)</f>
        <v>-0.005/-0.014</v>
      </c>
      <c r="J477" s="35">
        <f>VLOOKUP([1]!テーブル26[[#This Row],['#unique_id]],[1]!見積条件マスタ[['#unique_id]:[name]],3,0)</f>
        <v>0</v>
      </c>
      <c r="K477" s="35" t="str">
        <f>VLOOKUP([1]!テーブル26[[#This Row],['#unique_id]],[1]!見積条件マスタ[['#unique_id]:[name]],4,0)</f>
        <v>g6 -0.005/-0.014</v>
      </c>
      <c r="L477" s="38">
        <v>7</v>
      </c>
      <c r="M477" s="38" t="s">
        <v>475</v>
      </c>
      <c r="N477" s="38" t="s">
        <v>474</v>
      </c>
      <c r="O477" s="38" t="s">
        <v>732</v>
      </c>
      <c r="P477" s="38" t="s">
        <v>636</v>
      </c>
    </row>
    <row r="478" spans="2:16" x14ac:dyDescent="0.25">
      <c r="B478">
        <v>6</v>
      </c>
      <c r="C478" s="42" t="str">
        <f>VLOOKUP([1]!テーブル26[[#This Row],[article_type_id]],[1]!品名マスタ[#Data],5,0)</f>
        <v>鋳抜きピン</v>
      </c>
      <c r="D478">
        <v>10037</v>
      </c>
      <c r="E478" s="42" t="str">
        <f>VLOOKUP([1]!テーブル26[[#This Row],[qt_condition_type_id]],[1]!見積条件タイプマスタ[#Data],5,0)</f>
        <v>シャンク径公差</v>
      </c>
      <c r="F478" s="42" t="str">
        <f>VLOOKUP([1]!テーブル26[[#This Row],[qt_condition_type_id]],[1]!見積条件タイプマスタ[#Data],4,0)</f>
        <v>SOLID_FEATURE</v>
      </c>
      <c r="G478">
        <v>13</v>
      </c>
      <c r="H478" s="42" t="str">
        <f>[1]!テーブル26[[#This Row],[article_type_id]]&amp;"."&amp;[1]!テーブル26[[#This Row],[qt_condition_type_id]]&amp;"."&amp;[1]!テーブル26[[#This Row],[qt_condition_type_define_id]]</f>
        <v>13.10005.8</v>
      </c>
      <c r="I478" s="35" t="str">
        <f>VLOOKUP([1]!テーブル26[[#This Row],['#unique_id]],[1]!見積条件マスタ[['#unique_id]:[name]],2,0)</f>
        <v>-0.005/-0.014</v>
      </c>
      <c r="J478" s="35">
        <f>VLOOKUP([1]!テーブル26[[#This Row],['#unique_id]],[1]!見積条件マスタ[['#unique_id]:[name]],3,0)</f>
        <v>0</v>
      </c>
      <c r="K478" s="35" t="str">
        <f>VLOOKUP([1]!テーブル26[[#This Row],['#unique_id]],[1]!見積条件マスタ[['#unique_id]:[name]],4,0)</f>
        <v>g6 -0.005/-0.014</v>
      </c>
      <c r="L478" s="38">
        <v>8</v>
      </c>
      <c r="M478" s="38" t="s">
        <v>475</v>
      </c>
      <c r="N478" s="38" t="s">
        <v>474</v>
      </c>
      <c r="O478" s="38" t="s">
        <v>734</v>
      </c>
      <c r="P478" s="38" t="s">
        <v>636</v>
      </c>
    </row>
    <row r="479" spans="2:16" x14ac:dyDescent="0.25">
      <c r="B479">
        <v>6</v>
      </c>
      <c r="C479" s="42" t="str">
        <f>VLOOKUP([1]!テーブル26[[#This Row],[article_type_id]],[1]!品名マスタ[#Data],5,0)</f>
        <v>鋳抜きピン</v>
      </c>
      <c r="D479">
        <v>10037</v>
      </c>
      <c r="E479" s="42" t="str">
        <f>VLOOKUP([1]!テーブル26[[#This Row],[qt_condition_type_id]],[1]!見積条件タイプマスタ[#Data],5,0)</f>
        <v>シャンク径公差</v>
      </c>
      <c r="F479" s="42" t="str">
        <f>VLOOKUP([1]!テーブル26[[#This Row],[qt_condition_type_id]],[1]!見積条件タイプマスタ[#Data],4,0)</f>
        <v>SOLID_FEATURE</v>
      </c>
      <c r="G479">
        <v>14</v>
      </c>
      <c r="H479" s="42" t="str">
        <f>[1]!テーブル26[[#This Row],[article_type_id]]&amp;"."&amp;[1]!テーブル26[[#This Row],[qt_condition_type_id]]&amp;"."&amp;[1]!テーブル26[[#This Row],[qt_condition_type_define_id]]</f>
        <v>13.10005.8</v>
      </c>
      <c r="I479" s="35" t="str">
        <f>VLOOKUP([1]!テーブル26[[#This Row],['#unique_id]],[1]!見積条件マスタ[['#unique_id]:[name]],2,0)</f>
        <v>-0.005/-0.014</v>
      </c>
      <c r="J479" s="35">
        <f>VLOOKUP([1]!テーブル26[[#This Row],['#unique_id]],[1]!見積条件マスタ[['#unique_id]:[name]],3,0)</f>
        <v>0</v>
      </c>
      <c r="K479" s="35" t="str">
        <f>VLOOKUP([1]!テーブル26[[#This Row],['#unique_id]],[1]!見積条件マスタ[['#unique_id]:[name]],4,0)</f>
        <v>g6 -0.005/-0.014</v>
      </c>
      <c r="L479" s="38">
        <v>9</v>
      </c>
      <c r="M479" s="38" t="s">
        <v>594</v>
      </c>
      <c r="N479" s="38" t="s">
        <v>474</v>
      </c>
      <c r="O479" s="38" t="s">
        <v>728</v>
      </c>
      <c r="P479" s="38" t="s">
        <v>636</v>
      </c>
    </row>
    <row r="480" spans="2:16" x14ac:dyDescent="0.25">
      <c r="B480">
        <v>6</v>
      </c>
      <c r="C480" s="42" t="str">
        <f>VLOOKUP([1]!テーブル26[[#This Row],[article_type_id]],[1]!品名マスタ[#Data],5,0)</f>
        <v>鋳抜きピン</v>
      </c>
      <c r="D480">
        <v>10037</v>
      </c>
      <c r="E480" s="42" t="str">
        <f>VLOOKUP([1]!テーブル26[[#This Row],[qt_condition_type_id]],[1]!見積条件タイプマスタ[#Data],5,0)</f>
        <v>シャンク径公差</v>
      </c>
      <c r="F480" s="42" t="str">
        <f>VLOOKUP([1]!テーブル26[[#This Row],[qt_condition_type_id]],[1]!見積条件タイプマスタ[#Data],4,0)</f>
        <v>SOLID_FEATURE</v>
      </c>
      <c r="G480">
        <v>15</v>
      </c>
      <c r="H480" s="42" t="str">
        <f>[1]!テーブル26[[#This Row],[article_type_id]]&amp;"."&amp;[1]!テーブル26[[#This Row],[qt_condition_type_id]]&amp;"."&amp;[1]!テーブル26[[#This Row],[qt_condition_type_define_id]]</f>
        <v>13.10005.8</v>
      </c>
      <c r="I480" s="35" t="str">
        <f>VLOOKUP([1]!テーブル26[[#This Row],['#unique_id]],[1]!見積条件マスタ[['#unique_id]:[name]],2,0)</f>
        <v>-0.005/-0.014</v>
      </c>
      <c r="J480" s="35">
        <f>VLOOKUP([1]!テーブル26[[#This Row],['#unique_id]],[1]!見積条件マスタ[['#unique_id]:[name]],3,0)</f>
        <v>0</v>
      </c>
      <c r="K480" s="35" t="str">
        <f>VLOOKUP([1]!テーブル26[[#This Row],['#unique_id]],[1]!見積条件マスタ[['#unique_id]:[name]],4,0)</f>
        <v>g6 -0.005/-0.014</v>
      </c>
      <c r="L480" s="38">
        <v>10</v>
      </c>
      <c r="M480" s="38" t="s">
        <v>594</v>
      </c>
      <c r="N480" s="38" t="s">
        <v>474</v>
      </c>
      <c r="O480" s="38" t="s">
        <v>730</v>
      </c>
      <c r="P480" s="38" t="s">
        <v>636</v>
      </c>
    </row>
    <row r="481" spans="2:16" x14ac:dyDescent="0.25">
      <c r="B481">
        <v>6</v>
      </c>
      <c r="C481" s="42" t="str">
        <f>VLOOKUP([1]!テーブル26[[#This Row],[article_type_id]],[1]!品名マスタ[#Data],5,0)</f>
        <v>鋳抜きピン</v>
      </c>
      <c r="D481">
        <v>10037</v>
      </c>
      <c r="E481" s="42" t="str">
        <f>VLOOKUP([1]!テーブル26[[#This Row],[qt_condition_type_id]],[1]!見積条件タイプマスタ[#Data],5,0)</f>
        <v>シャンク径公差</v>
      </c>
      <c r="F481" s="42" t="str">
        <f>VLOOKUP([1]!テーブル26[[#This Row],[qt_condition_type_id]],[1]!見積条件タイプマスタ[#Data],4,0)</f>
        <v>SOLID_FEATURE</v>
      </c>
      <c r="G481">
        <v>16</v>
      </c>
      <c r="H481" s="42" t="str">
        <f>[1]!テーブル26[[#This Row],[article_type_id]]&amp;"."&amp;[1]!テーブル26[[#This Row],[qt_condition_type_id]]&amp;"."&amp;[1]!テーブル26[[#This Row],[qt_condition_type_define_id]]</f>
        <v>13.10005.8</v>
      </c>
      <c r="I481" s="35" t="str">
        <f>VLOOKUP([1]!テーブル26[[#This Row],['#unique_id]],[1]!見積条件マスタ[['#unique_id]:[name]],2,0)</f>
        <v>-0.005/-0.014</v>
      </c>
      <c r="J481" s="35">
        <f>VLOOKUP([1]!テーブル26[[#This Row],['#unique_id]],[1]!見積条件マスタ[['#unique_id]:[name]],3,0)</f>
        <v>0</v>
      </c>
      <c r="K481" s="35" t="str">
        <f>VLOOKUP([1]!テーブル26[[#This Row],['#unique_id]],[1]!見積条件マスタ[['#unique_id]:[name]],4,0)</f>
        <v>g6 -0.005/-0.014</v>
      </c>
      <c r="L481" s="38">
        <v>11</v>
      </c>
      <c r="M481" s="38" t="s">
        <v>594</v>
      </c>
      <c r="N481" s="38" t="s">
        <v>474</v>
      </c>
      <c r="O481" s="38" t="s">
        <v>732</v>
      </c>
      <c r="P481" s="38" t="s">
        <v>636</v>
      </c>
    </row>
    <row r="482" spans="2:16" x14ac:dyDescent="0.25">
      <c r="B482">
        <v>6</v>
      </c>
      <c r="C482" s="42" t="str">
        <f>VLOOKUP([1]!テーブル26[[#This Row],[article_type_id]],[1]!品名マスタ[#Data],5,0)</f>
        <v>鋳抜きピン</v>
      </c>
      <c r="D482">
        <v>10037</v>
      </c>
      <c r="E482" s="42" t="str">
        <f>VLOOKUP([1]!テーブル26[[#This Row],[qt_condition_type_id]],[1]!見積条件タイプマスタ[#Data],5,0)</f>
        <v>シャンク径公差</v>
      </c>
      <c r="F482" s="42" t="str">
        <f>VLOOKUP([1]!テーブル26[[#This Row],[qt_condition_type_id]],[1]!見積条件タイプマスタ[#Data],4,0)</f>
        <v>SOLID_FEATURE</v>
      </c>
      <c r="G482">
        <v>17</v>
      </c>
      <c r="H482" s="42" t="str">
        <f>[1]!テーブル26[[#This Row],[article_type_id]]&amp;"."&amp;[1]!テーブル26[[#This Row],[qt_condition_type_id]]&amp;"."&amp;[1]!テーブル26[[#This Row],[qt_condition_type_define_id]]</f>
        <v>13.10005.9</v>
      </c>
      <c r="I482" s="35" t="str">
        <f>VLOOKUP([1]!テーブル26[[#This Row],['#unique_id]],[1]!見積条件マスタ[['#unique_id]:[name]],2,0)</f>
        <v>-0.006/-0.017</v>
      </c>
      <c r="J482" s="35">
        <f>VLOOKUP([1]!テーブル26[[#This Row],['#unique_id]],[1]!見積条件マスタ[['#unique_id]:[name]],3,0)</f>
        <v>0</v>
      </c>
      <c r="K482" s="35" t="str">
        <f>VLOOKUP([1]!テーブル26[[#This Row],['#unique_id]],[1]!見積条件マスタ[['#unique_id]:[name]],4,0)</f>
        <v>g6 -0.006/-0.017</v>
      </c>
      <c r="L482" s="38">
        <v>12</v>
      </c>
      <c r="M482" s="38" t="s">
        <v>594</v>
      </c>
      <c r="N482" s="38" t="s">
        <v>474</v>
      </c>
      <c r="O482" s="38" t="s">
        <v>734</v>
      </c>
      <c r="P482" s="38" t="s">
        <v>636</v>
      </c>
    </row>
    <row r="483" spans="2:16" x14ac:dyDescent="0.25">
      <c r="B483">
        <v>13</v>
      </c>
      <c r="C483" s="42" t="str">
        <f>VLOOKUP([1]!テーブル26[[#This Row],[article_type_id]],[1]!品名マスタ[#Data],5,0)</f>
        <v>鋳抜きピン</v>
      </c>
      <c r="D483">
        <v>10003</v>
      </c>
      <c r="E483" s="42" t="str">
        <f>VLOOKUP([1]!テーブル26[[#This Row],[qt_condition_type_id]],[1]!見積条件タイプマスタ[#Data],5,0)</f>
        <v>シャンク径公差</v>
      </c>
      <c r="F483" s="42" t="str">
        <f>VLOOKUP([1]!テーブル26[[#This Row],[qt_condition_type_id]],[1]!見積条件タイプマスタ[#Data],4,0)</f>
        <v>SOLID_FEATURE</v>
      </c>
      <c r="G483">
        <v>5</v>
      </c>
      <c r="H483" s="42" t="str">
        <f>[1]!テーブル26[[#This Row],[article_type_id]]&amp;"."&amp;[1]!テーブル26[[#This Row],[qt_condition_type_id]]&amp;"."&amp;[1]!テーブル26[[#This Row],[qt_condition_type_define_id]]</f>
        <v>13.10005.9</v>
      </c>
      <c r="I483" s="56" t="str">
        <f>VLOOKUP([1]!テーブル26[[#This Row],['#unique_id]],[1]!見積条件マスタ[['#unique_id]:[name]],2,0)</f>
        <v>-0.006/-0.017</v>
      </c>
      <c r="J483" s="56">
        <f>VLOOKUP([1]!テーブル26[[#This Row],['#unique_id]],[1]!見積条件マスタ[['#unique_id]:[name]],3,0)</f>
        <v>0</v>
      </c>
      <c r="K483" s="56" t="str">
        <f>VLOOKUP([1]!テーブル26[[#This Row],['#unique_id]],[1]!見積条件マスタ[['#unique_id]:[name]],4,0)</f>
        <v>g6 -0.006/-0.017</v>
      </c>
      <c r="L483" s="38">
        <v>1</v>
      </c>
      <c r="M483" s="38" t="s">
        <v>756</v>
      </c>
      <c r="N483" s="38" t="s">
        <v>757</v>
      </c>
      <c r="O483" s="38"/>
      <c r="P483" s="38" t="s">
        <v>762</v>
      </c>
    </row>
    <row r="484" spans="2:16" x14ac:dyDescent="0.25">
      <c r="B484">
        <v>13</v>
      </c>
      <c r="C484" s="42" t="str">
        <f>VLOOKUP([1]!テーブル26[[#This Row],[article_type_id]],[1]!品名マスタ[#Data],5,0)</f>
        <v>鋳抜きピン</v>
      </c>
      <c r="D484">
        <v>10003</v>
      </c>
      <c r="E484" s="42" t="str">
        <f>VLOOKUP([1]!テーブル26[[#This Row],[qt_condition_type_id]],[1]!見積条件タイプマスタ[#Data],5,0)</f>
        <v>シャンク径公差</v>
      </c>
      <c r="F484" s="42" t="str">
        <f>VLOOKUP([1]!テーブル26[[#This Row],[qt_condition_type_id]],[1]!見積条件タイプマスタ[#Data],4,0)</f>
        <v>SOLID_FEATURE</v>
      </c>
      <c r="G484">
        <v>5</v>
      </c>
      <c r="H484" s="42" t="str">
        <f>[1]!テーブル26[[#This Row],[article_type_id]]&amp;"."&amp;[1]!テーブル26[[#This Row],[qt_condition_type_id]]&amp;"."&amp;[1]!テーブル26[[#This Row],[qt_condition_type_define_id]]</f>
        <v>13.10005.9</v>
      </c>
      <c r="I484" s="56" t="str">
        <f>VLOOKUP([1]!テーブル26[[#This Row],['#unique_id]],[1]!見積条件マスタ[['#unique_id]:[name]],2,0)</f>
        <v>-0.006/-0.017</v>
      </c>
      <c r="J484" s="56">
        <f>VLOOKUP([1]!テーブル26[[#This Row],['#unique_id]],[1]!見積条件マスタ[['#unique_id]:[name]],3,0)</f>
        <v>0</v>
      </c>
      <c r="K484" s="56" t="str">
        <f>VLOOKUP([1]!テーブル26[[#This Row],['#unique_id]],[1]!見積条件マスタ[['#unique_id]:[name]],4,0)</f>
        <v>g6 -0.006/-0.017</v>
      </c>
      <c r="L484" s="38">
        <v>2</v>
      </c>
      <c r="M484" s="38" t="s">
        <v>756</v>
      </c>
      <c r="N484" s="38" t="s">
        <v>758</v>
      </c>
      <c r="O484" s="38"/>
      <c r="P484" s="38" t="s">
        <v>762</v>
      </c>
    </row>
    <row r="485" spans="2:16" x14ac:dyDescent="0.25">
      <c r="B485">
        <v>13</v>
      </c>
      <c r="C485" s="42" t="str">
        <f>VLOOKUP([1]!テーブル26[[#This Row],[article_type_id]],[1]!品名マスタ[#Data],5,0)</f>
        <v>鋳抜きピン</v>
      </c>
      <c r="D485">
        <v>10003</v>
      </c>
      <c r="E485" s="42" t="str">
        <f>VLOOKUP([1]!テーブル26[[#This Row],[qt_condition_type_id]],[1]!見積条件タイプマスタ[#Data],5,0)</f>
        <v>シャンク径公差</v>
      </c>
      <c r="F485" s="42" t="str">
        <f>VLOOKUP([1]!テーブル26[[#This Row],[qt_condition_type_id]],[1]!見積条件タイプマスタ[#Data],4,0)</f>
        <v>SOLID_FEATURE</v>
      </c>
      <c r="G485">
        <v>5</v>
      </c>
      <c r="H485" s="42" t="str">
        <f>[1]!テーブル26[[#This Row],[article_type_id]]&amp;"."&amp;[1]!テーブル26[[#This Row],[qt_condition_type_id]]&amp;"."&amp;[1]!テーブル26[[#This Row],[qt_condition_type_define_id]]</f>
        <v>13.10005.9</v>
      </c>
      <c r="I485" s="56" t="str">
        <f>VLOOKUP([1]!テーブル26[[#This Row],['#unique_id]],[1]!見積条件マスタ[['#unique_id]:[name]],2,0)</f>
        <v>-0.006/-0.017</v>
      </c>
      <c r="J485" s="56">
        <f>VLOOKUP([1]!テーブル26[[#This Row],['#unique_id]],[1]!見積条件マスタ[['#unique_id]:[name]],3,0)</f>
        <v>0</v>
      </c>
      <c r="K485" s="56" t="str">
        <f>VLOOKUP([1]!テーブル26[[#This Row],['#unique_id]],[1]!見積条件マスタ[['#unique_id]:[name]],4,0)</f>
        <v>g6 -0.006/-0.017</v>
      </c>
      <c r="L485" s="38">
        <v>3</v>
      </c>
      <c r="M485" s="38" t="s">
        <v>756</v>
      </c>
      <c r="N485" s="38" t="s">
        <v>759</v>
      </c>
      <c r="O485" s="38"/>
      <c r="P485" s="38" t="s">
        <v>762</v>
      </c>
    </row>
    <row r="486" spans="2:16" x14ac:dyDescent="0.25">
      <c r="B486">
        <v>13</v>
      </c>
      <c r="C486" s="42" t="str">
        <f>VLOOKUP([1]!テーブル26[[#This Row],[article_type_id]],[1]!品名マスタ[#Data],5,0)</f>
        <v>鋳抜きピン</v>
      </c>
      <c r="D486">
        <v>10003</v>
      </c>
      <c r="E486" s="42" t="str">
        <f>VLOOKUP([1]!テーブル26[[#This Row],[qt_condition_type_id]],[1]!見積条件タイプマスタ[#Data],5,0)</f>
        <v>シャンク径公差</v>
      </c>
      <c r="F486" s="42" t="str">
        <f>VLOOKUP([1]!テーブル26[[#This Row],[qt_condition_type_id]],[1]!見積条件タイプマスタ[#Data],4,0)</f>
        <v>SOLID_FEATURE</v>
      </c>
      <c r="G486">
        <v>5</v>
      </c>
      <c r="H486" s="42" t="str">
        <f>[1]!テーブル26[[#This Row],[article_type_id]]&amp;"."&amp;[1]!テーブル26[[#This Row],[qt_condition_type_id]]&amp;"."&amp;[1]!テーブル26[[#This Row],[qt_condition_type_define_id]]</f>
        <v>13.10005.9</v>
      </c>
      <c r="I486" s="56" t="str">
        <f>VLOOKUP([1]!テーブル26[[#This Row],['#unique_id]],[1]!見積条件マスタ[['#unique_id]:[name]],2,0)</f>
        <v>-0.006/-0.017</v>
      </c>
      <c r="J486" s="56">
        <f>VLOOKUP([1]!テーブル26[[#This Row],['#unique_id]],[1]!見積条件マスタ[['#unique_id]:[name]],3,0)</f>
        <v>0</v>
      </c>
      <c r="K486" s="56" t="str">
        <f>VLOOKUP([1]!テーブル26[[#This Row],['#unique_id]],[1]!見積条件マスタ[['#unique_id]:[name]],4,0)</f>
        <v>g6 -0.006/-0.017</v>
      </c>
      <c r="L486" s="38">
        <v>4</v>
      </c>
      <c r="M486" s="38" t="s">
        <v>756</v>
      </c>
      <c r="N486" s="38" t="s">
        <v>760</v>
      </c>
      <c r="O486" s="38"/>
      <c r="P486" s="38" t="s">
        <v>762</v>
      </c>
    </row>
    <row r="487" spans="2:16" x14ac:dyDescent="0.25">
      <c r="B487">
        <v>13</v>
      </c>
      <c r="C487" s="42" t="str">
        <f>VLOOKUP([1]!テーブル26[[#This Row],[article_type_id]],[1]!品名マスタ[#Data],5,0)</f>
        <v>鋳抜きピン</v>
      </c>
      <c r="D487">
        <v>10003</v>
      </c>
      <c r="E487" s="42" t="str">
        <f>VLOOKUP([1]!テーブル26[[#This Row],[qt_condition_type_id]],[1]!見積条件タイプマスタ[#Data],5,0)</f>
        <v>シャンク径公差</v>
      </c>
      <c r="F487" s="42" t="str">
        <f>VLOOKUP([1]!テーブル26[[#This Row],[qt_condition_type_id]],[1]!見積条件タイプマスタ[#Data],4,0)</f>
        <v>SOLID_FEATURE</v>
      </c>
      <c r="G487">
        <v>5</v>
      </c>
      <c r="H487" s="42" t="str">
        <f>[1]!テーブル26[[#This Row],[article_type_id]]&amp;"."&amp;[1]!テーブル26[[#This Row],[qt_condition_type_id]]&amp;"."&amp;[1]!テーブル26[[#This Row],[qt_condition_type_define_id]]</f>
        <v>13.10005.9</v>
      </c>
      <c r="I487" s="56" t="str">
        <f>VLOOKUP([1]!テーブル26[[#This Row],['#unique_id]],[1]!見積条件マスタ[['#unique_id]:[name]],2,0)</f>
        <v>-0.006/-0.017</v>
      </c>
      <c r="J487" s="56">
        <f>VLOOKUP([1]!テーブル26[[#This Row],['#unique_id]],[1]!見積条件マスタ[['#unique_id]:[name]],3,0)</f>
        <v>0</v>
      </c>
      <c r="K487" s="56" t="str">
        <f>VLOOKUP([1]!テーブル26[[#This Row],['#unique_id]],[1]!見積条件マスタ[['#unique_id]:[name]],4,0)</f>
        <v>g6 -0.006/-0.017</v>
      </c>
      <c r="L487" s="38">
        <v>5</v>
      </c>
      <c r="M487" s="38" t="s">
        <v>756</v>
      </c>
      <c r="N487" s="38" t="s">
        <v>761</v>
      </c>
      <c r="O487" s="38"/>
      <c r="P487" s="38" t="s">
        <v>762</v>
      </c>
    </row>
    <row r="488" spans="2:16" x14ac:dyDescent="0.25">
      <c r="B488">
        <v>13</v>
      </c>
      <c r="C488" s="42" t="str">
        <f>VLOOKUP([1]!テーブル26[[#This Row],[article_type_id]],[1]!品名マスタ[#Data],5,0)</f>
        <v>鋳抜きピン</v>
      </c>
      <c r="D488">
        <v>10003</v>
      </c>
      <c r="E488" s="42" t="str">
        <f>VLOOKUP([1]!テーブル26[[#This Row],[qt_condition_type_id]],[1]!見積条件タイプマスタ[#Data],5,0)</f>
        <v>シャンク径公差</v>
      </c>
      <c r="F488" s="42" t="str">
        <f>VLOOKUP([1]!テーブル26[[#This Row],[qt_condition_type_id]],[1]!見積条件タイプマスタ[#Data],4,0)</f>
        <v>SOLID_FEATURE</v>
      </c>
      <c r="G488">
        <v>6</v>
      </c>
      <c r="H488" s="42" t="str">
        <f>[1]!テーブル26[[#This Row],[article_type_id]]&amp;"."&amp;[1]!テーブル26[[#This Row],[qt_condition_type_id]]&amp;"."&amp;[1]!テーブル26[[#This Row],[qt_condition_type_define_id]]</f>
        <v>13.10005.10</v>
      </c>
      <c r="I488" s="56" t="str">
        <f>VLOOKUP([1]!テーブル26[[#This Row],['#unique_id]],[1]!見積条件マスタ[['#unique_id]:[name]],2,0)</f>
        <v>-0.007/-0.02</v>
      </c>
      <c r="J488" s="56">
        <f>VLOOKUP([1]!テーブル26[[#This Row],['#unique_id]],[1]!見積条件マスタ[['#unique_id]:[name]],3,0)</f>
        <v>0</v>
      </c>
      <c r="K488" s="56" t="str">
        <f>VLOOKUP([1]!テーブル26[[#This Row],['#unique_id]],[1]!見積条件マスタ[['#unique_id]:[name]],4,0)</f>
        <v>g6 -0.007/-0.02</v>
      </c>
      <c r="L488" s="38">
        <v>6</v>
      </c>
      <c r="M488" s="38" t="s">
        <v>756</v>
      </c>
      <c r="N488" s="38" t="s">
        <v>756</v>
      </c>
      <c r="O488" s="38"/>
      <c r="P488" s="38" t="s">
        <v>752</v>
      </c>
    </row>
    <row r="489" spans="2:16" x14ac:dyDescent="0.25">
      <c r="B489">
        <v>13</v>
      </c>
      <c r="C489" s="42" t="str">
        <f>VLOOKUP([1]!テーブル26[[#This Row],[article_type_id]],[1]!品名マスタ[#Data],5,0)</f>
        <v>鋳抜きピン</v>
      </c>
      <c r="D489">
        <v>10003</v>
      </c>
      <c r="E489" s="42" t="str">
        <f>VLOOKUP([1]!テーブル26[[#This Row],[qt_condition_type_id]],[1]!見積条件タイプマスタ[#Data],5,0)</f>
        <v>シャンク径公差</v>
      </c>
      <c r="F489" s="42" t="str">
        <f>VLOOKUP([1]!テーブル26[[#This Row],[qt_condition_type_id]],[1]!見積条件タイプマスタ[#Data],4,0)</f>
        <v>SOLID_FEATURE</v>
      </c>
      <c r="G489">
        <v>6</v>
      </c>
      <c r="H489" s="42" t="str">
        <f>[1]!テーブル26[[#This Row],[article_type_id]]&amp;"."&amp;[1]!テーブル26[[#This Row],[qt_condition_type_id]]&amp;"."&amp;[1]!テーブル26[[#This Row],[qt_condition_type_define_id]]</f>
        <v>13.10005.10</v>
      </c>
      <c r="I489" s="56" t="str">
        <f>VLOOKUP([1]!テーブル26[[#This Row],['#unique_id]],[1]!見積条件マスタ[['#unique_id]:[name]],2,0)</f>
        <v>-0.007/-0.02</v>
      </c>
      <c r="J489" s="56">
        <f>VLOOKUP([1]!テーブル26[[#This Row],['#unique_id]],[1]!見積条件マスタ[['#unique_id]:[name]],3,0)</f>
        <v>0</v>
      </c>
      <c r="K489" s="56" t="str">
        <f>VLOOKUP([1]!テーブル26[[#This Row],['#unique_id]],[1]!見積条件マスタ[['#unique_id]:[name]],4,0)</f>
        <v>g6 -0.007/-0.02</v>
      </c>
      <c r="L489" s="38">
        <v>1</v>
      </c>
      <c r="M489" s="38" t="s">
        <v>756</v>
      </c>
      <c r="N489" s="38" t="s">
        <v>757</v>
      </c>
      <c r="O489" s="38"/>
      <c r="P489" s="38" t="s">
        <v>762</v>
      </c>
    </row>
    <row r="490" spans="2:16" x14ac:dyDescent="0.25">
      <c r="B490">
        <v>13</v>
      </c>
      <c r="C490" s="42" t="str">
        <f>VLOOKUP([1]!テーブル26[[#This Row],[article_type_id]],[1]!品名マスタ[#Data],5,0)</f>
        <v>鋳抜きピン</v>
      </c>
      <c r="D490">
        <v>10003</v>
      </c>
      <c r="E490" s="42" t="str">
        <f>VLOOKUP([1]!テーブル26[[#This Row],[qt_condition_type_id]],[1]!見積条件タイプマスタ[#Data],5,0)</f>
        <v>シャンク径公差</v>
      </c>
      <c r="F490" s="42" t="str">
        <f>VLOOKUP([1]!テーブル26[[#This Row],[qt_condition_type_id]],[1]!見積条件タイプマスタ[#Data],4,0)</f>
        <v>SOLID_FEATURE</v>
      </c>
      <c r="G490">
        <v>6</v>
      </c>
      <c r="H490" s="42" t="str">
        <f>[1]!テーブル26[[#This Row],[article_type_id]]&amp;"."&amp;[1]!テーブル26[[#This Row],[qt_condition_type_id]]&amp;"."&amp;[1]!テーブル26[[#This Row],[qt_condition_type_define_id]]</f>
        <v>13.10005.10</v>
      </c>
      <c r="I490" s="56" t="str">
        <f>VLOOKUP([1]!テーブル26[[#This Row],['#unique_id]],[1]!見積条件マスタ[['#unique_id]:[name]],2,0)</f>
        <v>-0.007/-0.02</v>
      </c>
      <c r="J490" s="56">
        <f>VLOOKUP([1]!テーブル26[[#This Row],['#unique_id]],[1]!見積条件マスタ[['#unique_id]:[name]],3,0)</f>
        <v>0</v>
      </c>
      <c r="K490" s="56" t="str">
        <f>VLOOKUP([1]!テーブル26[[#This Row],['#unique_id]],[1]!見積条件マスタ[['#unique_id]:[name]],4,0)</f>
        <v>g6 -0.007/-0.02</v>
      </c>
      <c r="L490" s="38">
        <v>2</v>
      </c>
      <c r="M490" s="38" t="s">
        <v>756</v>
      </c>
      <c r="N490" s="38" t="s">
        <v>758</v>
      </c>
      <c r="O490" s="38"/>
      <c r="P490" s="38" t="s">
        <v>762</v>
      </c>
    </row>
    <row r="491" spans="2:16" x14ac:dyDescent="0.25">
      <c r="B491">
        <v>13</v>
      </c>
      <c r="C491" s="42" t="str">
        <f>VLOOKUP([1]!テーブル26[[#This Row],[article_type_id]],[1]!品名マスタ[#Data],5,0)</f>
        <v>鋳抜きピン</v>
      </c>
      <c r="D491">
        <v>10003</v>
      </c>
      <c r="E491" s="42" t="str">
        <f>VLOOKUP([1]!テーブル26[[#This Row],[qt_condition_type_id]],[1]!見積条件タイプマスタ[#Data],5,0)</f>
        <v>シャンク径公差</v>
      </c>
      <c r="F491" s="42" t="str">
        <f>VLOOKUP([1]!テーブル26[[#This Row],[qt_condition_type_id]],[1]!見積条件タイプマスタ[#Data],4,0)</f>
        <v>SOLID_FEATURE</v>
      </c>
      <c r="G491">
        <v>6</v>
      </c>
      <c r="H491" s="42" t="str">
        <f>[1]!テーブル26[[#This Row],[article_type_id]]&amp;"."&amp;[1]!テーブル26[[#This Row],[qt_condition_type_id]]&amp;"."&amp;[1]!テーブル26[[#This Row],[qt_condition_type_define_id]]</f>
        <v>13.10005.10</v>
      </c>
      <c r="I491" s="56" t="str">
        <f>VLOOKUP([1]!テーブル26[[#This Row],['#unique_id]],[1]!見積条件マスタ[['#unique_id]:[name]],2,0)</f>
        <v>-0.007/-0.02</v>
      </c>
      <c r="J491" s="56">
        <f>VLOOKUP([1]!テーブル26[[#This Row],['#unique_id]],[1]!見積条件マスタ[['#unique_id]:[name]],3,0)</f>
        <v>0</v>
      </c>
      <c r="K491" s="56" t="str">
        <f>VLOOKUP([1]!テーブル26[[#This Row],['#unique_id]],[1]!見積条件マスタ[['#unique_id]:[name]],4,0)</f>
        <v>g6 -0.007/-0.02</v>
      </c>
      <c r="L491" s="38">
        <v>3</v>
      </c>
      <c r="M491" s="38" t="s">
        <v>756</v>
      </c>
      <c r="N491" s="38" t="s">
        <v>759</v>
      </c>
      <c r="O491" s="38"/>
      <c r="P491" s="38" t="s">
        <v>762</v>
      </c>
    </row>
    <row r="492" spans="2:16" x14ac:dyDescent="0.25">
      <c r="B492">
        <v>13</v>
      </c>
      <c r="C492" s="42" t="str">
        <f>VLOOKUP([1]!テーブル26[[#This Row],[article_type_id]],[1]!品名マスタ[#Data],5,0)</f>
        <v>鋳抜きピン</v>
      </c>
      <c r="D492">
        <v>10003</v>
      </c>
      <c r="E492" s="42" t="str">
        <f>VLOOKUP([1]!テーブル26[[#This Row],[qt_condition_type_id]],[1]!見積条件タイプマスタ[#Data],5,0)</f>
        <v>シャンク径公差</v>
      </c>
      <c r="F492" s="42" t="str">
        <f>VLOOKUP([1]!テーブル26[[#This Row],[qt_condition_type_id]],[1]!見積条件タイプマスタ[#Data],4,0)</f>
        <v>SOLID_FEATURE</v>
      </c>
      <c r="G492">
        <v>6</v>
      </c>
      <c r="H492" s="42" t="str">
        <f>[1]!テーブル26[[#This Row],[article_type_id]]&amp;"."&amp;[1]!テーブル26[[#This Row],[qt_condition_type_id]]&amp;"."&amp;[1]!テーブル26[[#This Row],[qt_condition_type_define_id]]</f>
        <v>13.10005.10</v>
      </c>
      <c r="I492" s="56" t="str">
        <f>VLOOKUP([1]!テーブル26[[#This Row],['#unique_id]],[1]!見積条件マスタ[['#unique_id]:[name]],2,0)</f>
        <v>-0.007/-0.02</v>
      </c>
      <c r="J492" s="56">
        <f>VLOOKUP([1]!テーブル26[[#This Row],['#unique_id]],[1]!見積条件マスタ[['#unique_id]:[name]],3,0)</f>
        <v>0</v>
      </c>
      <c r="K492" s="56" t="str">
        <f>VLOOKUP([1]!テーブル26[[#This Row],['#unique_id]],[1]!見積条件マスタ[['#unique_id]:[name]],4,0)</f>
        <v>g6 -0.007/-0.02</v>
      </c>
      <c r="L492" s="38">
        <v>4</v>
      </c>
      <c r="M492" s="38" t="s">
        <v>756</v>
      </c>
      <c r="N492" s="38" t="s">
        <v>760</v>
      </c>
      <c r="O492" s="38"/>
      <c r="P492" s="38" t="s">
        <v>762</v>
      </c>
    </row>
    <row r="493" spans="2:16" x14ac:dyDescent="0.25">
      <c r="B493">
        <v>13</v>
      </c>
      <c r="C493" s="42" t="str">
        <f>VLOOKUP([1]!テーブル26[[#This Row],[article_type_id]],[1]!品名マスタ[#Data],5,0)</f>
        <v>鋳抜きピン</v>
      </c>
      <c r="D493">
        <v>10003</v>
      </c>
      <c r="E493" s="42" t="str">
        <f>VLOOKUP([1]!テーブル26[[#This Row],[qt_condition_type_id]],[1]!見積条件タイプマスタ[#Data],5,0)</f>
        <v>シャンク径公差</v>
      </c>
      <c r="F493" s="42" t="str">
        <f>VLOOKUP([1]!テーブル26[[#This Row],[qt_condition_type_id]],[1]!見積条件タイプマスタ[#Data],4,0)</f>
        <v>SOLID_FEATURE</v>
      </c>
      <c r="G493">
        <v>6</v>
      </c>
      <c r="H493" s="42" t="str">
        <f>[1]!テーブル26[[#This Row],[article_type_id]]&amp;"."&amp;[1]!テーブル26[[#This Row],[qt_condition_type_id]]&amp;"."&amp;[1]!テーブル26[[#This Row],[qt_condition_type_define_id]]</f>
        <v>13.10005.10</v>
      </c>
      <c r="I493" s="56" t="str">
        <f>VLOOKUP([1]!テーブル26[[#This Row],['#unique_id]],[1]!見積条件マスタ[['#unique_id]:[name]],2,0)</f>
        <v>-0.007/-0.02</v>
      </c>
      <c r="J493" s="56">
        <f>VLOOKUP([1]!テーブル26[[#This Row],['#unique_id]],[1]!見積条件マスタ[['#unique_id]:[name]],3,0)</f>
        <v>0</v>
      </c>
      <c r="K493" s="56" t="str">
        <f>VLOOKUP([1]!テーブル26[[#This Row],['#unique_id]],[1]!見積条件マスタ[['#unique_id]:[name]],4,0)</f>
        <v>g6 -0.007/-0.02</v>
      </c>
      <c r="L493" s="38">
        <v>5</v>
      </c>
      <c r="M493" s="38" t="s">
        <v>756</v>
      </c>
      <c r="N493" s="38" t="s">
        <v>761</v>
      </c>
      <c r="O493" s="38"/>
      <c r="P493" s="38" t="s">
        <v>762</v>
      </c>
    </row>
    <row r="494" spans="2:16" x14ac:dyDescent="0.25">
      <c r="B494">
        <v>13</v>
      </c>
      <c r="C494" s="42" t="str">
        <f>VLOOKUP([1]!テーブル26[[#This Row],[article_type_id]],[1]!品名マスタ[#Data],5,0)</f>
        <v>鋳抜きピン</v>
      </c>
      <c r="D494">
        <v>10003</v>
      </c>
      <c r="E494" s="42" t="str">
        <f>VLOOKUP([1]!テーブル26[[#This Row],[qt_condition_type_id]],[1]!見積条件タイプマスタ[#Data],5,0)</f>
        <v>シャンク径公差</v>
      </c>
      <c r="F494" s="42" t="str">
        <f>VLOOKUP([1]!テーブル26[[#This Row],[qt_condition_type_id]],[1]!見積条件タイプマスタ[#Data],4,0)</f>
        <v>SOLID_FEATURE</v>
      </c>
      <c r="G494">
        <v>6</v>
      </c>
      <c r="H494" s="42" t="str">
        <f>[1]!テーブル26[[#This Row],[article_type_id]]&amp;"."&amp;[1]!テーブル26[[#This Row],[qt_condition_type_id]]&amp;"."&amp;[1]!テーブル26[[#This Row],[qt_condition_type_define_id]]</f>
        <v>13.10005.11</v>
      </c>
      <c r="I494" s="56" t="str">
        <f>VLOOKUP([1]!テーブル26[[#This Row],['#unique_id]],[1]!見積条件マスタ[['#unique_id]:[name]],2,0)</f>
        <v>0/-0.012</v>
      </c>
      <c r="J494" s="56">
        <f>VLOOKUP([1]!テーブル26[[#This Row],['#unique_id]],[1]!見積条件マスタ[['#unique_id]:[name]],3,0)</f>
        <v>0</v>
      </c>
      <c r="K494" s="56" t="str">
        <f>VLOOKUP([1]!テーブル26[[#This Row],['#unique_id]],[1]!見積条件マスタ[['#unique_id]:[name]],4,0)</f>
        <v>h7 0/-0.012</v>
      </c>
      <c r="L494" s="38">
        <v>6</v>
      </c>
      <c r="M494" s="38" t="s">
        <v>756</v>
      </c>
      <c r="N494" s="38" t="s">
        <v>756</v>
      </c>
      <c r="O494" s="38"/>
      <c r="P494" s="38" t="s">
        <v>752</v>
      </c>
    </row>
    <row r="495" spans="2:16" x14ac:dyDescent="0.25">
      <c r="B495">
        <v>13</v>
      </c>
      <c r="C495" s="42" t="str">
        <f>VLOOKUP([1]!テーブル26[[#This Row],[article_type_id]],[1]!品名マスタ[#Data],5,0)</f>
        <v>鋳抜きピン</v>
      </c>
      <c r="D495">
        <v>10003</v>
      </c>
      <c r="E495" s="42" t="str">
        <f>VLOOKUP([1]!テーブル26[[#This Row],[qt_condition_type_id]],[1]!見積条件タイプマスタ[#Data],5,0)</f>
        <v>シャンク径公差</v>
      </c>
      <c r="F495" s="42" t="str">
        <f>VLOOKUP([1]!テーブル26[[#This Row],[qt_condition_type_id]],[1]!見積条件タイプマスタ[#Data],4,0)</f>
        <v>SOLID_FEATURE</v>
      </c>
      <c r="G495">
        <v>7</v>
      </c>
      <c r="H495" s="42" t="str">
        <f>[1]!テーブル26[[#This Row],[article_type_id]]&amp;"."&amp;[1]!テーブル26[[#This Row],[qt_condition_type_id]]&amp;"."&amp;[1]!テーブル26[[#This Row],[qt_condition_type_define_id]]</f>
        <v>13.10005.11</v>
      </c>
      <c r="I495" s="56" t="str">
        <f>VLOOKUP([1]!テーブル26[[#This Row],['#unique_id]],[1]!見積条件マスタ[['#unique_id]:[name]],2,0)</f>
        <v>0/-0.012</v>
      </c>
      <c r="J495" s="56">
        <f>VLOOKUP([1]!テーブル26[[#This Row],['#unique_id]],[1]!見積条件マスタ[['#unique_id]:[name]],3,0)</f>
        <v>0</v>
      </c>
      <c r="K495" s="56" t="str">
        <f>VLOOKUP([1]!テーブル26[[#This Row],['#unique_id]],[1]!見積条件マスタ[['#unique_id]:[name]],4,0)</f>
        <v>h7 0/-0.012</v>
      </c>
      <c r="L495" s="38">
        <v>1</v>
      </c>
      <c r="M495" s="38" t="s">
        <v>756</v>
      </c>
      <c r="N495" s="38" t="s">
        <v>757</v>
      </c>
      <c r="O495" s="38"/>
      <c r="P495" s="38" t="s">
        <v>762</v>
      </c>
    </row>
    <row r="496" spans="2:16" x14ac:dyDescent="0.25">
      <c r="B496">
        <v>13</v>
      </c>
      <c r="C496" s="42" t="str">
        <f>VLOOKUP([1]!テーブル26[[#This Row],[article_type_id]],[1]!品名マスタ[#Data],5,0)</f>
        <v>鋳抜きピン</v>
      </c>
      <c r="D496">
        <v>10003</v>
      </c>
      <c r="E496" s="42" t="str">
        <f>VLOOKUP([1]!テーブル26[[#This Row],[qt_condition_type_id]],[1]!見積条件タイプマスタ[#Data],5,0)</f>
        <v>シャンク径公差</v>
      </c>
      <c r="F496" s="42" t="str">
        <f>VLOOKUP([1]!テーブル26[[#This Row],[qt_condition_type_id]],[1]!見積条件タイプマスタ[#Data],4,0)</f>
        <v>SOLID_FEATURE</v>
      </c>
      <c r="G496">
        <v>7</v>
      </c>
      <c r="H496" s="42" t="str">
        <f>[1]!テーブル26[[#This Row],[article_type_id]]&amp;"."&amp;[1]!テーブル26[[#This Row],[qt_condition_type_id]]&amp;"."&amp;[1]!テーブル26[[#This Row],[qt_condition_type_define_id]]</f>
        <v>13.10005.11</v>
      </c>
      <c r="I496" s="56" t="str">
        <f>VLOOKUP([1]!テーブル26[[#This Row],['#unique_id]],[1]!見積条件マスタ[['#unique_id]:[name]],2,0)</f>
        <v>0/-0.012</v>
      </c>
      <c r="J496" s="56">
        <f>VLOOKUP([1]!テーブル26[[#This Row],['#unique_id]],[1]!見積条件マスタ[['#unique_id]:[name]],3,0)</f>
        <v>0</v>
      </c>
      <c r="K496" s="56" t="str">
        <f>VLOOKUP([1]!テーブル26[[#This Row],['#unique_id]],[1]!見積条件マスタ[['#unique_id]:[name]],4,0)</f>
        <v>h7 0/-0.012</v>
      </c>
      <c r="L496" s="38">
        <v>2</v>
      </c>
      <c r="M496" s="38" t="s">
        <v>756</v>
      </c>
      <c r="N496" s="38" t="s">
        <v>758</v>
      </c>
      <c r="O496" s="38"/>
      <c r="P496" s="38" t="s">
        <v>762</v>
      </c>
    </row>
    <row r="497" spans="2:16" x14ac:dyDescent="0.25">
      <c r="B497">
        <v>13</v>
      </c>
      <c r="C497" s="42" t="str">
        <f>VLOOKUP([1]!テーブル26[[#This Row],[article_type_id]],[1]!品名マスタ[#Data],5,0)</f>
        <v>鋳抜きピン</v>
      </c>
      <c r="D497">
        <v>10003</v>
      </c>
      <c r="E497" s="42" t="str">
        <f>VLOOKUP([1]!テーブル26[[#This Row],[qt_condition_type_id]],[1]!見積条件タイプマスタ[#Data],5,0)</f>
        <v>シャンク径公差</v>
      </c>
      <c r="F497" s="42" t="str">
        <f>VLOOKUP([1]!テーブル26[[#This Row],[qt_condition_type_id]],[1]!見積条件タイプマスタ[#Data],4,0)</f>
        <v>SOLID_FEATURE</v>
      </c>
      <c r="G497">
        <v>7</v>
      </c>
      <c r="H497" s="42" t="str">
        <f>[1]!テーブル26[[#This Row],[article_type_id]]&amp;"."&amp;[1]!テーブル26[[#This Row],[qt_condition_type_id]]&amp;"."&amp;[1]!テーブル26[[#This Row],[qt_condition_type_define_id]]</f>
        <v>13.10005.11</v>
      </c>
      <c r="I497" s="56" t="str">
        <f>VLOOKUP([1]!テーブル26[[#This Row],['#unique_id]],[1]!見積条件マスタ[['#unique_id]:[name]],2,0)</f>
        <v>0/-0.012</v>
      </c>
      <c r="J497" s="56">
        <f>VLOOKUP([1]!テーブル26[[#This Row],['#unique_id]],[1]!見積条件マスタ[['#unique_id]:[name]],3,0)</f>
        <v>0</v>
      </c>
      <c r="K497" s="56" t="str">
        <f>VLOOKUP([1]!テーブル26[[#This Row],['#unique_id]],[1]!見積条件マスタ[['#unique_id]:[name]],4,0)</f>
        <v>h7 0/-0.012</v>
      </c>
      <c r="L497" s="38">
        <v>3</v>
      </c>
      <c r="M497" s="38" t="s">
        <v>756</v>
      </c>
      <c r="N497" s="38" t="s">
        <v>759</v>
      </c>
      <c r="O497" s="38"/>
      <c r="P497" s="38" t="s">
        <v>762</v>
      </c>
    </row>
    <row r="498" spans="2:16" x14ac:dyDescent="0.25">
      <c r="B498">
        <v>13</v>
      </c>
      <c r="C498" s="42" t="str">
        <f>VLOOKUP([1]!テーブル26[[#This Row],[article_type_id]],[1]!品名マスタ[#Data],5,0)</f>
        <v>鋳抜きピン</v>
      </c>
      <c r="D498">
        <v>10003</v>
      </c>
      <c r="E498" s="42" t="str">
        <f>VLOOKUP([1]!テーブル26[[#This Row],[qt_condition_type_id]],[1]!見積条件タイプマスタ[#Data],5,0)</f>
        <v>シャンク径公差</v>
      </c>
      <c r="F498" s="42" t="str">
        <f>VLOOKUP([1]!テーブル26[[#This Row],[qt_condition_type_id]],[1]!見積条件タイプマスタ[#Data],4,0)</f>
        <v>SOLID_FEATURE</v>
      </c>
      <c r="G498">
        <v>7</v>
      </c>
      <c r="H498" s="42" t="str">
        <f>[1]!テーブル26[[#This Row],[article_type_id]]&amp;"."&amp;[1]!テーブル26[[#This Row],[qt_condition_type_id]]&amp;"."&amp;[1]!テーブル26[[#This Row],[qt_condition_type_define_id]]</f>
        <v>13.10005.11</v>
      </c>
      <c r="I498" s="56" t="str">
        <f>VLOOKUP([1]!テーブル26[[#This Row],['#unique_id]],[1]!見積条件マスタ[['#unique_id]:[name]],2,0)</f>
        <v>0/-0.012</v>
      </c>
      <c r="J498" s="56">
        <f>VLOOKUP([1]!テーブル26[[#This Row],['#unique_id]],[1]!見積条件マスタ[['#unique_id]:[name]],3,0)</f>
        <v>0</v>
      </c>
      <c r="K498" s="56" t="str">
        <f>VLOOKUP([1]!テーブル26[[#This Row],['#unique_id]],[1]!見積条件マスタ[['#unique_id]:[name]],4,0)</f>
        <v>h7 0/-0.012</v>
      </c>
      <c r="L498" s="38">
        <v>4</v>
      </c>
      <c r="M498" s="38" t="s">
        <v>756</v>
      </c>
      <c r="N498" s="38" t="s">
        <v>760</v>
      </c>
      <c r="O498" s="38"/>
      <c r="P498" s="38" t="s">
        <v>762</v>
      </c>
    </row>
    <row r="499" spans="2:16" x14ac:dyDescent="0.25">
      <c r="B499">
        <v>13</v>
      </c>
      <c r="C499" s="42" t="str">
        <f>VLOOKUP([1]!テーブル26[[#This Row],[article_type_id]],[1]!品名マスタ[#Data],5,0)</f>
        <v>鋳抜きピン</v>
      </c>
      <c r="D499">
        <v>10003</v>
      </c>
      <c r="E499" s="42" t="str">
        <f>VLOOKUP([1]!テーブル26[[#This Row],[qt_condition_type_id]],[1]!見積条件タイプマスタ[#Data],5,0)</f>
        <v>シャンク径公差</v>
      </c>
      <c r="F499" s="42" t="str">
        <f>VLOOKUP([1]!テーブル26[[#This Row],[qt_condition_type_id]],[1]!見積条件タイプマスタ[#Data],4,0)</f>
        <v>SOLID_FEATURE</v>
      </c>
      <c r="G499">
        <v>7</v>
      </c>
      <c r="H499" s="42" t="str">
        <f>[1]!テーブル26[[#This Row],[article_type_id]]&amp;"."&amp;[1]!テーブル26[[#This Row],[qt_condition_type_id]]&amp;"."&amp;[1]!テーブル26[[#This Row],[qt_condition_type_define_id]]</f>
        <v>13.10005.11</v>
      </c>
      <c r="I499" s="56" t="str">
        <f>VLOOKUP([1]!テーブル26[[#This Row],['#unique_id]],[1]!見積条件マスタ[['#unique_id]:[name]],2,0)</f>
        <v>0/-0.012</v>
      </c>
      <c r="J499" s="56">
        <f>VLOOKUP([1]!テーブル26[[#This Row],['#unique_id]],[1]!見積条件マスタ[['#unique_id]:[name]],3,0)</f>
        <v>0</v>
      </c>
      <c r="K499" s="56" t="str">
        <f>VLOOKUP([1]!テーブル26[[#This Row],['#unique_id]],[1]!見積条件マスタ[['#unique_id]:[name]],4,0)</f>
        <v>h7 0/-0.012</v>
      </c>
      <c r="L499" s="38">
        <v>5</v>
      </c>
      <c r="M499" s="38" t="s">
        <v>756</v>
      </c>
      <c r="N499" s="38" t="s">
        <v>761</v>
      </c>
      <c r="O499" s="38"/>
      <c r="P499" s="38" t="s">
        <v>762</v>
      </c>
    </row>
    <row r="500" spans="2:16" x14ac:dyDescent="0.25">
      <c r="B500">
        <v>13</v>
      </c>
      <c r="C500" s="42" t="str">
        <f>VLOOKUP([1]!テーブル26[[#This Row],[article_type_id]],[1]!品名マスタ[#Data],5,0)</f>
        <v>鋳抜きピン</v>
      </c>
      <c r="D500">
        <v>10003</v>
      </c>
      <c r="E500" s="42" t="str">
        <f>VLOOKUP([1]!テーブル26[[#This Row],[qt_condition_type_id]],[1]!見積条件タイプマスタ[#Data],5,0)</f>
        <v>シャンク径公差</v>
      </c>
      <c r="F500" s="42" t="str">
        <f>VLOOKUP([1]!テーブル26[[#This Row],[qt_condition_type_id]],[1]!見積条件タイプマスタ[#Data],4,0)</f>
        <v>SOLID_FEATURE</v>
      </c>
      <c r="G500">
        <v>7</v>
      </c>
      <c r="H500" s="42" t="str">
        <f>[1]!テーブル26[[#This Row],[article_type_id]]&amp;"."&amp;[1]!テーブル26[[#This Row],[qt_condition_type_id]]&amp;"."&amp;[1]!テーブル26[[#This Row],[qt_condition_type_define_id]]</f>
        <v>13.10005.12</v>
      </c>
      <c r="I500" s="56" t="str">
        <f>VLOOKUP([1]!テーブル26[[#This Row],['#unique_id]],[1]!見積条件マスタ[['#unique_id]:[name]],2,0)</f>
        <v>0/-0.015</v>
      </c>
      <c r="J500" s="56">
        <f>VLOOKUP([1]!テーブル26[[#This Row],['#unique_id]],[1]!見積条件マスタ[['#unique_id]:[name]],3,0)</f>
        <v>0</v>
      </c>
      <c r="K500" s="56" t="str">
        <f>VLOOKUP([1]!テーブル26[[#This Row],['#unique_id]],[1]!見積条件マスタ[['#unique_id]:[name]],4,0)</f>
        <v>h7 0/-0.015</v>
      </c>
      <c r="L500" s="38">
        <v>6</v>
      </c>
      <c r="M500" s="38" t="s">
        <v>756</v>
      </c>
      <c r="N500" s="38" t="s">
        <v>756</v>
      </c>
      <c r="O500" s="38"/>
      <c r="P500" s="38" t="s">
        <v>752</v>
      </c>
    </row>
    <row r="501" spans="2:16" x14ac:dyDescent="0.25">
      <c r="B501">
        <v>13</v>
      </c>
      <c r="C501" s="42" t="str">
        <f>VLOOKUP([1]!テーブル26[[#This Row],[article_type_id]],[1]!品名マスタ[#Data],5,0)</f>
        <v>鋳抜きピン</v>
      </c>
      <c r="D501">
        <v>10005</v>
      </c>
      <c r="E501" s="42" t="str">
        <f>VLOOKUP([1]!テーブル26[[#This Row],[qt_condition_type_id]],[1]!見積条件タイプマスタ[#Data],5,0)</f>
        <v>シャンク径公差</v>
      </c>
      <c r="F501" s="42" t="str">
        <f>VLOOKUP([1]!テーブル26[[#This Row],[qt_condition_type_id]],[1]!見積条件タイプマスタ[#Data],4,0)</f>
        <v>SOLID_FEATURE</v>
      </c>
      <c r="G501">
        <v>1</v>
      </c>
      <c r="H501" s="42" t="str">
        <f>[1]!テーブル26[[#This Row],[article_type_id]]&amp;"."&amp;[1]!テーブル26[[#This Row],[qt_condition_type_id]]&amp;"."&amp;[1]!テーブル26[[#This Row],[qt_condition_type_define_id]]</f>
        <v>13.10005.12</v>
      </c>
      <c r="I501" s="56" t="str">
        <f>VLOOKUP([1]!テーブル26[[#This Row],['#unique_id]],[1]!見積条件マスタ[['#unique_id]:[name]],2,0)</f>
        <v>0/-0.015</v>
      </c>
      <c r="J501" s="56">
        <f>VLOOKUP([1]!テーブル26[[#This Row],['#unique_id]],[1]!見積条件マスタ[['#unique_id]:[name]],3,0)</f>
        <v>0</v>
      </c>
      <c r="K501" s="56" t="str">
        <f>VLOOKUP([1]!テーブル26[[#This Row],['#unique_id]],[1]!見積条件マスタ[['#unique_id]:[name]],4,0)</f>
        <v>h7 0/-0.015</v>
      </c>
      <c r="L501" s="38">
        <v>1</v>
      </c>
      <c r="M501" s="38" t="s">
        <v>756</v>
      </c>
      <c r="N501" s="38" t="s">
        <v>754</v>
      </c>
      <c r="O501" s="38"/>
      <c r="P501" s="38" t="s">
        <v>762</v>
      </c>
    </row>
    <row r="502" spans="2:16" x14ac:dyDescent="0.25">
      <c r="B502">
        <v>13</v>
      </c>
      <c r="C502" s="42" t="str">
        <f>VLOOKUP([1]!テーブル26[[#This Row],[article_type_id]],[1]!品名マスタ[#Data],5,0)</f>
        <v>鋳抜きピン</v>
      </c>
      <c r="D502">
        <v>10005</v>
      </c>
      <c r="E502" s="42" t="str">
        <f>VLOOKUP([1]!テーブル26[[#This Row],[qt_condition_type_id]],[1]!見積条件タイプマスタ[#Data],5,0)</f>
        <v>シャンク径公差</v>
      </c>
      <c r="F502" s="42" t="str">
        <f>VLOOKUP([1]!テーブル26[[#This Row],[qt_condition_type_id]],[1]!見積条件タイプマスタ[#Data],4,0)</f>
        <v>SOLID_FEATURE</v>
      </c>
      <c r="G502">
        <v>1</v>
      </c>
      <c r="H502" s="42" t="str">
        <f>[1]!テーブル26[[#This Row],[article_type_id]]&amp;"."&amp;[1]!テーブル26[[#This Row],[qt_condition_type_id]]&amp;"."&amp;[1]!テーブル26[[#This Row],[qt_condition_type_define_id]]</f>
        <v>13.10005.12</v>
      </c>
      <c r="I502" s="56" t="str">
        <f>VLOOKUP([1]!テーブル26[[#This Row],['#unique_id]],[1]!見積条件マスタ[['#unique_id]:[name]],2,0)</f>
        <v>0/-0.015</v>
      </c>
      <c r="J502" s="56">
        <f>VLOOKUP([1]!テーブル26[[#This Row],['#unique_id]],[1]!見積条件マスタ[['#unique_id]:[name]],3,0)</f>
        <v>0</v>
      </c>
      <c r="K502" s="56" t="str">
        <f>VLOOKUP([1]!テーブル26[[#This Row],['#unique_id]],[1]!見積条件マスタ[['#unique_id]:[name]],4,0)</f>
        <v>h7 0/-0.015</v>
      </c>
      <c r="L502" s="38">
        <v>2</v>
      </c>
      <c r="M502" s="38" t="s">
        <v>756</v>
      </c>
      <c r="N502" s="38" t="s">
        <v>760</v>
      </c>
      <c r="O502" s="38"/>
      <c r="P502" s="38" t="s">
        <v>762</v>
      </c>
    </row>
    <row r="503" spans="2:16" x14ac:dyDescent="0.25">
      <c r="B503">
        <v>13</v>
      </c>
      <c r="C503" s="42" t="str">
        <f>VLOOKUP([1]!テーブル26[[#This Row],[article_type_id]],[1]!品名マスタ[#Data],5,0)</f>
        <v>鋳抜きピン</v>
      </c>
      <c r="D503">
        <v>10005</v>
      </c>
      <c r="E503" s="42" t="str">
        <f>VLOOKUP([1]!テーブル26[[#This Row],[qt_condition_type_id]],[1]!見積条件タイプマスタ[#Data],5,0)</f>
        <v>シャンク径公差</v>
      </c>
      <c r="F503" s="42" t="str">
        <f>VLOOKUP([1]!テーブル26[[#This Row],[qt_condition_type_id]],[1]!見積条件タイプマスタ[#Data],4,0)</f>
        <v>SOLID_FEATURE</v>
      </c>
      <c r="G503">
        <v>1</v>
      </c>
      <c r="H503" s="42" t="str">
        <f>[1]!テーブル26[[#This Row],[article_type_id]]&amp;"."&amp;[1]!テーブル26[[#This Row],[qt_condition_type_id]]&amp;"."&amp;[1]!テーブル26[[#This Row],[qt_condition_type_define_id]]</f>
        <v>13.10005.12</v>
      </c>
      <c r="I503" s="56" t="str">
        <f>VLOOKUP([1]!テーブル26[[#This Row],['#unique_id]],[1]!見積条件マスタ[['#unique_id]:[name]],2,0)</f>
        <v>0/-0.015</v>
      </c>
      <c r="J503" s="56">
        <f>VLOOKUP([1]!テーブル26[[#This Row],['#unique_id]],[1]!見積条件マスタ[['#unique_id]:[name]],3,0)</f>
        <v>0</v>
      </c>
      <c r="K503" s="56" t="str">
        <f>VLOOKUP([1]!テーブル26[[#This Row],['#unique_id]],[1]!見積条件マスタ[['#unique_id]:[name]],4,0)</f>
        <v>h7 0/-0.015</v>
      </c>
      <c r="L503" s="38">
        <v>3</v>
      </c>
      <c r="M503" s="38" t="s">
        <v>756</v>
      </c>
      <c r="N503" s="38" t="s">
        <v>763</v>
      </c>
      <c r="O503" s="38"/>
      <c r="P503" s="38" t="s">
        <v>762</v>
      </c>
    </row>
    <row r="504" spans="2:16" x14ac:dyDescent="0.25">
      <c r="B504">
        <v>13</v>
      </c>
      <c r="C504" s="42" t="str">
        <f>VLOOKUP([1]!テーブル26[[#This Row],[article_type_id]],[1]!品名マスタ[#Data],5,0)</f>
        <v>鋳抜きピン</v>
      </c>
      <c r="D504">
        <v>10005</v>
      </c>
      <c r="E504" s="42" t="str">
        <f>VLOOKUP([1]!テーブル26[[#This Row],[qt_condition_type_id]],[1]!見積条件タイプマスタ[#Data],5,0)</f>
        <v>シャンク径公差</v>
      </c>
      <c r="F504" s="42" t="str">
        <f>VLOOKUP([1]!テーブル26[[#This Row],[qt_condition_type_id]],[1]!見積条件タイプマスタ[#Data],4,0)</f>
        <v>SOLID_FEATURE</v>
      </c>
      <c r="G504">
        <v>1</v>
      </c>
      <c r="H504" s="42" t="str">
        <f>[1]!テーブル26[[#This Row],[article_type_id]]&amp;"."&amp;[1]!テーブル26[[#This Row],[qt_condition_type_id]]&amp;"."&amp;[1]!テーブル26[[#This Row],[qt_condition_type_define_id]]</f>
        <v>13.10005.12</v>
      </c>
      <c r="I504" s="56" t="str">
        <f>VLOOKUP([1]!テーブル26[[#This Row],['#unique_id]],[1]!見積条件マスタ[['#unique_id]:[name]],2,0)</f>
        <v>0/-0.015</v>
      </c>
      <c r="J504" s="56">
        <f>VLOOKUP([1]!テーブル26[[#This Row],['#unique_id]],[1]!見積条件マスタ[['#unique_id]:[name]],3,0)</f>
        <v>0</v>
      </c>
      <c r="K504" s="56" t="str">
        <f>VLOOKUP([1]!テーブル26[[#This Row],['#unique_id]],[1]!見積条件マスタ[['#unique_id]:[name]],4,0)</f>
        <v>h7 0/-0.015</v>
      </c>
      <c r="L504" s="38">
        <v>4</v>
      </c>
      <c r="M504" s="38" t="s">
        <v>756</v>
      </c>
      <c r="N504" s="38" t="s">
        <v>761</v>
      </c>
      <c r="O504" s="38"/>
      <c r="P504" s="38" t="s">
        <v>762</v>
      </c>
    </row>
    <row r="505" spans="2:16" x14ac:dyDescent="0.25">
      <c r="B505">
        <v>13</v>
      </c>
      <c r="C505" s="42" t="str">
        <f>VLOOKUP([1]!テーブル26[[#This Row],[article_type_id]],[1]!品名マスタ[#Data],5,0)</f>
        <v>鋳抜きピン</v>
      </c>
      <c r="D505">
        <v>10005</v>
      </c>
      <c r="E505" s="42" t="str">
        <f>VLOOKUP([1]!テーブル26[[#This Row],[qt_condition_type_id]],[1]!見積条件タイプマスタ[#Data],5,0)</f>
        <v>シャンク径公差</v>
      </c>
      <c r="F505" s="42" t="str">
        <f>VLOOKUP([1]!テーブル26[[#This Row],[qt_condition_type_id]],[1]!見積条件タイプマスタ[#Data],4,0)</f>
        <v>SOLID_FEATURE</v>
      </c>
      <c r="G505">
        <v>1</v>
      </c>
      <c r="H505" s="42" t="str">
        <f>[1]!テーブル26[[#This Row],[article_type_id]]&amp;"."&amp;[1]!テーブル26[[#This Row],[qt_condition_type_id]]&amp;"."&amp;[1]!テーブル26[[#This Row],[qt_condition_type_define_id]]</f>
        <v>13.10005.12</v>
      </c>
      <c r="I505" s="56" t="str">
        <f>VLOOKUP([1]!テーブル26[[#This Row],['#unique_id]],[1]!見積条件マスタ[['#unique_id]:[name]],2,0)</f>
        <v>0/-0.015</v>
      </c>
      <c r="J505" s="56">
        <f>VLOOKUP([1]!テーブル26[[#This Row],['#unique_id]],[1]!見積条件マスタ[['#unique_id]:[name]],3,0)</f>
        <v>0</v>
      </c>
      <c r="K505" s="56" t="str">
        <f>VLOOKUP([1]!テーブル26[[#This Row],['#unique_id]],[1]!見積条件マスタ[['#unique_id]:[name]],4,0)</f>
        <v>h7 0/-0.015</v>
      </c>
      <c r="L505" s="38">
        <v>5</v>
      </c>
      <c r="M505" s="38" t="s">
        <v>764</v>
      </c>
      <c r="N505" s="38" t="s">
        <v>756</v>
      </c>
      <c r="O505" s="38"/>
      <c r="P505" s="38" t="s">
        <v>752</v>
      </c>
    </row>
    <row r="506" spans="2:16" x14ac:dyDescent="0.25">
      <c r="B506">
        <v>13</v>
      </c>
      <c r="C506" s="42" t="str">
        <f>VLOOKUP([1]!テーブル26[[#This Row],[article_type_id]],[1]!品名マスタ[#Data],5,0)</f>
        <v>鋳抜きピン</v>
      </c>
      <c r="D506">
        <v>10005</v>
      </c>
      <c r="E506" s="42" t="str">
        <f>VLOOKUP([1]!テーブル26[[#This Row],[qt_condition_type_id]],[1]!見積条件タイプマスタ[#Data],5,0)</f>
        <v>シャンク径公差</v>
      </c>
      <c r="F506" s="42" t="str">
        <f>VLOOKUP([1]!テーブル26[[#This Row],[qt_condition_type_id]],[1]!見積条件タイプマスタ[#Data],4,0)</f>
        <v>SOLID_FEATURE</v>
      </c>
      <c r="G506">
        <v>3</v>
      </c>
      <c r="H506" s="42" t="str">
        <f>[1]!テーブル26[[#This Row],[article_type_id]]&amp;"."&amp;[1]!テーブル26[[#This Row],[qt_condition_type_id]]&amp;"."&amp;[1]!テーブル26[[#This Row],[qt_condition_type_define_id]]</f>
        <v>13.10005.13</v>
      </c>
      <c r="I506" s="56" t="str">
        <f>VLOOKUP([1]!テーブル26[[#This Row],['#unique_id]],[1]!見積条件マスタ[['#unique_id]:[name]],2,0)</f>
        <v>0/-0.018</v>
      </c>
      <c r="J506" s="56">
        <f>VLOOKUP([1]!テーブル26[[#This Row],['#unique_id]],[1]!見積条件マスタ[['#unique_id]:[name]],3,0)</f>
        <v>0</v>
      </c>
      <c r="K506" s="56" t="str">
        <f>VLOOKUP([1]!テーブル26[[#This Row],['#unique_id]],[1]!見積条件マスタ[['#unique_id]:[name]],4,0)</f>
        <v>h7 0/-0.018</v>
      </c>
      <c r="L506" s="38">
        <v>1</v>
      </c>
      <c r="M506" s="38" t="s">
        <v>756</v>
      </c>
      <c r="N506" s="38" t="s">
        <v>754</v>
      </c>
      <c r="O506" s="38"/>
      <c r="P506" s="38" t="s">
        <v>762</v>
      </c>
    </row>
    <row r="507" spans="2:16" x14ac:dyDescent="0.25">
      <c r="B507">
        <v>13</v>
      </c>
      <c r="C507" s="42" t="str">
        <f>VLOOKUP([1]!テーブル26[[#This Row],[article_type_id]],[1]!品名マスタ[#Data],5,0)</f>
        <v>鋳抜きピン</v>
      </c>
      <c r="D507">
        <v>10005</v>
      </c>
      <c r="E507" s="42" t="str">
        <f>VLOOKUP([1]!テーブル26[[#This Row],[qt_condition_type_id]],[1]!見積条件タイプマスタ[#Data],5,0)</f>
        <v>シャンク径公差</v>
      </c>
      <c r="F507" s="42" t="str">
        <f>VLOOKUP([1]!テーブル26[[#This Row],[qt_condition_type_id]],[1]!見積条件タイプマスタ[#Data],4,0)</f>
        <v>SOLID_FEATURE</v>
      </c>
      <c r="G507">
        <v>3</v>
      </c>
      <c r="H507" s="42" t="str">
        <f>[1]!テーブル26[[#This Row],[article_type_id]]&amp;"."&amp;[1]!テーブル26[[#This Row],[qt_condition_type_id]]&amp;"."&amp;[1]!テーブル26[[#This Row],[qt_condition_type_define_id]]</f>
        <v>13.10005.13</v>
      </c>
      <c r="I507" s="56" t="str">
        <f>VLOOKUP([1]!テーブル26[[#This Row],['#unique_id]],[1]!見積条件マスタ[['#unique_id]:[name]],2,0)</f>
        <v>0/-0.018</v>
      </c>
      <c r="J507" s="56">
        <f>VLOOKUP([1]!テーブル26[[#This Row],['#unique_id]],[1]!見積条件マスタ[['#unique_id]:[name]],3,0)</f>
        <v>0</v>
      </c>
      <c r="K507" s="56" t="str">
        <f>VLOOKUP([1]!テーブル26[[#This Row],['#unique_id]],[1]!見積条件マスタ[['#unique_id]:[name]],4,0)</f>
        <v>h7 0/-0.018</v>
      </c>
      <c r="L507" s="38">
        <v>2</v>
      </c>
      <c r="M507" s="38" t="s">
        <v>756</v>
      </c>
      <c r="N507" s="38" t="s">
        <v>760</v>
      </c>
      <c r="O507" s="38"/>
      <c r="P507" s="38" t="s">
        <v>762</v>
      </c>
    </row>
    <row r="508" spans="2:16" x14ac:dyDescent="0.25">
      <c r="B508">
        <v>13</v>
      </c>
      <c r="C508" s="42" t="str">
        <f>VLOOKUP([1]!テーブル26[[#This Row],[article_type_id]],[1]!品名マスタ[#Data],5,0)</f>
        <v>鋳抜きピン</v>
      </c>
      <c r="D508">
        <v>10005</v>
      </c>
      <c r="E508" s="42" t="str">
        <f>VLOOKUP([1]!テーブル26[[#This Row],[qt_condition_type_id]],[1]!見積条件タイプマスタ[#Data],5,0)</f>
        <v>シャンク径公差</v>
      </c>
      <c r="F508" s="42" t="str">
        <f>VLOOKUP([1]!テーブル26[[#This Row],[qt_condition_type_id]],[1]!見積条件タイプマスタ[#Data],4,0)</f>
        <v>SOLID_FEATURE</v>
      </c>
      <c r="G508">
        <v>3</v>
      </c>
      <c r="H508" s="42" t="str">
        <f>[1]!テーブル26[[#This Row],[article_type_id]]&amp;"."&amp;[1]!テーブル26[[#This Row],[qt_condition_type_id]]&amp;"."&amp;[1]!テーブル26[[#This Row],[qt_condition_type_define_id]]</f>
        <v>13.10005.13</v>
      </c>
      <c r="I508" s="56" t="str">
        <f>VLOOKUP([1]!テーブル26[[#This Row],['#unique_id]],[1]!見積条件マスタ[['#unique_id]:[name]],2,0)</f>
        <v>0/-0.018</v>
      </c>
      <c r="J508" s="56">
        <f>VLOOKUP([1]!テーブル26[[#This Row],['#unique_id]],[1]!見積条件マスタ[['#unique_id]:[name]],3,0)</f>
        <v>0</v>
      </c>
      <c r="K508" s="56" t="str">
        <f>VLOOKUP([1]!テーブル26[[#This Row],['#unique_id]],[1]!見積条件マスタ[['#unique_id]:[name]],4,0)</f>
        <v>h7 0/-0.018</v>
      </c>
      <c r="L508" s="38">
        <v>3</v>
      </c>
      <c r="M508" s="38" t="s">
        <v>756</v>
      </c>
      <c r="N508" s="38" t="s">
        <v>763</v>
      </c>
      <c r="O508" s="38"/>
      <c r="P508" s="38" t="s">
        <v>762</v>
      </c>
    </row>
    <row r="509" spans="2:16" x14ac:dyDescent="0.25">
      <c r="B509">
        <v>13</v>
      </c>
      <c r="C509" s="42" t="str">
        <f>VLOOKUP([1]!テーブル26[[#This Row],[article_type_id]],[1]!品名マスタ[#Data],5,0)</f>
        <v>鋳抜きピン</v>
      </c>
      <c r="D509">
        <v>10005</v>
      </c>
      <c r="E509" s="42" t="str">
        <f>VLOOKUP([1]!テーブル26[[#This Row],[qt_condition_type_id]],[1]!見積条件タイプマスタ[#Data],5,0)</f>
        <v>シャンク径公差</v>
      </c>
      <c r="F509" s="42" t="str">
        <f>VLOOKUP([1]!テーブル26[[#This Row],[qt_condition_type_id]],[1]!見積条件タイプマスタ[#Data],4,0)</f>
        <v>SOLID_FEATURE</v>
      </c>
      <c r="G509">
        <v>3</v>
      </c>
      <c r="H509" s="42" t="str">
        <f>[1]!テーブル26[[#This Row],[article_type_id]]&amp;"."&amp;[1]!テーブル26[[#This Row],[qt_condition_type_id]]&amp;"."&amp;[1]!テーブル26[[#This Row],[qt_condition_type_define_id]]</f>
        <v>13.10005.13</v>
      </c>
      <c r="I509" s="56" t="str">
        <f>VLOOKUP([1]!テーブル26[[#This Row],['#unique_id]],[1]!見積条件マスタ[['#unique_id]:[name]],2,0)</f>
        <v>0/-0.018</v>
      </c>
      <c r="J509" s="56">
        <f>VLOOKUP([1]!テーブル26[[#This Row],['#unique_id]],[1]!見積条件マスタ[['#unique_id]:[name]],3,0)</f>
        <v>0</v>
      </c>
      <c r="K509" s="56" t="str">
        <f>VLOOKUP([1]!テーブル26[[#This Row],['#unique_id]],[1]!見積条件マスタ[['#unique_id]:[name]],4,0)</f>
        <v>h7 0/-0.018</v>
      </c>
      <c r="L509" s="38">
        <v>4</v>
      </c>
      <c r="M509" s="38" t="s">
        <v>756</v>
      </c>
      <c r="N509" s="38" t="s">
        <v>761</v>
      </c>
      <c r="O509" s="38"/>
      <c r="P509" s="38" t="s">
        <v>762</v>
      </c>
    </row>
    <row r="510" spans="2:16" x14ac:dyDescent="0.25">
      <c r="B510">
        <v>13</v>
      </c>
      <c r="C510" s="42" t="str">
        <f>VLOOKUP([1]!テーブル26[[#This Row],[article_type_id]],[1]!品名マスタ[#Data],5,0)</f>
        <v>鋳抜きピン</v>
      </c>
      <c r="D510">
        <v>10005</v>
      </c>
      <c r="E510" s="42" t="str">
        <f>VLOOKUP([1]!テーブル26[[#This Row],[qt_condition_type_id]],[1]!見積条件タイプマスタ[#Data],5,0)</f>
        <v>シャンク径公差</v>
      </c>
      <c r="F510" s="42" t="str">
        <f>VLOOKUP([1]!テーブル26[[#This Row],[qt_condition_type_id]],[1]!見積条件タイプマスタ[#Data],4,0)</f>
        <v>SOLID_FEATURE</v>
      </c>
      <c r="G510">
        <v>3</v>
      </c>
      <c r="H510" s="42" t="str">
        <f>[1]!テーブル26[[#This Row],[article_type_id]]&amp;"."&amp;[1]!テーブル26[[#This Row],[qt_condition_type_id]]&amp;"."&amp;[1]!テーブル26[[#This Row],[qt_condition_type_define_id]]</f>
        <v>13.10005.13</v>
      </c>
      <c r="I510" s="56" t="str">
        <f>VLOOKUP([1]!テーブル26[[#This Row],['#unique_id]],[1]!見積条件マスタ[['#unique_id]:[name]],2,0)</f>
        <v>0/-0.018</v>
      </c>
      <c r="J510" s="56">
        <f>VLOOKUP([1]!テーブル26[[#This Row],['#unique_id]],[1]!見積条件マスタ[['#unique_id]:[name]],3,0)</f>
        <v>0</v>
      </c>
      <c r="K510" s="56" t="str">
        <f>VLOOKUP([1]!テーブル26[[#This Row],['#unique_id]],[1]!見積条件マスタ[['#unique_id]:[name]],4,0)</f>
        <v>h7 0/-0.018</v>
      </c>
      <c r="L510" s="38">
        <v>5</v>
      </c>
      <c r="M510" s="38" t="s">
        <v>764</v>
      </c>
      <c r="N510" s="38" t="s">
        <v>756</v>
      </c>
      <c r="O510" s="38"/>
      <c r="P510" s="38" t="s">
        <v>752</v>
      </c>
    </row>
    <row r="511" spans="2:16" x14ac:dyDescent="0.25">
      <c r="B511">
        <v>13</v>
      </c>
      <c r="C511" s="42" t="str">
        <f>VLOOKUP([1]!テーブル26[[#This Row],[article_type_id]],[1]!品名マスタ[#Data],5,0)</f>
        <v>鋳抜きピン</v>
      </c>
      <c r="D511">
        <v>10005</v>
      </c>
      <c r="E511" s="42" t="str">
        <f>VLOOKUP([1]!テーブル26[[#This Row],[qt_condition_type_id]],[1]!見積条件タイプマスタ[#Data],5,0)</f>
        <v>シャンク径公差</v>
      </c>
      <c r="F511" s="42" t="str">
        <f>VLOOKUP([1]!テーブル26[[#This Row],[qt_condition_type_id]],[1]!見積条件タイプマスタ[#Data],4,0)</f>
        <v>SOLID_FEATURE</v>
      </c>
      <c r="G511">
        <v>3</v>
      </c>
      <c r="H511" s="42" t="str">
        <f>[1]!テーブル26[[#This Row],[article_type_id]]&amp;"."&amp;[1]!テーブル26[[#This Row],[qt_condition_type_id]]&amp;"."&amp;[1]!テーブル26[[#This Row],[qt_condition_type_define_id]]</f>
        <v>13.10005.13</v>
      </c>
      <c r="I511" s="56" t="str">
        <f>VLOOKUP([1]!テーブル26[[#This Row],['#unique_id]],[1]!見積条件マスタ[['#unique_id]:[name]],2,0)</f>
        <v>0/-0.018</v>
      </c>
      <c r="J511" s="56">
        <f>VLOOKUP([1]!テーブル26[[#This Row],['#unique_id]],[1]!見積条件マスタ[['#unique_id]:[name]],3,0)</f>
        <v>0</v>
      </c>
      <c r="K511" s="56" t="str">
        <f>VLOOKUP([1]!テーブル26[[#This Row],['#unique_id]],[1]!見積条件マスタ[['#unique_id]:[name]],4,0)</f>
        <v>h7 0/-0.018</v>
      </c>
      <c r="L511" s="38">
        <v>1</v>
      </c>
      <c r="M511" s="38" t="s">
        <v>756</v>
      </c>
      <c r="N511" s="38" t="s">
        <v>754</v>
      </c>
      <c r="O511" s="38"/>
      <c r="P511" s="38" t="s">
        <v>762</v>
      </c>
    </row>
    <row r="512" spans="2:16" x14ac:dyDescent="0.25">
      <c r="B512">
        <v>13</v>
      </c>
      <c r="C512" s="42" t="str">
        <f>VLOOKUP([1]!テーブル26[[#This Row],[article_type_id]],[1]!品名マスタ[#Data],5,0)</f>
        <v>鋳抜きピン</v>
      </c>
      <c r="D512">
        <v>10005</v>
      </c>
      <c r="E512" s="42" t="str">
        <f>VLOOKUP([1]!テーブル26[[#This Row],[qt_condition_type_id]],[1]!見積条件タイプマスタ[#Data],5,0)</f>
        <v>シャンク径公差</v>
      </c>
      <c r="F512" s="42" t="str">
        <f>VLOOKUP([1]!テーブル26[[#This Row],[qt_condition_type_id]],[1]!見積条件タイプマスタ[#Data],4,0)</f>
        <v>SOLID_FEATURE</v>
      </c>
      <c r="G512">
        <v>5</v>
      </c>
      <c r="H512" s="42" t="str">
        <f>[1]!テーブル26[[#This Row],[article_type_id]]&amp;"."&amp;[1]!テーブル26[[#This Row],[qt_condition_type_id]]&amp;"."&amp;[1]!テーブル26[[#This Row],[qt_condition_type_define_id]]</f>
        <v>13.10005.14</v>
      </c>
      <c r="I512" s="56" t="str">
        <f>VLOOKUP([1]!テーブル26[[#This Row],['#unique_id]],[1]!見積条件マスタ[['#unique_id]:[name]],2,0)</f>
        <v>0/-0.021</v>
      </c>
      <c r="J512" s="56">
        <f>VLOOKUP([1]!テーブル26[[#This Row],['#unique_id]],[1]!見積条件マスタ[['#unique_id]:[name]],3,0)</f>
        <v>0</v>
      </c>
      <c r="K512" s="56" t="str">
        <f>VLOOKUP([1]!テーブル26[[#This Row],['#unique_id]],[1]!見積条件マスタ[['#unique_id]:[name]],4,0)</f>
        <v>h7 0/-0.021</v>
      </c>
      <c r="L512" s="38">
        <v>2</v>
      </c>
      <c r="M512" s="38" t="s">
        <v>756</v>
      </c>
      <c r="N512" s="38" t="s">
        <v>760</v>
      </c>
      <c r="O512" s="38"/>
      <c r="P512" s="38" t="s">
        <v>762</v>
      </c>
    </row>
    <row r="513" spans="2:16" x14ac:dyDescent="0.25">
      <c r="B513">
        <v>13</v>
      </c>
      <c r="C513" s="42" t="str">
        <f>VLOOKUP([1]!テーブル26[[#This Row],[article_type_id]],[1]!品名マスタ[#Data],5,0)</f>
        <v>鋳抜きピン</v>
      </c>
      <c r="D513">
        <v>10005</v>
      </c>
      <c r="E513" s="42" t="str">
        <f>VLOOKUP([1]!テーブル26[[#This Row],[qt_condition_type_id]],[1]!見積条件タイプマスタ[#Data],5,0)</f>
        <v>シャンク径公差</v>
      </c>
      <c r="F513" s="42" t="str">
        <f>VLOOKUP([1]!テーブル26[[#This Row],[qt_condition_type_id]],[1]!見積条件タイプマスタ[#Data],4,0)</f>
        <v>SOLID_FEATURE</v>
      </c>
      <c r="G513">
        <v>5</v>
      </c>
      <c r="H513" s="42" t="str">
        <f>[1]!テーブル26[[#This Row],[article_type_id]]&amp;"."&amp;[1]!テーブル26[[#This Row],[qt_condition_type_id]]&amp;"."&amp;[1]!テーブル26[[#This Row],[qt_condition_type_define_id]]</f>
        <v>13.10005.14</v>
      </c>
      <c r="I513" s="56" t="str">
        <f>VLOOKUP([1]!テーブル26[[#This Row],['#unique_id]],[1]!見積条件マスタ[['#unique_id]:[name]],2,0)</f>
        <v>0/-0.021</v>
      </c>
      <c r="J513" s="56">
        <f>VLOOKUP([1]!テーブル26[[#This Row],['#unique_id]],[1]!見積条件マスタ[['#unique_id]:[name]],3,0)</f>
        <v>0</v>
      </c>
      <c r="K513" s="56" t="str">
        <f>VLOOKUP([1]!テーブル26[[#This Row],['#unique_id]],[1]!見積条件マスタ[['#unique_id]:[name]],4,0)</f>
        <v>h7 0/-0.021</v>
      </c>
      <c r="L513" s="38">
        <v>3</v>
      </c>
      <c r="M513" s="38" t="s">
        <v>756</v>
      </c>
      <c r="N513" s="38" t="s">
        <v>763</v>
      </c>
      <c r="O513" s="38"/>
      <c r="P513" s="38" t="s">
        <v>762</v>
      </c>
    </row>
    <row r="514" spans="2:16" x14ac:dyDescent="0.25">
      <c r="B514">
        <v>13</v>
      </c>
      <c r="C514" s="42" t="str">
        <f>VLOOKUP([1]!テーブル26[[#This Row],[article_type_id]],[1]!品名マスタ[#Data],5,0)</f>
        <v>鋳抜きピン</v>
      </c>
      <c r="D514">
        <v>10005</v>
      </c>
      <c r="E514" s="42" t="str">
        <f>VLOOKUP([1]!テーブル26[[#This Row],[qt_condition_type_id]],[1]!見積条件タイプマスタ[#Data],5,0)</f>
        <v>シャンク径公差</v>
      </c>
      <c r="F514" s="42" t="str">
        <f>VLOOKUP([1]!テーブル26[[#This Row],[qt_condition_type_id]],[1]!見積条件タイプマスタ[#Data],4,0)</f>
        <v>SOLID_FEATURE</v>
      </c>
      <c r="G514">
        <v>5</v>
      </c>
      <c r="H514" s="42" t="str">
        <f>[1]!テーブル26[[#This Row],[article_type_id]]&amp;"."&amp;[1]!テーブル26[[#This Row],[qt_condition_type_id]]&amp;"."&amp;[1]!テーブル26[[#This Row],[qt_condition_type_define_id]]</f>
        <v>13.10005.14</v>
      </c>
      <c r="I514" s="56" t="str">
        <f>VLOOKUP([1]!テーブル26[[#This Row],['#unique_id]],[1]!見積条件マスタ[['#unique_id]:[name]],2,0)</f>
        <v>0/-0.021</v>
      </c>
      <c r="J514" s="56">
        <f>VLOOKUP([1]!テーブル26[[#This Row],['#unique_id]],[1]!見積条件マスタ[['#unique_id]:[name]],3,0)</f>
        <v>0</v>
      </c>
      <c r="K514" s="56" t="str">
        <f>VLOOKUP([1]!テーブル26[[#This Row],['#unique_id]],[1]!見積条件マスタ[['#unique_id]:[name]],4,0)</f>
        <v>h7 0/-0.021</v>
      </c>
      <c r="L514" s="38">
        <v>4</v>
      </c>
      <c r="M514" s="38" t="s">
        <v>756</v>
      </c>
      <c r="N514" s="38" t="s">
        <v>761</v>
      </c>
      <c r="O514" s="38"/>
      <c r="P514" s="38" t="s">
        <v>762</v>
      </c>
    </row>
    <row r="515" spans="2:16" x14ac:dyDescent="0.25">
      <c r="B515">
        <v>13</v>
      </c>
      <c r="C515" s="42" t="str">
        <f>VLOOKUP([1]!テーブル26[[#This Row],[article_type_id]],[1]!品名マスタ[#Data],5,0)</f>
        <v>鋳抜きピン</v>
      </c>
      <c r="D515">
        <v>10005</v>
      </c>
      <c r="E515" s="42" t="str">
        <f>VLOOKUP([1]!テーブル26[[#This Row],[qt_condition_type_id]],[1]!見積条件タイプマスタ[#Data],5,0)</f>
        <v>シャンク径公差</v>
      </c>
      <c r="F515" s="42" t="str">
        <f>VLOOKUP([1]!テーブル26[[#This Row],[qt_condition_type_id]],[1]!見積条件タイプマスタ[#Data],4,0)</f>
        <v>SOLID_FEATURE</v>
      </c>
      <c r="G515">
        <v>5</v>
      </c>
      <c r="H515" s="42" t="str">
        <f>[1]!テーブル26[[#This Row],[article_type_id]]&amp;"."&amp;[1]!テーブル26[[#This Row],[qt_condition_type_id]]&amp;"."&amp;[1]!テーブル26[[#This Row],[qt_condition_type_define_id]]</f>
        <v>13.10005.14</v>
      </c>
      <c r="I515" s="56" t="str">
        <f>VLOOKUP([1]!テーブル26[[#This Row],['#unique_id]],[1]!見積条件マスタ[['#unique_id]:[name]],2,0)</f>
        <v>0/-0.021</v>
      </c>
      <c r="J515" s="56">
        <f>VLOOKUP([1]!テーブル26[[#This Row],['#unique_id]],[1]!見積条件マスタ[['#unique_id]:[name]],3,0)</f>
        <v>0</v>
      </c>
      <c r="K515" s="56" t="str">
        <f>VLOOKUP([1]!テーブル26[[#This Row],['#unique_id]],[1]!見積条件マスタ[['#unique_id]:[name]],4,0)</f>
        <v>h7 0/-0.021</v>
      </c>
      <c r="L515" s="38">
        <v>5</v>
      </c>
      <c r="M515" s="38" t="s">
        <v>756</v>
      </c>
      <c r="N515" s="38" t="s">
        <v>756</v>
      </c>
      <c r="O515" s="38"/>
      <c r="P515" s="38" t="s">
        <v>752</v>
      </c>
    </row>
    <row r="516" spans="2:16" x14ac:dyDescent="0.25">
      <c r="B516">
        <v>13</v>
      </c>
      <c r="C516" s="42" t="str">
        <f>VLOOKUP([1]!テーブル26[[#This Row],[article_type_id]],[1]!品名マスタ[#Data],5,0)</f>
        <v>鋳抜きピン</v>
      </c>
      <c r="D516">
        <v>10005</v>
      </c>
      <c r="E516" s="42" t="str">
        <f>VLOOKUP([1]!テーブル26[[#This Row],[qt_condition_type_id]],[1]!見積条件タイプマスタ[#Data],5,0)</f>
        <v>シャンク径公差</v>
      </c>
      <c r="F516" s="42" t="str">
        <f>VLOOKUP([1]!テーブル26[[#This Row],[qt_condition_type_id]],[1]!見積条件タイプマスタ[#Data],4,0)</f>
        <v>SOLID_FEATURE</v>
      </c>
      <c r="G516">
        <v>7</v>
      </c>
      <c r="H516" s="42" t="str">
        <f>[1]!テーブル26[[#This Row],[article_type_id]]&amp;"."&amp;[1]!テーブル26[[#This Row],[qt_condition_type_id]]&amp;"."&amp;[1]!テーブル26[[#This Row],[qt_condition_type_define_id]]</f>
        <v>13.10005.14</v>
      </c>
      <c r="I516" s="56" t="str">
        <f>VLOOKUP([1]!テーブル26[[#This Row],['#unique_id]],[1]!見積条件マスタ[['#unique_id]:[name]],2,0)</f>
        <v>0/-0.021</v>
      </c>
      <c r="J516" s="56">
        <f>VLOOKUP([1]!テーブル26[[#This Row],['#unique_id]],[1]!見積条件マスタ[['#unique_id]:[name]],3,0)</f>
        <v>0</v>
      </c>
      <c r="K516" s="56" t="str">
        <f>VLOOKUP([1]!テーブル26[[#This Row],['#unique_id]],[1]!見積条件マスタ[['#unique_id]:[name]],4,0)</f>
        <v>h7 0/-0.021</v>
      </c>
      <c r="L516" s="38">
        <v>1</v>
      </c>
      <c r="M516" s="38" t="s">
        <v>756</v>
      </c>
      <c r="N516" s="38" t="s">
        <v>754</v>
      </c>
      <c r="O516" s="38"/>
      <c r="P516" s="38" t="s">
        <v>693</v>
      </c>
    </row>
    <row r="517" spans="2:16" x14ac:dyDescent="0.25">
      <c r="B517">
        <v>13</v>
      </c>
      <c r="C517" s="42" t="str">
        <f>VLOOKUP([1]!テーブル26[[#This Row],[article_type_id]],[1]!品名マスタ[#Data],5,0)</f>
        <v>鋳抜きピン</v>
      </c>
      <c r="D517">
        <v>10005</v>
      </c>
      <c r="E517" s="42" t="str">
        <f>VLOOKUP([1]!テーブル26[[#This Row],[qt_condition_type_id]],[1]!見積条件タイプマスタ[#Data],5,0)</f>
        <v>シャンク径公差</v>
      </c>
      <c r="F517" s="42" t="str">
        <f>VLOOKUP([1]!テーブル26[[#This Row],[qt_condition_type_id]],[1]!見積条件タイプマスタ[#Data],4,0)</f>
        <v>SOLID_FEATURE</v>
      </c>
      <c r="G517">
        <v>7</v>
      </c>
      <c r="H517" s="42" t="str">
        <f>[1]!テーブル26[[#This Row],[article_type_id]]&amp;"."&amp;[1]!テーブル26[[#This Row],[qt_condition_type_id]]&amp;"."&amp;[1]!テーブル26[[#This Row],[qt_condition_type_define_id]]</f>
        <v>13.10005.14</v>
      </c>
      <c r="I517" s="56" t="str">
        <f>VLOOKUP([1]!テーブル26[[#This Row],['#unique_id]],[1]!見積条件マスタ[['#unique_id]:[name]],2,0)</f>
        <v>0/-0.021</v>
      </c>
      <c r="J517" s="56">
        <f>VLOOKUP([1]!テーブル26[[#This Row],['#unique_id]],[1]!見積条件マスタ[['#unique_id]:[name]],3,0)</f>
        <v>0</v>
      </c>
      <c r="K517" s="56" t="str">
        <f>VLOOKUP([1]!テーブル26[[#This Row],['#unique_id]],[1]!見積条件マスタ[['#unique_id]:[name]],4,0)</f>
        <v>h7 0/-0.021</v>
      </c>
      <c r="L517" s="38">
        <v>2</v>
      </c>
      <c r="M517" s="38" t="s">
        <v>756</v>
      </c>
      <c r="N517" s="38" t="s">
        <v>760</v>
      </c>
      <c r="O517" s="38"/>
      <c r="P517" s="38" t="s">
        <v>693</v>
      </c>
    </row>
    <row r="518" spans="2:16" x14ac:dyDescent="0.25">
      <c r="B518">
        <v>13</v>
      </c>
      <c r="C518" s="42" t="str">
        <f>VLOOKUP([1]!テーブル26[[#This Row],[article_type_id]],[1]!品名マスタ[#Data],5,0)</f>
        <v>鋳抜きピン</v>
      </c>
      <c r="D518">
        <v>10005</v>
      </c>
      <c r="E518" s="42" t="str">
        <f>VLOOKUP([1]!テーブル26[[#This Row],[qt_condition_type_id]],[1]!見積条件タイプマスタ[#Data],5,0)</f>
        <v>エジェクタピン穴径公差</v>
      </c>
      <c r="F518" s="42" t="str">
        <f>VLOOKUP([1]!テーブル26[[#This Row],[qt_condition_type_id]],[1]!見積条件タイプマスタ[#Data],4,0)</f>
        <v>SOLID_FEATURE</v>
      </c>
      <c r="G518">
        <v>7</v>
      </c>
      <c r="H518" s="42" t="str">
        <f>[1]!テーブル26[[#This Row],[article_type_id]]&amp;"."&amp;[1]!テーブル26[[#This Row],[qt_condition_type_id]]&amp;"."&amp;[1]!テーブル26[[#This Row],[qt_condition_type_define_id]]</f>
        <v>13.10020.3</v>
      </c>
      <c r="I518" s="56" t="str">
        <f>VLOOKUP([1]!テーブル26[[#This Row],['#unique_id]],[1]!見積条件マスタ[['#unique_id]:[name]],2,0)</f>
        <v>0.012/0</v>
      </c>
      <c r="J518" s="56">
        <f>VLOOKUP([1]!テーブル26[[#This Row],['#unique_id]],[1]!見積条件マスタ[['#unique_id]:[name]],3,0)</f>
        <v>0</v>
      </c>
      <c r="K518" s="56" t="str">
        <f>VLOOKUP([1]!テーブル26[[#This Row],['#unique_id]],[1]!見積条件マスタ[['#unique_id]:[name]],4,0)</f>
        <v>H7(+0.012/0)</v>
      </c>
      <c r="L518" s="38">
        <v>3</v>
      </c>
      <c r="M518" s="38" t="s">
        <v>756</v>
      </c>
      <c r="N518" s="38" t="s">
        <v>763</v>
      </c>
      <c r="O518" s="38"/>
      <c r="P518" s="38" t="s">
        <v>693</v>
      </c>
    </row>
    <row r="519" spans="2:16" x14ac:dyDescent="0.25">
      <c r="B519">
        <v>13</v>
      </c>
      <c r="C519" s="42" t="str">
        <f>VLOOKUP([1]!テーブル26[[#This Row],[article_type_id]],[1]!品名マスタ[#Data],5,0)</f>
        <v>鋳抜きピン</v>
      </c>
      <c r="D519">
        <v>10005</v>
      </c>
      <c r="E519" s="42" t="str">
        <f>VLOOKUP([1]!テーブル26[[#This Row],[qt_condition_type_id]],[1]!見積条件タイプマスタ[#Data],5,0)</f>
        <v>エジェクタピン穴径公差</v>
      </c>
      <c r="F519" s="42" t="str">
        <f>VLOOKUP([1]!テーブル26[[#This Row],[qt_condition_type_id]],[1]!見積条件タイプマスタ[#Data],4,0)</f>
        <v>SOLID_FEATURE</v>
      </c>
      <c r="G519">
        <v>7</v>
      </c>
      <c r="H519" s="42" t="str">
        <f>[1]!テーブル26[[#This Row],[article_type_id]]&amp;"."&amp;[1]!テーブル26[[#This Row],[qt_condition_type_id]]&amp;"."&amp;[1]!テーブル26[[#This Row],[qt_condition_type_define_id]]</f>
        <v>13.10020.3</v>
      </c>
      <c r="I519" s="56" t="str">
        <f>VLOOKUP([1]!テーブル26[[#This Row],['#unique_id]],[1]!見積条件マスタ[['#unique_id]:[name]],2,0)</f>
        <v>0.012/0</v>
      </c>
      <c r="J519" s="56">
        <f>VLOOKUP([1]!テーブル26[[#This Row],['#unique_id]],[1]!見積条件マスタ[['#unique_id]:[name]],3,0)</f>
        <v>0</v>
      </c>
      <c r="K519" s="56" t="str">
        <f>VLOOKUP([1]!テーブル26[[#This Row],['#unique_id]],[1]!見積条件マスタ[['#unique_id]:[name]],4,0)</f>
        <v>H7(+0.012/0)</v>
      </c>
      <c r="L519" s="38">
        <v>4</v>
      </c>
      <c r="M519" s="38" t="s">
        <v>756</v>
      </c>
      <c r="N519" s="38" t="s">
        <v>761</v>
      </c>
      <c r="O519" s="38"/>
      <c r="P519" s="38" t="s">
        <v>693</v>
      </c>
    </row>
    <row r="520" spans="2:16" x14ac:dyDescent="0.25">
      <c r="B520">
        <v>13</v>
      </c>
      <c r="C520" s="42" t="str">
        <f>VLOOKUP([1]!テーブル26[[#This Row],[article_type_id]],[1]!品名マスタ[#Data],5,0)</f>
        <v>鋳抜きピン</v>
      </c>
      <c r="D520">
        <v>10005</v>
      </c>
      <c r="E520" s="42" t="str">
        <f>VLOOKUP([1]!テーブル26[[#This Row],[qt_condition_type_id]],[1]!見積条件タイプマスタ[#Data],5,0)</f>
        <v>エジェクタピン穴径公差</v>
      </c>
      <c r="F520" s="42" t="str">
        <f>VLOOKUP([1]!テーブル26[[#This Row],[qt_condition_type_id]],[1]!見積条件タイプマスタ[#Data],4,0)</f>
        <v>SOLID_FEATURE</v>
      </c>
      <c r="G520">
        <v>7</v>
      </c>
      <c r="H520" s="42" t="str">
        <f>[1]!テーブル26[[#This Row],[article_type_id]]&amp;"."&amp;[1]!テーブル26[[#This Row],[qt_condition_type_id]]&amp;"."&amp;[1]!テーブル26[[#This Row],[qt_condition_type_define_id]]</f>
        <v>13.10020.4</v>
      </c>
      <c r="I520" s="56" t="str">
        <f>VLOOKUP([1]!テーブル26[[#This Row],['#unique_id]],[1]!見積条件マスタ[['#unique_id]:[name]],2,0)</f>
        <v>0.015/0</v>
      </c>
      <c r="J520" s="56">
        <f>VLOOKUP([1]!テーブル26[[#This Row],['#unique_id]],[1]!見積条件マスタ[['#unique_id]:[name]],3,0)</f>
        <v>0</v>
      </c>
      <c r="K520" s="56" t="str">
        <f>VLOOKUP([1]!テーブル26[[#This Row],['#unique_id]],[1]!見積条件マスタ[['#unique_id]:[name]],4,0)</f>
        <v>H7(+0.015/0)</v>
      </c>
      <c r="L520" s="38">
        <v>5</v>
      </c>
      <c r="M520" s="38" t="s">
        <v>756</v>
      </c>
      <c r="N520" s="38" t="s">
        <v>756</v>
      </c>
      <c r="O520" s="41" t="s">
        <v>765</v>
      </c>
      <c r="P520" s="38" t="s">
        <v>752</v>
      </c>
    </row>
    <row r="521" spans="2:16" x14ac:dyDescent="0.25">
      <c r="B521">
        <v>13</v>
      </c>
      <c r="C521" s="42" t="str">
        <f>VLOOKUP([1]!テーブル26[[#This Row],[article_type_id]],[1]!品名マスタ[#Data],5,0)</f>
        <v>鋳抜きピン</v>
      </c>
      <c r="D521">
        <v>10005</v>
      </c>
      <c r="E521" s="42" t="str">
        <f>VLOOKUP([1]!テーブル26[[#This Row],[qt_condition_type_id]],[1]!見積条件タイプマスタ[#Data],5,0)</f>
        <v>エジェクタピン穴径公差</v>
      </c>
      <c r="F521" s="42" t="str">
        <f>VLOOKUP([1]!テーブル26[[#This Row],[qt_condition_type_id]],[1]!見積条件タイプマスタ[#Data],4,0)</f>
        <v>SOLID_FEATURE</v>
      </c>
      <c r="G521">
        <v>7</v>
      </c>
      <c r="H521" s="42" t="str">
        <f>[1]!テーブル26[[#This Row],[article_type_id]]&amp;"."&amp;[1]!テーブル26[[#This Row],[qt_condition_type_id]]&amp;"."&amp;[1]!テーブル26[[#This Row],[qt_condition_type_define_id]]</f>
        <v>13.10020.4</v>
      </c>
      <c r="I521" s="56" t="str">
        <f>VLOOKUP([1]!テーブル26[[#This Row],['#unique_id]],[1]!見積条件マスタ[['#unique_id]:[name]],2,0)</f>
        <v>0.015/0</v>
      </c>
      <c r="J521" s="56">
        <f>VLOOKUP([1]!テーブル26[[#This Row],['#unique_id]],[1]!見積条件マスタ[['#unique_id]:[name]],3,0)</f>
        <v>0</v>
      </c>
      <c r="K521" s="56" t="str">
        <f>VLOOKUP([1]!テーブル26[[#This Row],['#unique_id]],[1]!見積条件マスタ[['#unique_id]:[name]],4,0)</f>
        <v>H7(+0.015/0)</v>
      </c>
      <c r="L521" s="38">
        <v>6</v>
      </c>
      <c r="M521" s="38" t="s">
        <v>756</v>
      </c>
      <c r="N521" s="38" t="s">
        <v>756</v>
      </c>
      <c r="O521" s="38"/>
      <c r="P521" s="38" t="s">
        <v>693</v>
      </c>
    </row>
    <row r="522" spans="2:16" x14ac:dyDescent="0.25">
      <c r="B522">
        <v>13</v>
      </c>
      <c r="C522" s="42" t="str">
        <f>VLOOKUP([1]!テーブル26[[#This Row],[article_type_id]],[1]!品名マスタ[#Data],5,0)</f>
        <v>鋳抜きピン</v>
      </c>
      <c r="D522">
        <v>10005</v>
      </c>
      <c r="E522" s="42" t="str">
        <f>VLOOKUP([1]!テーブル26[[#This Row],[qt_condition_type_id]],[1]!見積条件タイプマスタ[#Data],5,0)</f>
        <v>エジェクタピン穴径公差</v>
      </c>
      <c r="F522" s="42" t="str">
        <f>VLOOKUP([1]!テーブル26[[#This Row],[qt_condition_type_id]],[1]!見積条件タイプマスタ[#Data],4,0)</f>
        <v>SOLID_FEATURE</v>
      </c>
      <c r="G522">
        <v>8</v>
      </c>
      <c r="H522" s="42" t="str">
        <f>[1]!テーブル26[[#This Row],[article_type_id]]&amp;"."&amp;[1]!テーブル26[[#This Row],[qt_condition_type_id]]&amp;"."&amp;[1]!テーブル26[[#This Row],[qt_condition_type_define_id]]</f>
        <v>13.10020.5</v>
      </c>
      <c r="I522" s="56" t="str">
        <f>VLOOKUP([1]!テーブル26[[#This Row],['#unique_id]],[1]!見積条件マスタ[['#unique_id]:[name]],2,0)</f>
        <v>0.018/0</v>
      </c>
      <c r="J522" s="56">
        <f>VLOOKUP([1]!テーブル26[[#This Row],['#unique_id]],[1]!見積条件マスタ[['#unique_id]:[name]],3,0)</f>
        <v>0</v>
      </c>
      <c r="K522" s="56" t="str">
        <f>VLOOKUP([1]!テーブル26[[#This Row],['#unique_id]],[1]!見積条件マスタ[['#unique_id]:[name]],4,0)</f>
        <v>H7(+0.018/0)</v>
      </c>
      <c r="L522" s="38">
        <v>1</v>
      </c>
      <c r="M522" s="38" t="s">
        <v>756</v>
      </c>
      <c r="N522" s="38" t="s">
        <v>754</v>
      </c>
      <c r="O522" s="38"/>
      <c r="P522" s="38" t="s">
        <v>693</v>
      </c>
    </row>
    <row r="523" spans="2:16" x14ac:dyDescent="0.25">
      <c r="B523">
        <v>13</v>
      </c>
      <c r="C523" s="42" t="str">
        <f>VLOOKUP([1]!テーブル26[[#This Row],[article_type_id]],[1]!品名マスタ[#Data],5,0)</f>
        <v>鋳抜きピン</v>
      </c>
      <c r="D523">
        <v>10005</v>
      </c>
      <c r="E523" s="42" t="str">
        <f>VLOOKUP([1]!テーブル26[[#This Row],[qt_condition_type_id]],[1]!見積条件タイプマスタ[#Data],5,0)</f>
        <v>エジェクタピン穴径公差</v>
      </c>
      <c r="F523" s="42" t="str">
        <f>VLOOKUP([1]!テーブル26[[#This Row],[qt_condition_type_id]],[1]!見積条件タイプマスタ[#Data],4,0)</f>
        <v>SOLID_FEATURE</v>
      </c>
      <c r="G523">
        <v>8</v>
      </c>
      <c r="H523" s="42" t="str">
        <f>[1]!テーブル26[[#This Row],[article_type_id]]&amp;"."&amp;[1]!テーブル26[[#This Row],[qt_condition_type_id]]&amp;"."&amp;[1]!テーブル26[[#This Row],[qt_condition_type_define_id]]</f>
        <v>13.10020.5</v>
      </c>
      <c r="I523" s="56" t="str">
        <f>VLOOKUP([1]!テーブル26[[#This Row],['#unique_id]],[1]!見積条件マスタ[['#unique_id]:[name]],2,0)</f>
        <v>0.018/0</v>
      </c>
      <c r="J523" s="56">
        <f>VLOOKUP([1]!テーブル26[[#This Row],['#unique_id]],[1]!見積条件マスタ[['#unique_id]:[name]],3,0)</f>
        <v>0</v>
      </c>
      <c r="K523" s="56" t="str">
        <f>VLOOKUP([1]!テーブル26[[#This Row],['#unique_id]],[1]!見積条件マスタ[['#unique_id]:[name]],4,0)</f>
        <v>H7(+0.018/0)</v>
      </c>
      <c r="L523" s="38">
        <v>2</v>
      </c>
      <c r="M523" s="38" t="s">
        <v>756</v>
      </c>
      <c r="N523" s="38" t="s">
        <v>760</v>
      </c>
      <c r="O523" s="38"/>
      <c r="P523" s="38" t="s">
        <v>693</v>
      </c>
    </row>
    <row r="524" spans="2:16" x14ac:dyDescent="0.25">
      <c r="B524">
        <v>13</v>
      </c>
      <c r="C524" s="42" t="str">
        <f>VLOOKUP([1]!テーブル26[[#This Row],[article_type_id]],[1]!品名マスタ[#Data],5,0)</f>
        <v>鋳抜きピン</v>
      </c>
      <c r="D524">
        <v>10005</v>
      </c>
      <c r="E524" s="42" t="str">
        <f>VLOOKUP([1]!テーブル26[[#This Row],[qt_condition_type_id]],[1]!見積条件タイプマスタ[#Data],5,0)</f>
        <v>エジェクタピン穴径公差</v>
      </c>
      <c r="F524" s="42" t="str">
        <f>VLOOKUP([1]!テーブル26[[#This Row],[qt_condition_type_id]],[1]!見積条件タイプマスタ[#Data],4,0)</f>
        <v>SOLID_FEATURE</v>
      </c>
      <c r="G524">
        <v>8</v>
      </c>
      <c r="H524" s="42" t="str">
        <f>[1]!テーブル26[[#This Row],[article_type_id]]&amp;"."&amp;[1]!テーブル26[[#This Row],[qt_condition_type_id]]&amp;"."&amp;[1]!テーブル26[[#This Row],[qt_condition_type_define_id]]</f>
        <v>13.10020.6</v>
      </c>
      <c r="I524" s="56" t="str">
        <f>VLOOKUP([1]!テーブル26[[#This Row],['#unique_id]],[1]!見積条件マスタ[['#unique_id]:[name]],2,0)</f>
        <v>0.021/0</v>
      </c>
      <c r="J524" s="56">
        <f>VLOOKUP([1]!テーブル26[[#This Row],['#unique_id]],[1]!見積条件マスタ[['#unique_id]:[name]],3,0)</f>
        <v>0</v>
      </c>
      <c r="K524" s="56" t="str">
        <f>VLOOKUP([1]!テーブル26[[#This Row],['#unique_id]],[1]!見積条件マスタ[['#unique_id]:[name]],4,0)</f>
        <v>H7(+0.021/0)</v>
      </c>
      <c r="L524" s="38">
        <v>3</v>
      </c>
      <c r="M524" s="38" t="s">
        <v>756</v>
      </c>
      <c r="N524" s="38" t="s">
        <v>763</v>
      </c>
      <c r="O524" s="38"/>
      <c r="P524" s="38" t="s">
        <v>693</v>
      </c>
    </row>
    <row r="525" spans="2:16" x14ac:dyDescent="0.25">
      <c r="B525">
        <v>13</v>
      </c>
      <c r="C525" s="42" t="str">
        <f>VLOOKUP([1]!テーブル26[[#This Row],[article_type_id]],[1]!品名マスタ[#Data],5,0)</f>
        <v>鋳抜きピン</v>
      </c>
      <c r="D525">
        <v>10005</v>
      </c>
      <c r="E525" s="42" t="str">
        <f>VLOOKUP([1]!テーブル26[[#This Row],[qt_condition_type_id]],[1]!見積条件タイプマスタ[#Data],5,0)</f>
        <v>エジェクタピン穴径公差</v>
      </c>
      <c r="F525" s="42" t="str">
        <f>VLOOKUP([1]!テーブル26[[#This Row],[qt_condition_type_id]],[1]!見積条件タイプマスタ[#Data],4,0)</f>
        <v>SOLID_FEATURE</v>
      </c>
      <c r="G525">
        <v>8</v>
      </c>
      <c r="H525" s="42" t="str">
        <f>[1]!テーブル26[[#This Row],[article_type_id]]&amp;"."&amp;[1]!テーブル26[[#This Row],[qt_condition_type_id]]&amp;"."&amp;[1]!テーブル26[[#This Row],[qt_condition_type_define_id]]</f>
        <v>13.10020.6</v>
      </c>
      <c r="I525" s="56" t="str">
        <f>VLOOKUP([1]!テーブル26[[#This Row],['#unique_id]],[1]!見積条件マスタ[['#unique_id]:[name]],2,0)</f>
        <v>0.021/0</v>
      </c>
      <c r="J525" s="56">
        <f>VLOOKUP([1]!テーブル26[[#This Row],['#unique_id]],[1]!見積条件マスタ[['#unique_id]:[name]],3,0)</f>
        <v>0</v>
      </c>
      <c r="K525" s="56" t="str">
        <f>VLOOKUP([1]!テーブル26[[#This Row],['#unique_id]],[1]!見積条件マスタ[['#unique_id]:[name]],4,0)</f>
        <v>H7(+0.021/0)</v>
      </c>
      <c r="L525" s="38">
        <v>4</v>
      </c>
      <c r="M525" s="38" t="s">
        <v>756</v>
      </c>
      <c r="N525" s="38" t="s">
        <v>761</v>
      </c>
      <c r="O525" s="38"/>
      <c r="P525" s="38" t="s">
        <v>693</v>
      </c>
    </row>
    <row r="526" spans="2:16" x14ac:dyDescent="0.25">
      <c r="B526">
        <v>13</v>
      </c>
      <c r="C526" s="42" t="str">
        <f>VLOOKUP([1]!テーブル26[[#This Row],[article_type_id]],[1]!品名マスタ[#Data],5,0)</f>
        <v>鋳抜きピン</v>
      </c>
      <c r="D526">
        <v>10005</v>
      </c>
      <c r="E526" s="42" t="e">
        <f>VLOOKUP([1]!テーブル26[[#This Row],[qt_condition_type_id]],[1]!見積条件タイプマスタ[#Data],5,0)</f>
        <v>#N/A</v>
      </c>
      <c r="F526" s="42" t="e">
        <f>VLOOKUP([1]!テーブル26[[#This Row],[qt_condition_type_id]],[1]!見積条件タイプマスタ[#Data],4,0)</f>
        <v>#N/A</v>
      </c>
      <c r="G526">
        <v>8</v>
      </c>
      <c r="H526" s="42" t="str">
        <f>[1]!テーブル26[[#This Row],[article_type_id]]&amp;"."&amp;[1]!テーブル26[[#This Row],[qt_condition_type_id]]&amp;"."&amp;[1]!テーブル26[[#This Row],[qt_condition_type_define_id]]</f>
        <v>13..</v>
      </c>
      <c r="I526" s="56" t="e">
        <f>VLOOKUP([1]!テーブル26[[#This Row],['#unique_id]],[1]!見積条件マスタ[['#unique_id]:[name]],2,0)</f>
        <v>#N/A</v>
      </c>
      <c r="J526" s="56" t="e">
        <f>VLOOKUP([1]!テーブル26[[#This Row],['#unique_id]],[1]!見積条件マスタ[['#unique_id]:[name]],3,0)</f>
        <v>#N/A</v>
      </c>
      <c r="K526" s="56" t="e">
        <f>VLOOKUP([1]!テーブル26[[#This Row],['#unique_id]],[1]!見積条件マスタ[['#unique_id]:[name]],4,0)</f>
        <v>#N/A</v>
      </c>
      <c r="L526" s="38">
        <v>5</v>
      </c>
      <c r="M526" s="38" t="s">
        <v>756</v>
      </c>
      <c r="N526" s="38" t="s">
        <v>756</v>
      </c>
      <c r="O526" s="41" t="s">
        <v>766</v>
      </c>
      <c r="P526" s="38" t="s">
        <v>752</v>
      </c>
    </row>
    <row r="527" spans="2:16" x14ac:dyDescent="0.25">
      <c r="B527">
        <v>13</v>
      </c>
      <c r="C527" s="42" t="str">
        <f>VLOOKUP([1]!テーブル26[[#This Row],[article_type_id]],[1]!品名マスタ[#Data],5,0)</f>
        <v>鋳抜きピン</v>
      </c>
      <c r="D527">
        <v>10005</v>
      </c>
      <c r="E527" s="42" t="e">
        <f>VLOOKUP([1]!テーブル26[[#This Row],[qt_condition_type_id]],[1]!見積条件タイプマスタ[#Data],5,0)</f>
        <v>#N/A</v>
      </c>
      <c r="F527" s="42" t="e">
        <f>VLOOKUP([1]!テーブル26[[#This Row],[qt_condition_type_id]],[1]!見積条件タイプマスタ[#Data],4,0)</f>
        <v>#N/A</v>
      </c>
      <c r="G527">
        <v>8</v>
      </c>
      <c r="H527" s="42" t="str">
        <f>[1]!テーブル26[[#This Row],[article_type_id]]&amp;"."&amp;[1]!テーブル26[[#This Row],[qt_condition_type_id]]&amp;"."&amp;[1]!テーブル26[[#This Row],[qt_condition_type_define_id]]</f>
        <v>13..</v>
      </c>
      <c r="I527" s="56" t="e">
        <f>VLOOKUP([1]!テーブル26[[#This Row],['#unique_id]],[1]!見積条件マスタ[['#unique_id]:[name]],2,0)</f>
        <v>#N/A</v>
      </c>
      <c r="J527" s="56" t="e">
        <f>VLOOKUP([1]!テーブル26[[#This Row],['#unique_id]],[1]!見積条件マスタ[['#unique_id]:[name]],3,0)</f>
        <v>#N/A</v>
      </c>
      <c r="K527" s="56" t="e">
        <f>VLOOKUP([1]!テーブル26[[#This Row],['#unique_id]],[1]!見積条件マスタ[['#unique_id]:[name]],4,0)</f>
        <v>#N/A</v>
      </c>
      <c r="L527" s="38">
        <v>6</v>
      </c>
      <c r="M527" s="38" t="s">
        <v>756</v>
      </c>
      <c r="N527" s="38" t="s">
        <v>756</v>
      </c>
      <c r="O527" s="38"/>
      <c r="P527" s="38" t="s">
        <v>693</v>
      </c>
    </row>
    <row r="528" spans="2:16" x14ac:dyDescent="0.25">
      <c r="B528">
        <v>13</v>
      </c>
      <c r="C528" s="42" t="str">
        <f>VLOOKUP([1]!テーブル26[[#This Row],[article_type_id]],[1]!品名マスタ[#Data],5,0)</f>
        <v>鋳抜きピン</v>
      </c>
      <c r="D528">
        <v>10005</v>
      </c>
      <c r="E528" s="42" t="e">
        <f>VLOOKUP([1]!テーブル26[[#This Row],[qt_condition_type_id]],[1]!見積条件タイプマスタ[#Data],5,0)</f>
        <v>#N/A</v>
      </c>
      <c r="F528" s="42" t="e">
        <f>VLOOKUP([1]!テーブル26[[#This Row],[qt_condition_type_id]],[1]!見積条件タイプマスタ[#Data],4,0)</f>
        <v>#N/A</v>
      </c>
      <c r="G528">
        <v>9</v>
      </c>
      <c r="H528" s="42" t="str">
        <f>[1]!テーブル26[[#This Row],[article_type_id]]&amp;"."&amp;[1]!テーブル26[[#This Row],[qt_condition_type_id]]&amp;"."&amp;[1]!テーブル26[[#This Row],[qt_condition_type_define_id]]</f>
        <v>13..</v>
      </c>
      <c r="I528" s="56" t="e">
        <f>VLOOKUP([1]!テーブル26[[#This Row],['#unique_id]],[1]!見積条件マスタ[['#unique_id]:[name]],2,0)</f>
        <v>#N/A</v>
      </c>
      <c r="J528" s="56" t="e">
        <f>VLOOKUP([1]!テーブル26[[#This Row],['#unique_id]],[1]!見積条件マスタ[['#unique_id]:[name]],3,0)</f>
        <v>#N/A</v>
      </c>
      <c r="K528" s="56" t="e">
        <f>VLOOKUP([1]!テーブル26[[#This Row],['#unique_id]],[1]!見積条件マスタ[['#unique_id]:[name]],4,0)</f>
        <v>#N/A</v>
      </c>
      <c r="L528" s="38">
        <v>1</v>
      </c>
      <c r="M528" s="38" t="s">
        <v>756</v>
      </c>
      <c r="N528" s="38" t="s">
        <v>754</v>
      </c>
      <c r="O528" s="38"/>
      <c r="P528" s="38" t="s">
        <v>693</v>
      </c>
    </row>
    <row r="529" spans="2:16" x14ac:dyDescent="0.25">
      <c r="B529">
        <v>13</v>
      </c>
      <c r="C529" s="42" t="str">
        <f>VLOOKUP([1]!テーブル26[[#This Row],[article_type_id]],[1]!品名マスタ[#Data],5,0)</f>
        <v>鋳抜きピン</v>
      </c>
      <c r="D529">
        <v>10005</v>
      </c>
      <c r="E529" s="42" t="e">
        <f>VLOOKUP([1]!テーブル26[[#This Row],[qt_condition_type_id]],[1]!見積条件タイプマスタ[#Data],5,0)</f>
        <v>#N/A</v>
      </c>
      <c r="F529" s="42" t="e">
        <f>VLOOKUP([1]!テーブル26[[#This Row],[qt_condition_type_id]],[1]!見積条件タイプマスタ[#Data],4,0)</f>
        <v>#N/A</v>
      </c>
      <c r="G529">
        <v>9</v>
      </c>
      <c r="H529" s="42" t="str">
        <f>[1]!テーブル26[[#This Row],[article_type_id]]&amp;"."&amp;[1]!テーブル26[[#This Row],[qt_condition_type_id]]&amp;"."&amp;[1]!テーブル26[[#This Row],[qt_condition_type_define_id]]</f>
        <v>13..</v>
      </c>
      <c r="I529" s="56" t="e">
        <f>VLOOKUP([1]!テーブル26[[#This Row],['#unique_id]],[1]!見積条件マスタ[['#unique_id]:[name]],2,0)</f>
        <v>#N/A</v>
      </c>
      <c r="J529" s="56" t="e">
        <f>VLOOKUP([1]!テーブル26[[#This Row],['#unique_id]],[1]!見積条件マスタ[['#unique_id]:[name]],3,0)</f>
        <v>#N/A</v>
      </c>
      <c r="K529" s="56" t="e">
        <f>VLOOKUP([1]!テーブル26[[#This Row],['#unique_id]],[1]!見積条件マスタ[['#unique_id]:[name]],4,0)</f>
        <v>#N/A</v>
      </c>
      <c r="L529" s="38">
        <v>2</v>
      </c>
      <c r="M529" s="38" t="s">
        <v>756</v>
      </c>
      <c r="N529" s="38" t="s">
        <v>760</v>
      </c>
      <c r="O529" s="38"/>
      <c r="P529" s="38" t="s">
        <v>693</v>
      </c>
    </row>
    <row r="530" spans="2:16" x14ac:dyDescent="0.25">
      <c r="B530">
        <v>13</v>
      </c>
      <c r="C530" s="42" t="str">
        <f>VLOOKUP([1]!テーブル26[[#This Row],[article_type_id]],[1]!品名マスタ[#Data],5,0)</f>
        <v>鋳抜きピン</v>
      </c>
      <c r="D530">
        <v>10005</v>
      </c>
      <c r="E530" s="42" t="str">
        <f>VLOOKUP([1]!テーブル26[[#This Row],[qt_condition_type_id]],[1]!見積条件タイプマスタ[#Data],5,0)</f>
        <v>ザグリ穴タップ加工</v>
      </c>
      <c r="F530" s="42" t="str">
        <f>VLOOKUP([1]!テーブル26[[#This Row],[qt_condition_type_id]],[1]!見積条件タイプマスタ[#Data],4,0)</f>
        <v>SOLID_FEATURE</v>
      </c>
      <c r="G530">
        <v>9</v>
      </c>
      <c r="H530" s="42" t="str">
        <f>[1]!テーブル26[[#This Row],[article_type_id]]&amp;"."&amp;[1]!テーブル26[[#This Row],[qt_condition_type_id]]&amp;"."&amp;[1]!テーブル26[[#This Row],[qt_condition_type_define_id]]</f>
        <v>13.10036.6</v>
      </c>
      <c r="I530" s="56" t="str">
        <f>VLOOKUP([1]!テーブル26[[#This Row],['#unique_id]],[1]!見積条件マスタ[['#unique_id]:[name]],2,0)</f>
        <v>M5×0.8</v>
      </c>
      <c r="J530" s="56">
        <f>VLOOKUP([1]!テーブル26[[#This Row],['#unique_id]],[1]!見積条件マスタ[['#unique_id]:[name]],3,0)</f>
        <v>0</v>
      </c>
      <c r="K530" s="56" t="str">
        <f>VLOOKUP([1]!テーブル26[[#This Row],['#unique_id]],[1]!見積条件マスタ[['#unique_id]:[name]],4,0)</f>
        <v>M5×0.8(並目)</v>
      </c>
      <c r="L530" s="38">
        <v>3</v>
      </c>
      <c r="M530" s="38" t="s">
        <v>756</v>
      </c>
      <c r="N530" s="38" t="s">
        <v>763</v>
      </c>
      <c r="O530" s="38"/>
      <c r="P530" s="38" t="s">
        <v>693</v>
      </c>
    </row>
    <row r="531" spans="2:16" x14ac:dyDescent="0.25">
      <c r="B531">
        <v>13</v>
      </c>
      <c r="C531" s="42" t="str">
        <f>VLOOKUP([1]!テーブル26[[#This Row],[article_type_id]],[1]!品名マスタ[#Data],5,0)</f>
        <v>鋳抜きピン</v>
      </c>
      <c r="D531">
        <v>10005</v>
      </c>
      <c r="E531" s="42" t="str">
        <f>VLOOKUP([1]!テーブル26[[#This Row],[qt_condition_type_id]],[1]!見積条件タイプマスタ[#Data],5,0)</f>
        <v>ザグリ穴タップ加工</v>
      </c>
      <c r="F531" s="42" t="str">
        <f>VLOOKUP([1]!テーブル26[[#This Row],[qt_condition_type_id]],[1]!見積条件タイプマスタ[#Data],4,0)</f>
        <v>SOLID_FEATURE</v>
      </c>
      <c r="G531">
        <v>9</v>
      </c>
      <c r="H531" s="42" t="str">
        <f>[1]!テーブル26[[#This Row],[article_type_id]]&amp;"."&amp;[1]!テーブル26[[#This Row],[qt_condition_type_id]]&amp;"."&amp;[1]!テーブル26[[#This Row],[qt_condition_type_define_id]]</f>
        <v>13.10036.6</v>
      </c>
      <c r="I531" s="56" t="str">
        <f>VLOOKUP([1]!テーブル26[[#This Row],['#unique_id]],[1]!見積条件マスタ[['#unique_id]:[name]],2,0)</f>
        <v>M5×0.8</v>
      </c>
      <c r="J531" s="56">
        <f>VLOOKUP([1]!テーブル26[[#This Row],['#unique_id]],[1]!見積条件マスタ[['#unique_id]:[name]],3,0)</f>
        <v>0</v>
      </c>
      <c r="K531" s="56" t="str">
        <f>VLOOKUP([1]!テーブル26[[#This Row],['#unique_id]],[1]!見積条件マスタ[['#unique_id]:[name]],4,0)</f>
        <v>M5×0.8(並目)</v>
      </c>
      <c r="L531" s="38">
        <v>4</v>
      </c>
      <c r="M531" s="38" t="s">
        <v>756</v>
      </c>
      <c r="N531" s="38" t="s">
        <v>761</v>
      </c>
      <c r="O531" s="38"/>
      <c r="P531" s="38" t="s">
        <v>693</v>
      </c>
    </row>
    <row r="532" spans="2:16" x14ac:dyDescent="0.25">
      <c r="B532">
        <v>13</v>
      </c>
      <c r="C532" s="42" t="str">
        <f>VLOOKUP([1]!テーブル26[[#This Row],[article_type_id]],[1]!品名マスタ[#Data],5,0)</f>
        <v>鋳抜きピン</v>
      </c>
      <c r="D532">
        <v>10005</v>
      </c>
      <c r="E532" s="42" t="str">
        <f>VLOOKUP([1]!テーブル26[[#This Row],[qt_condition_type_id]],[1]!見積条件タイプマスタ[#Data],5,0)</f>
        <v>ザグリ穴タップ加工</v>
      </c>
      <c r="F532" s="42" t="str">
        <f>VLOOKUP([1]!テーブル26[[#This Row],[qt_condition_type_id]],[1]!見積条件タイプマスタ[#Data],4,0)</f>
        <v>SOLID_FEATURE</v>
      </c>
      <c r="G532">
        <v>9</v>
      </c>
      <c r="H532" s="42" t="str">
        <f>[1]!テーブル26[[#This Row],[article_type_id]]&amp;"."&amp;[1]!テーブル26[[#This Row],[qt_condition_type_id]]&amp;"."&amp;[1]!テーブル26[[#This Row],[qt_condition_type_define_id]]</f>
        <v>13.10036.7</v>
      </c>
      <c r="I532" s="56" t="str">
        <f>VLOOKUP([1]!テーブル26[[#This Row],['#unique_id]],[1]!見積条件マスタ[['#unique_id]:[name]],2,0)</f>
        <v>M6×1.0</v>
      </c>
      <c r="J532" s="56">
        <f>VLOOKUP([1]!テーブル26[[#This Row],['#unique_id]],[1]!見積条件マスタ[['#unique_id]:[name]],3,0)</f>
        <v>0</v>
      </c>
      <c r="K532" s="56" t="str">
        <f>VLOOKUP([1]!テーブル26[[#This Row],['#unique_id]],[1]!見積条件マスタ[['#unique_id]:[name]],4,0)</f>
        <v>M6×1.0(並目)</v>
      </c>
      <c r="L532" s="38">
        <v>5</v>
      </c>
      <c r="M532" s="38" t="s">
        <v>756</v>
      </c>
      <c r="N532" s="38" t="s">
        <v>756</v>
      </c>
      <c r="O532" s="41" t="s">
        <v>767</v>
      </c>
      <c r="P532" s="38" t="s">
        <v>752</v>
      </c>
    </row>
    <row r="533" spans="2:16" x14ac:dyDescent="0.25">
      <c r="B533">
        <v>13</v>
      </c>
      <c r="C533" s="42" t="str">
        <f>VLOOKUP([1]!テーブル26[[#This Row],[article_type_id]],[1]!品名マスタ[#Data],5,0)</f>
        <v>鋳抜きピン</v>
      </c>
      <c r="D533">
        <v>10005</v>
      </c>
      <c r="E533" s="42" t="str">
        <f>VLOOKUP([1]!テーブル26[[#This Row],[qt_condition_type_id]],[1]!見積条件タイプマスタ[#Data],5,0)</f>
        <v>ザグリ穴タップ加工</v>
      </c>
      <c r="F533" s="42" t="str">
        <f>VLOOKUP([1]!テーブル26[[#This Row],[qt_condition_type_id]],[1]!見積条件タイプマスタ[#Data],4,0)</f>
        <v>SOLID_FEATURE</v>
      </c>
      <c r="G533">
        <v>9</v>
      </c>
      <c r="H533" s="42" t="str">
        <f>[1]!テーブル26[[#This Row],[article_type_id]]&amp;"."&amp;[1]!テーブル26[[#This Row],[qt_condition_type_id]]&amp;"."&amp;[1]!テーブル26[[#This Row],[qt_condition_type_define_id]]</f>
        <v>13.10036.7</v>
      </c>
      <c r="I533" s="56" t="str">
        <f>VLOOKUP([1]!テーブル26[[#This Row],['#unique_id]],[1]!見積条件マスタ[['#unique_id]:[name]],2,0)</f>
        <v>M6×1.0</v>
      </c>
      <c r="J533" s="56">
        <f>VLOOKUP([1]!テーブル26[[#This Row],['#unique_id]],[1]!見積条件マスタ[['#unique_id]:[name]],3,0)</f>
        <v>0</v>
      </c>
      <c r="K533" s="56" t="str">
        <f>VLOOKUP([1]!テーブル26[[#This Row],['#unique_id]],[1]!見積条件マスタ[['#unique_id]:[name]],4,0)</f>
        <v>M6×1.0(並目)</v>
      </c>
      <c r="L533" s="38">
        <v>6</v>
      </c>
      <c r="M533" s="38" t="s">
        <v>756</v>
      </c>
      <c r="N533" s="38" t="s">
        <v>756</v>
      </c>
      <c r="O533" s="38"/>
      <c r="P533" s="38" t="s">
        <v>693</v>
      </c>
    </row>
    <row r="534" spans="2:16" x14ac:dyDescent="0.25">
      <c r="B534">
        <v>13</v>
      </c>
      <c r="C534" s="42" t="str">
        <f>VLOOKUP([1]!テーブル26[[#This Row],[article_type_id]],[1]!品名マスタ[#Data],5,0)</f>
        <v>鋳抜きピン</v>
      </c>
      <c r="D534">
        <v>10005</v>
      </c>
      <c r="E534" s="42" t="str">
        <f>VLOOKUP([1]!テーブル26[[#This Row],[qt_condition_type_id]],[1]!見積条件タイプマスタ[#Data],5,0)</f>
        <v>ザグリ穴タップ加工</v>
      </c>
      <c r="F534" s="42" t="str">
        <f>VLOOKUP([1]!テーブル26[[#This Row],[qt_condition_type_id]],[1]!見積条件タイプマスタ[#Data],4,0)</f>
        <v>SOLID_FEATURE</v>
      </c>
      <c r="G534">
        <v>10</v>
      </c>
      <c r="H534" s="42" t="str">
        <f>[1]!テーブル26[[#This Row],[article_type_id]]&amp;"."&amp;[1]!テーブル26[[#This Row],[qt_condition_type_id]]&amp;"."&amp;[1]!テーブル26[[#This Row],[qt_condition_type_define_id]]</f>
        <v>13.10036.8</v>
      </c>
      <c r="I534" s="56" t="str">
        <f>VLOOKUP([1]!テーブル26[[#This Row],['#unique_id]],[1]!見積条件マスタ[['#unique_id]:[name]],2,0)</f>
        <v>M8×1.25</v>
      </c>
      <c r="J534" s="56">
        <f>VLOOKUP([1]!テーブル26[[#This Row],['#unique_id]],[1]!見積条件マスタ[['#unique_id]:[name]],3,0)</f>
        <v>0</v>
      </c>
      <c r="K534" s="56" t="str">
        <f>VLOOKUP([1]!テーブル26[[#This Row],['#unique_id]],[1]!見積条件マスタ[['#unique_id]:[name]],4,0)</f>
        <v>M8×1.25(並目)</v>
      </c>
      <c r="L534" s="38">
        <v>1</v>
      </c>
      <c r="M534" s="38" t="s">
        <v>756</v>
      </c>
      <c r="N534" s="38" t="s">
        <v>754</v>
      </c>
      <c r="O534" s="38"/>
      <c r="P534" s="38" t="s">
        <v>693</v>
      </c>
    </row>
    <row r="535" spans="2:16" x14ac:dyDescent="0.25">
      <c r="B535">
        <v>13</v>
      </c>
      <c r="C535" s="42" t="str">
        <f>VLOOKUP([1]!テーブル26[[#This Row],[article_type_id]],[1]!品名マスタ[#Data],5,0)</f>
        <v>鋳抜きピン</v>
      </c>
      <c r="D535">
        <v>10005</v>
      </c>
      <c r="E535" s="42" t="str">
        <f>VLOOKUP([1]!テーブル26[[#This Row],[qt_condition_type_id]],[1]!見積条件タイプマスタ[#Data],5,0)</f>
        <v>ザグリ穴タップ加工</v>
      </c>
      <c r="F535" s="42" t="str">
        <f>VLOOKUP([1]!テーブル26[[#This Row],[qt_condition_type_id]],[1]!見積条件タイプマスタ[#Data],4,0)</f>
        <v>SOLID_FEATURE</v>
      </c>
      <c r="G535">
        <v>10</v>
      </c>
      <c r="H535" s="42" t="str">
        <f>[1]!テーブル26[[#This Row],[article_type_id]]&amp;"."&amp;[1]!テーブル26[[#This Row],[qt_condition_type_id]]&amp;"."&amp;[1]!テーブル26[[#This Row],[qt_condition_type_define_id]]</f>
        <v>13.10036.8</v>
      </c>
      <c r="I535" s="56" t="str">
        <f>VLOOKUP([1]!テーブル26[[#This Row],['#unique_id]],[1]!見積条件マスタ[['#unique_id]:[name]],2,0)</f>
        <v>M8×1.25</v>
      </c>
      <c r="J535" s="56">
        <f>VLOOKUP([1]!テーブル26[[#This Row],['#unique_id]],[1]!見積条件マスタ[['#unique_id]:[name]],3,0)</f>
        <v>0</v>
      </c>
      <c r="K535" s="56" t="str">
        <f>VLOOKUP([1]!テーブル26[[#This Row],['#unique_id]],[1]!見積条件マスタ[['#unique_id]:[name]],4,0)</f>
        <v>M8×1.25(並目)</v>
      </c>
      <c r="L535" s="38">
        <v>2</v>
      </c>
      <c r="M535" s="38" t="s">
        <v>756</v>
      </c>
      <c r="N535" s="38" t="s">
        <v>760</v>
      </c>
      <c r="O535" s="38"/>
      <c r="P535" s="38" t="s">
        <v>693</v>
      </c>
    </row>
    <row r="536" spans="2:16" x14ac:dyDescent="0.25">
      <c r="B536">
        <v>13</v>
      </c>
      <c r="C536" s="42" t="str">
        <f>VLOOKUP([1]!テーブル26[[#This Row],[article_type_id]],[1]!品名マスタ[#Data],5,0)</f>
        <v>鋳抜きピン</v>
      </c>
      <c r="D536">
        <v>10005</v>
      </c>
      <c r="E536" s="42" t="str">
        <f>VLOOKUP([1]!テーブル26[[#This Row],[qt_condition_type_id]],[1]!見積条件タイプマスタ[#Data],5,0)</f>
        <v>ザグリ穴タップ加工</v>
      </c>
      <c r="F536" s="42" t="str">
        <f>VLOOKUP([1]!テーブル26[[#This Row],[qt_condition_type_id]],[1]!見積条件タイプマスタ[#Data],4,0)</f>
        <v>SOLID_FEATURE</v>
      </c>
      <c r="G536">
        <v>10</v>
      </c>
      <c r="H536" s="42" t="str">
        <f>[1]!テーブル26[[#This Row],[article_type_id]]&amp;"."&amp;[1]!テーブル26[[#This Row],[qt_condition_type_id]]&amp;"."&amp;[1]!テーブル26[[#This Row],[qt_condition_type_define_id]]</f>
        <v>13.10036.9</v>
      </c>
      <c r="I536" s="56" t="str">
        <f>VLOOKUP([1]!テーブル26[[#This Row],['#unique_id]],[1]!見積条件マスタ[['#unique_id]:[name]],2,0)</f>
        <v>M10×1.5</v>
      </c>
      <c r="J536" s="56">
        <f>VLOOKUP([1]!テーブル26[[#This Row],['#unique_id]],[1]!見積条件マスタ[['#unique_id]:[name]],3,0)</f>
        <v>0</v>
      </c>
      <c r="K536" s="56" t="str">
        <f>VLOOKUP([1]!テーブル26[[#This Row],['#unique_id]],[1]!見積条件マスタ[['#unique_id]:[name]],4,0)</f>
        <v>M10×1.5(並目)</v>
      </c>
      <c r="L536" s="38">
        <v>3</v>
      </c>
      <c r="M536" s="38" t="s">
        <v>756</v>
      </c>
      <c r="N536" s="38" t="s">
        <v>763</v>
      </c>
      <c r="O536" s="38"/>
      <c r="P536" s="38" t="s">
        <v>693</v>
      </c>
    </row>
    <row r="537" spans="2:16" x14ac:dyDescent="0.25">
      <c r="B537">
        <v>13</v>
      </c>
      <c r="C537" s="42" t="str">
        <f>VLOOKUP([1]!テーブル26[[#This Row],[article_type_id]],[1]!品名マスタ[#Data],5,0)</f>
        <v>鋳抜きピン</v>
      </c>
      <c r="D537">
        <v>10005</v>
      </c>
      <c r="E537" s="42" t="str">
        <f>VLOOKUP([1]!テーブル26[[#This Row],[qt_condition_type_id]],[1]!見積条件タイプマスタ[#Data],5,0)</f>
        <v>ザグリ穴タップ加工</v>
      </c>
      <c r="F537" s="42" t="str">
        <f>VLOOKUP([1]!テーブル26[[#This Row],[qt_condition_type_id]],[1]!見積条件タイプマスタ[#Data],4,0)</f>
        <v>SOLID_FEATURE</v>
      </c>
      <c r="G537">
        <v>10</v>
      </c>
      <c r="H537" s="42" t="str">
        <f>[1]!テーブル26[[#This Row],[article_type_id]]&amp;"."&amp;[1]!テーブル26[[#This Row],[qt_condition_type_id]]&amp;"."&amp;[1]!テーブル26[[#This Row],[qt_condition_type_define_id]]</f>
        <v>13.10036.9</v>
      </c>
      <c r="I537" s="56" t="str">
        <f>VLOOKUP([1]!テーブル26[[#This Row],['#unique_id]],[1]!見積条件マスタ[['#unique_id]:[name]],2,0)</f>
        <v>M10×1.5</v>
      </c>
      <c r="J537" s="56">
        <f>VLOOKUP([1]!テーブル26[[#This Row],['#unique_id]],[1]!見積条件マスタ[['#unique_id]:[name]],3,0)</f>
        <v>0</v>
      </c>
      <c r="K537" s="56" t="str">
        <f>VLOOKUP([1]!テーブル26[[#This Row],['#unique_id]],[1]!見積条件マスタ[['#unique_id]:[name]],4,0)</f>
        <v>M10×1.5(並目)</v>
      </c>
      <c r="L537" s="38">
        <v>4</v>
      </c>
      <c r="M537" s="38" t="s">
        <v>756</v>
      </c>
      <c r="N537" s="38" t="s">
        <v>761</v>
      </c>
      <c r="O537" s="38"/>
      <c r="P537" s="38" t="s">
        <v>693</v>
      </c>
    </row>
    <row r="538" spans="2:16" x14ac:dyDescent="0.25">
      <c r="B538">
        <v>13</v>
      </c>
      <c r="C538" s="42" t="str">
        <f>VLOOKUP([1]!テーブル26[[#This Row],[article_type_id]],[1]!品名マスタ[#Data],5,0)</f>
        <v>鋳抜きピン</v>
      </c>
      <c r="D538">
        <v>10005</v>
      </c>
      <c r="E538" s="42" t="str">
        <f>VLOOKUP([1]!テーブル26[[#This Row],[qt_condition_type_id]],[1]!見積条件タイプマスタ[#Data],5,0)</f>
        <v>ザグリ穴タップ加工</v>
      </c>
      <c r="F538" s="42" t="str">
        <f>VLOOKUP([1]!テーブル26[[#This Row],[qt_condition_type_id]],[1]!見積条件タイプマスタ[#Data],4,0)</f>
        <v>SOLID_FEATURE</v>
      </c>
      <c r="G538">
        <v>10</v>
      </c>
      <c r="H538" s="42" t="str">
        <f>[1]!テーブル26[[#This Row],[article_type_id]]&amp;"."&amp;[1]!テーブル26[[#This Row],[qt_condition_type_id]]&amp;"."&amp;[1]!テーブル26[[#This Row],[qt_condition_type_define_id]]</f>
        <v>13.10036.10</v>
      </c>
      <c r="I538" s="56" t="str">
        <f>VLOOKUP([1]!テーブル26[[#This Row],['#unique_id]],[1]!見積条件マスタ[['#unique_id]:[name]],2,0)</f>
        <v>M12×1.75</v>
      </c>
      <c r="J538" s="56">
        <f>VLOOKUP([1]!テーブル26[[#This Row],['#unique_id]],[1]!見積条件マスタ[['#unique_id]:[name]],3,0)</f>
        <v>0</v>
      </c>
      <c r="K538" s="56" t="str">
        <f>VLOOKUP([1]!テーブル26[[#This Row],['#unique_id]],[1]!見積条件マスタ[['#unique_id]:[name]],4,0)</f>
        <v>M12×1.75(並目)</v>
      </c>
      <c r="L538" s="38">
        <v>5</v>
      </c>
      <c r="M538" s="38" t="s">
        <v>756</v>
      </c>
      <c r="N538" s="38" t="s">
        <v>756</v>
      </c>
      <c r="O538" s="41" t="s">
        <v>768</v>
      </c>
      <c r="P538" s="38" t="s">
        <v>752</v>
      </c>
    </row>
    <row r="539" spans="2:16" x14ac:dyDescent="0.25">
      <c r="B539">
        <v>13</v>
      </c>
      <c r="C539" s="42" t="str">
        <f>VLOOKUP([1]!テーブル26[[#This Row],[article_type_id]],[1]!品名マスタ[#Data],5,0)</f>
        <v>鋳抜きピン</v>
      </c>
      <c r="D539">
        <v>10005</v>
      </c>
      <c r="E539" s="42" t="str">
        <f>VLOOKUP([1]!テーブル26[[#This Row],[qt_condition_type_id]],[1]!見積条件タイプマスタ[#Data],5,0)</f>
        <v>ザグリ穴タップ加工</v>
      </c>
      <c r="F539" s="42" t="str">
        <f>VLOOKUP([1]!テーブル26[[#This Row],[qt_condition_type_id]],[1]!見積条件タイプマスタ[#Data],4,0)</f>
        <v>SOLID_FEATURE</v>
      </c>
      <c r="G539">
        <v>10</v>
      </c>
      <c r="H539" s="42" t="str">
        <f>[1]!テーブル26[[#This Row],[article_type_id]]&amp;"."&amp;[1]!テーブル26[[#This Row],[qt_condition_type_id]]&amp;"."&amp;[1]!テーブル26[[#This Row],[qt_condition_type_define_id]]</f>
        <v>13.10036.10</v>
      </c>
      <c r="I539" s="56" t="str">
        <f>VLOOKUP([1]!テーブル26[[#This Row],['#unique_id]],[1]!見積条件マスタ[['#unique_id]:[name]],2,0)</f>
        <v>M12×1.75</v>
      </c>
      <c r="J539" s="56">
        <f>VLOOKUP([1]!テーブル26[[#This Row],['#unique_id]],[1]!見積条件マスタ[['#unique_id]:[name]],3,0)</f>
        <v>0</v>
      </c>
      <c r="K539" s="56" t="str">
        <f>VLOOKUP([1]!テーブル26[[#This Row],['#unique_id]],[1]!見積条件マスタ[['#unique_id]:[name]],4,0)</f>
        <v>M12×1.75(並目)</v>
      </c>
      <c r="L539" s="38">
        <v>6</v>
      </c>
      <c r="M539" s="38" t="s">
        <v>756</v>
      </c>
      <c r="N539" s="38" t="s">
        <v>756</v>
      </c>
      <c r="O539" s="38"/>
      <c r="P539" s="38" t="s">
        <v>693</v>
      </c>
    </row>
    <row r="540" spans="2:16" x14ac:dyDescent="0.25">
      <c r="B540">
        <v>13</v>
      </c>
      <c r="C540" s="42" t="str">
        <f>VLOOKUP([1]!テーブル26[[#This Row],[article_type_id]],[1]!品名マスタ[#Data],5,0)</f>
        <v>鋳抜きピン</v>
      </c>
      <c r="D540">
        <v>10005</v>
      </c>
      <c r="E540" s="42" t="str">
        <f>VLOOKUP([1]!テーブル26[[#This Row],[qt_condition_type_id]],[1]!見積条件タイプマスタ[#Data],5,0)</f>
        <v>ザグリ穴タップ加工</v>
      </c>
      <c r="F540" s="42" t="str">
        <f>VLOOKUP([1]!テーブル26[[#This Row],[qt_condition_type_id]],[1]!見積条件タイプマスタ[#Data],4,0)</f>
        <v>SOLID_FEATURE</v>
      </c>
      <c r="G540">
        <v>11</v>
      </c>
      <c r="H540" s="42" t="str">
        <f>[1]!テーブル26[[#This Row],[article_type_id]]&amp;"."&amp;[1]!テーブル26[[#This Row],[qt_condition_type_id]]&amp;"."&amp;[1]!テーブル26[[#This Row],[qt_condition_type_define_id]]</f>
        <v>13.10036.11</v>
      </c>
      <c r="I540" s="56" t="str">
        <f>VLOOKUP([1]!テーブル26[[#This Row],['#unique_id]],[1]!見積条件マスタ[['#unique_id]:[name]],2,0)</f>
        <v>M5×0.5</v>
      </c>
      <c r="J540" s="56">
        <f>VLOOKUP([1]!テーブル26[[#This Row],['#unique_id]],[1]!見積条件マスタ[['#unique_id]:[name]],3,0)</f>
        <v>0</v>
      </c>
      <c r="K540" s="56" t="str">
        <f>VLOOKUP([1]!テーブル26[[#This Row],['#unique_id]],[1]!見積条件マスタ[['#unique_id]:[name]],4,0)</f>
        <v>M5×0.5(細目)</v>
      </c>
      <c r="L540" s="38">
        <v>1</v>
      </c>
      <c r="M540" s="38" t="s">
        <v>756</v>
      </c>
      <c r="N540" s="38" t="s">
        <v>754</v>
      </c>
      <c r="O540" s="38"/>
      <c r="P540" s="38" t="s">
        <v>693</v>
      </c>
    </row>
    <row r="541" spans="2:16" x14ac:dyDescent="0.25">
      <c r="B541">
        <v>13</v>
      </c>
      <c r="C541" s="42" t="str">
        <f>VLOOKUP([1]!テーブル26[[#This Row],[article_type_id]],[1]!品名マスタ[#Data],5,0)</f>
        <v>鋳抜きピン</v>
      </c>
      <c r="D541">
        <v>10005</v>
      </c>
      <c r="E541" s="42" t="str">
        <f>VLOOKUP([1]!テーブル26[[#This Row],[qt_condition_type_id]],[1]!見積条件タイプマスタ[#Data],5,0)</f>
        <v>ザグリ穴タップ加工</v>
      </c>
      <c r="F541" s="42" t="str">
        <f>VLOOKUP([1]!テーブル26[[#This Row],[qt_condition_type_id]],[1]!見積条件タイプマスタ[#Data],4,0)</f>
        <v>SOLID_FEATURE</v>
      </c>
      <c r="G541">
        <v>11</v>
      </c>
      <c r="H541" s="42" t="str">
        <f>[1]!テーブル26[[#This Row],[article_type_id]]&amp;"."&amp;[1]!テーブル26[[#This Row],[qt_condition_type_id]]&amp;"."&amp;[1]!テーブル26[[#This Row],[qt_condition_type_define_id]]</f>
        <v>13.10036.11</v>
      </c>
      <c r="I541" s="56" t="str">
        <f>VLOOKUP([1]!テーブル26[[#This Row],['#unique_id]],[1]!見積条件マスタ[['#unique_id]:[name]],2,0)</f>
        <v>M5×0.5</v>
      </c>
      <c r="J541" s="56">
        <f>VLOOKUP([1]!テーブル26[[#This Row],['#unique_id]],[1]!見積条件マスタ[['#unique_id]:[name]],3,0)</f>
        <v>0</v>
      </c>
      <c r="K541" s="56" t="str">
        <f>VLOOKUP([1]!テーブル26[[#This Row],['#unique_id]],[1]!見積条件マスタ[['#unique_id]:[name]],4,0)</f>
        <v>M5×0.5(細目)</v>
      </c>
      <c r="L541" s="38">
        <v>2</v>
      </c>
      <c r="M541" s="38" t="s">
        <v>756</v>
      </c>
      <c r="N541" s="38" t="s">
        <v>760</v>
      </c>
      <c r="O541" s="38"/>
      <c r="P541" s="38" t="s">
        <v>693</v>
      </c>
    </row>
    <row r="542" spans="2:16" x14ac:dyDescent="0.25">
      <c r="B542">
        <v>13</v>
      </c>
      <c r="C542" s="42" t="str">
        <f>VLOOKUP([1]!テーブル26[[#This Row],[article_type_id]],[1]!品名マスタ[#Data],5,0)</f>
        <v>鋳抜きピン</v>
      </c>
      <c r="D542">
        <v>10005</v>
      </c>
      <c r="E542" s="42" t="str">
        <f>VLOOKUP([1]!テーブル26[[#This Row],[qt_condition_type_id]],[1]!見積条件タイプマスタ[#Data],5,0)</f>
        <v>ザグリ穴タップ加工</v>
      </c>
      <c r="F542" s="42" t="str">
        <f>VLOOKUP([1]!テーブル26[[#This Row],[qt_condition_type_id]],[1]!見積条件タイプマスタ[#Data],4,0)</f>
        <v>SOLID_FEATURE</v>
      </c>
      <c r="G542">
        <v>11</v>
      </c>
      <c r="H542" s="42" t="str">
        <f>[1]!テーブル26[[#This Row],[article_type_id]]&amp;"."&amp;[1]!テーブル26[[#This Row],[qt_condition_type_id]]&amp;"."&amp;[1]!テーブル26[[#This Row],[qt_condition_type_define_id]]</f>
        <v>13.10036.12</v>
      </c>
      <c r="I542" s="56" t="str">
        <f>VLOOKUP([1]!テーブル26[[#This Row],['#unique_id]],[1]!見積条件マスタ[['#unique_id]:[name]],2,0)</f>
        <v>M6×0.75</v>
      </c>
      <c r="J542" s="56">
        <f>VLOOKUP([1]!テーブル26[[#This Row],['#unique_id]],[1]!見積条件マスタ[['#unique_id]:[name]],3,0)</f>
        <v>0</v>
      </c>
      <c r="K542" s="56" t="str">
        <f>VLOOKUP([1]!テーブル26[[#This Row],['#unique_id]],[1]!見積条件マスタ[['#unique_id]:[name]],4,0)</f>
        <v>M6×0.75(細目)</v>
      </c>
      <c r="L542" s="38">
        <v>3</v>
      </c>
      <c r="M542" s="38" t="s">
        <v>756</v>
      </c>
      <c r="N542" s="38" t="s">
        <v>763</v>
      </c>
      <c r="O542" s="38"/>
      <c r="P542" s="38" t="s">
        <v>693</v>
      </c>
    </row>
    <row r="543" spans="2:16" x14ac:dyDescent="0.25">
      <c r="B543">
        <v>13</v>
      </c>
      <c r="C543" s="42" t="str">
        <f>VLOOKUP([1]!テーブル26[[#This Row],[article_type_id]],[1]!品名マスタ[#Data],5,0)</f>
        <v>鋳抜きピン</v>
      </c>
      <c r="D543">
        <v>10005</v>
      </c>
      <c r="E543" s="42" t="str">
        <f>VLOOKUP([1]!テーブル26[[#This Row],[qt_condition_type_id]],[1]!見積条件タイプマスタ[#Data],5,0)</f>
        <v>ザグリ穴タップ加工</v>
      </c>
      <c r="F543" s="42" t="str">
        <f>VLOOKUP([1]!テーブル26[[#This Row],[qt_condition_type_id]],[1]!見積条件タイプマスタ[#Data],4,0)</f>
        <v>SOLID_FEATURE</v>
      </c>
      <c r="G543">
        <v>11</v>
      </c>
      <c r="H543" s="42" t="str">
        <f>[1]!テーブル26[[#This Row],[article_type_id]]&amp;"."&amp;[1]!テーブル26[[#This Row],[qt_condition_type_id]]&amp;"."&amp;[1]!テーブル26[[#This Row],[qt_condition_type_define_id]]</f>
        <v>13.10036.12</v>
      </c>
      <c r="I543" s="56" t="str">
        <f>VLOOKUP([1]!テーブル26[[#This Row],['#unique_id]],[1]!見積条件マスタ[['#unique_id]:[name]],2,0)</f>
        <v>M6×0.75</v>
      </c>
      <c r="J543" s="56">
        <f>VLOOKUP([1]!テーブル26[[#This Row],['#unique_id]],[1]!見積条件マスタ[['#unique_id]:[name]],3,0)</f>
        <v>0</v>
      </c>
      <c r="K543" s="56" t="str">
        <f>VLOOKUP([1]!テーブル26[[#This Row],['#unique_id]],[1]!見積条件マスタ[['#unique_id]:[name]],4,0)</f>
        <v>M6×0.75(細目)</v>
      </c>
      <c r="L543" s="38">
        <v>4</v>
      </c>
      <c r="M543" s="38" t="s">
        <v>756</v>
      </c>
      <c r="N543" s="38" t="s">
        <v>761</v>
      </c>
      <c r="O543" s="38"/>
      <c r="P543" s="38" t="s">
        <v>693</v>
      </c>
    </row>
    <row r="544" spans="2:16" x14ac:dyDescent="0.25">
      <c r="B544">
        <v>13</v>
      </c>
      <c r="C544" s="42" t="str">
        <f>VLOOKUP([1]!テーブル26[[#This Row],[article_type_id]],[1]!品名マスタ[#Data],5,0)</f>
        <v>鋳抜きピン</v>
      </c>
      <c r="D544">
        <v>10005</v>
      </c>
      <c r="E544" s="42" t="str">
        <f>VLOOKUP([1]!テーブル26[[#This Row],[qt_condition_type_id]],[1]!見積条件タイプマスタ[#Data],5,0)</f>
        <v>ザグリ穴タップ加工</v>
      </c>
      <c r="F544" s="42" t="str">
        <f>VLOOKUP([1]!テーブル26[[#This Row],[qt_condition_type_id]],[1]!見積条件タイプマスタ[#Data],4,0)</f>
        <v>SOLID_FEATURE</v>
      </c>
      <c r="G544">
        <v>11</v>
      </c>
      <c r="H544" s="42" t="str">
        <f>[1]!テーブル26[[#This Row],[article_type_id]]&amp;"."&amp;[1]!テーブル26[[#This Row],[qt_condition_type_id]]&amp;"."&amp;[1]!テーブル26[[#This Row],[qt_condition_type_define_id]]</f>
        <v>13.10036.13</v>
      </c>
      <c r="I544" s="56" t="str">
        <f>VLOOKUP([1]!テーブル26[[#This Row],['#unique_id]],[1]!見積条件マスタ[['#unique_id]:[name]],2,0)</f>
        <v>M8×1.0</v>
      </c>
      <c r="J544" s="56">
        <f>VLOOKUP([1]!テーブル26[[#This Row],['#unique_id]],[1]!見積条件マスタ[['#unique_id]:[name]],3,0)</f>
        <v>0</v>
      </c>
      <c r="K544" s="56" t="str">
        <f>VLOOKUP([1]!テーブル26[[#This Row],['#unique_id]],[1]!見積条件マスタ[['#unique_id]:[name]],4,0)</f>
        <v>M8×1.0(細目)</v>
      </c>
      <c r="L544" s="38">
        <v>5</v>
      </c>
      <c r="M544" s="38" t="s">
        <v>756</v>
      </c>
      <c r="N544" s="38" t="s">
        <v>756</v>
      </c>
      <c r="O544" s="41" t="s">
        <v>769</v>
      </c>
      <c r="P544" s="38" t="s">
        <v>752</v>
      </c>
    </row>
    <row r="545" spans="2:16" x14ac:dyDescent="0.25">
      <c r="B545">
        <v>13</v>
      </c>
      <c r="C545" s="42" t="str">
        <f>VLOOKUP([1]!テーブル26[[#This Row],[article_type_id]],[1]!品名マスタ[#Data],5,0)</f>
        <v>鋳抜きピン</v>
      </c>
      <c r="D545">
        <v>10005</v>
      </c>
      <c r="E545" s="42" t="str">
        <f>VLOOKUP([1]!テーブル26[[#This Row],[qt_condition_type_id]],[1]!見積条件タイプマスタ[#Data],5,0)</f>
        <v>ザグリ穴タップ加工</v>
      </c>
      <c r="F545" s="42" t="str">
        <f>VLOOKUP([1]!テーブル26[[#This Row],[qt_condition_type_id]],[1]!見積条件タイプマスタ[#Data],4,0)</f>
        <v>SOLID_FEATURE</v>
      </c>
      <c r="G545">
        <v>11</v>
      </c>
      <c r="H545" s="42" t="str">
        <f>[1]!テーブル26[[#This Row],[article_type_id]]&amp;"."&amp;[1]!テーブル26[[#This Row],[qt_condition_type_id]]&amp;"."&amp;[1]!テーブル26[[#This Row],[qt_condition_type_define_id]]</f>
        <v>13.10036.13</v>
      </c>
      <c r="I545" s="56" t="str">
        <f>VLOOKUP([1]!テーブル26[[#This Row],['#unique_id]],[1]!見積条件マスタ[['#unique_id]:[name]],2,0)</f>
        <v>M8×1.0</v>
      </c>
      <c r="J545" s="56">
        <f>VLOOKUP([1]!テーブル26[[#This Row],['#unique_id]],[1]!見積条件マスタ[['#unique_id]:[name]],3,0)</f>
        <v>0</v>
      </c>
      <c r="K545" s="56" t="str">
        <f>VLOOKUP([1]!テーブル26[[#This Row],['#unique_id]],[1]!見積条件マスタ[['#unique_id]:[name]],4,0)</f>
        <v>M8×1.0(細目)</v>
      </c>
      <c r="L545" s="38">
        <v>6</v>
      </c>
      <c r="M545" s="38" t="s">
        <v>756</v>
      </c>
      <c r="N545" s="38" t="s">
        <v>756</v>
      </c>
      <c r="O545" s="41"/>
      <c r="P545" s="38" t="s">
        <v>693</v>
      </c>
    </row>
    <row r="546" spans="2:16" x14ac:dyDescent="0.25">
      <c r="B546">
        <v>13</v>
      </c>
      <c r="C546" s="42" t="str">
        <f>VLOOKUP([1]!テーブル26[[#This Row],[article_type_id]],[1]!品名マスタ[#Data],5,0)</f>
        <v>鋳抜きピン</v>
      </c>
      <c r="D546">
        <v>10005</v>
      </c>
      <c r="E546" s="42" t="str">
        <f>VLOOKUP([1]!テーブル26[[#This Row],[qt_condition_type_id]],[1]!見積条件タイプマスタ[#Data],5,0)</f>
        <v>ザグリ穴タップ加工</v>
      </c>
      <c r="F546" s="42" t="str">
        <f>VLOOKUP([1]!テーブル26[[#This Row],[qt_condition_type_id]],[1]!見積条件タイプマスタ[#Data],4,0)</f>
        <v>SOLID_FEATURE</v>
      </c>
      <c r="G546">
        <v>12</v>
      </c>
      <c r="H546" s="42" t="str">
        <f>[1]!テーブル26[[#This Row],[article_type_id]]&amp;"."&amp;[1]!テーブル26[[#This Row],[qt_condition_type_id]]&amp;"."&amp;[1]!テーブル26[[#This Row],[qt_condition_type_define_id]]</f>
        <v>13.10036.14</v>
      </c>
      <c r="I546" s="56" t="str">
        <f>VLOOKUP([1]!テーブル26[[#This Row],['#unique_id]],[1]!見積条件マスタ[['#unique_id]:[name]],2,0)</f>
        <v>M8×0.75</v>
      </c>
      <c r="J546" s="56">
        <f>VLOOKUP([1]!テーブル26[[#This Row],['#unique_id]],[1]!見積条件マスタ[['#unique_id]:[name]],3,0)</f>
        <v>0</v>
      </c>
      <c r="K546" s="56" t="str">
        <f>VLOOKUP([1]!テーブル26[[#This Row],['#unique_id]],[1]!見積条件マスタ[['#unique_id]:[name]],4,0)</f>
        <v>M8×0.75(細目)</v>
      </c>
      <c r="L546" s="38">
        <v>1</v>
      </c>
      <c r="M546" s="38" t="s">
        <v>756</v>
      </c>
      <c r="N546" s="38" t="s">
        <v>754</v>
      </c>
      <c r="O546" s="38"/>
      <c r="P546" s="38" t="s">
        <v>693</v>
      </c>
    </row>
    <row r="547" spans="2:16" x14ac:dyDescent="0.25">
      <c r="B547">
        <v>13</v>
      </c>
      <c r="C547" s="42" t="str">
        <f>VLOOKUP([1]!テーブル26[[#This Row],[article_type_id]],[1]!品名マスタ[#Data],5,0)</f>
        <v>鋳抜きピン</v>
      </c>
      <c r="D547">
        <v>10005</v>
      </c>
      <c r="E547" s="42" t="str">
        <f>VLOOKUP([1]!テーブル26[[#This Row],[qt_condition_type_id]],[1]!見積条件タイプマスタ[#Data],5,0)</f>
        <v>ザグリ穴タップ加工</v>
      </c>
      <c r="F547" s="42" t="str">
        <f>VLOOKUP([1]!テーブル26[[#This Row],[qt_condition_type_id]],[1]!見積条件タイプマスタ[#Data],4,0)</f>
        <v>SOLID_FEATURE</v>
      </c>
      <c r="G547">
        <v>12</v>
      </c>
      <c r="H547" s="42" t="str">
        <f>[1]!テーブル26[[#This Row],[article_type_id]]&amp;"."&amp;[1]!テーブル26[[#This Row],[qt_condition_type_id]]&amp;"."&amp;[1]!テーブル26[[#This Row],[qt_condition_type_define_id]]</f>
        <v>13.10036.14</v>
      </c>
      <c r="I547" s="56" t="str">
        <f>VLOOKUP([1]!テーブル26[[#This Row],['#unique_id]],[1]!見積条件マスタ[['#unique_id]:[name]],2,0)</f>
        <v>M8×0.75</v>
      </c>
      <c r="J547" s="56">
        <f>VLOOKUP([1]!テーブル26[[#This Row],['#unique_id]],[1]!見積条件マスタ[['#unique_id]:[name]],3,0)</f>
        <v>0</v>
      </c>
      <c r="K547" s="56" t="str">
        <f>VLOOKUP([1]!テーブル26[[#This Row],['#unique_id]],[1]!見積条件マスタ[['#unique_id]:[name]],4,0)</f>
        <v>M8×0.75(細目)</v>
      </c>
      <c r="L547" s="38">
        <v>2</v>
      </c>
      <c r="M547" s="38" t="s">
        <v>756</v>
      </c>
      <c r="N547" s="38" t="s">
        <v>760</v>
      </c>
      <c r="O547" s="38"/>
      <c r="P547" s="38" t="s">
        <v>693</v>
      </c>
    </row>
    <row r="548" spans="2:16" x14ac:dyDescent="0.25">
      <c r="B548">
        <v>13</v>
      </c>
      <c r="C548" s="42" t="str">
        <f>VLOOKUP([1]!テーブル26[[#This Row],[article_type_id]],[1]!品名マスタ[#Data],5,0)</f>
        <v>鋳抜きピン</v>
      </c>
      <c r="D548">
        <v>10005</v>
      </c>
      <c r="E548" s="42" t="str">
        <f>VLOOKUP([1]!テーブル26[[#This Row],[qt_condition_type_id]],[1]!見積条件タイプマスタ[#Data],5,0)</f>
        <v>ザグリ穴タップ加工</v>
      </c>
      <c r="F548" s="42" t="str">
        <f>VLOOKUP([1]!テーブル26[[#This Row],[qt_condition_type_id]],[1]!見積条件タイプマスタ[#Data],4,0)</f>
        <v>SOLID_FEATURE</v>
      </c>
      <c r="G548">
        <v>12</v>
      </c>
      <c r="H548" s="42" t="str">
        <f>[1]!テーブル26[[#This Row],[article_type_id]]&amp;"."&amp;[1]!テーブル26[[#This Row],[qt_condition_type_id]]&amp;"."&amp;[1]!テーブル26[[#This Row],[qt_condition_type_define_id]]</f>
        <v>13.10036.15</v>
      </c>
      <c r="I548" s="56" t="str">
        <f>VLOOKUP([1]!テーブル26[[#This Row],['#unique_id]],[1]!見積条件マスタ[['#unique_id]:[name]],2,0)</f>
        <v>M10×1.25</v>
      </c>
      <c r="J548" s="56">
        <f>VLOOKUP([1]!テーブル26[[#This Row],['#unique_id]],[1]!見積条件マスタ[['#unique_id]:[name]],3,0)</f>
        <v>0</v>
      </c>
      <c r="K548" s="56" t="str">
        <f>VLOOKUP([1]!テーブル26[[#This Row],['#unique_id]],[1]!見積条件マスタ[['#unique_id]:[name]],4,0)</f>
        <v>M10×1.25(細目)</v>
      </c>
      <c r="L548" s="38">
        <v>3</v>
      </c>
      <c r="M548" s="38" t="s">
        <v>756</v>
      </c>
      <c r="N548" s="38" t="s">
        <v>763</v>
      </c>
      <c r="O548" s="38"/>
      <c r="P548" s="38" t="s">
        <v>693</v>
      </c>
    </row>
    <row r="549" spans="2:16" x14ac:dyDescent="0.25">
      <c r="B549">
        <v>13</v>
      </c>
      <c r="C549" s="42" t="str">
        <f>VLOOKUP([1]!テーブル26[[#This Row],[article_type_id]],[1]!品名マスタ[#Data],5,0)</f>
        <v>鋳抜きピン</v>
      </c>
      <c r="D549">
        <v>10005</v>
      </c>
      <c r="E549" s="42" t="str">
        <f>VLOOKUP([1]!テーブル26[[#This Row],[qt_condition_type_id]],[1]!見積条件タイプマスタ[#Data],5,0)</f>
        <v>ザグリ穴タップ加工</v>
      </c>
      <c r="F549" s="42" t="str">
        <f>VLOOKUP([1]!テーブル26[[#This Row],[qt_condition_type_id]],[1]!見積条件タイプマスタ[#Data],4,0)</f>
        <v>SOLID_FEATURE</v>
      </c>
      <c r="G549">
        <v>12</v>
      </c>
      <c r="H549" s="42" t="str">
        <f>[1]!テーブル26[[#This Row],[article_type_id]]&amp;"."&amp;[1]!テーブル26[[#This Row],[qt_condition_type_id]]&amp;"."&amp;[1]!テーブル26[[#This Row],[qt_condition_type_define_id]]</f>
        <v>13.10036.15</v>
      </c>
      <c r="I549" s="56" t="str">
        <f>VLOOKUP([1]!テーブル26[[#This Row],['#unique_id]],[1]!見積条件マスタ[['#unique_id]:[name]],2,0)</f>
        <v>M10×1.25</v>
      </c>
      <c r="J549" s="56">
        <f>VLOOKUP([1]!テーブル26[[#This Row],['#unique_id]],[1]!見積条件マスタ[['#unique_id]:[name]],3,0)</f>
        <v>0</v>
      </c>
      <c r="K549" s="56" t="str">
        <f>VLOOKUP([1]!テーブル26[[#This Row],['#unique_id]],[1]!見積条件マスタ[['#unique_id]:[name]],4,0)</f>
        <v>M10×1.25(細目)</v>
      </c>
      <c r="L549" s="38">
        <v>4</v>
      </c>
      <c r="M549" s="38" t="s">
        <v>756</v>
      </c>
      <c r="N549" s="38" t="s">
        <v>761</v>
      </c>
      <c r="O549" s="38"/>
      <c r="P549" s="38" t="s">
        <v>693</v>
      </c>
    </row>
    <row r="550" spans="2:16" x14ac:dyDescent="0.25">
      <c r="B550">
        <v>13</v>
      </c>
      <c r="C550" s="42" t="str">
        <f>VLOOKUP([1]!テーブル26[[#This Row],[article_type_id]],[1]!品名マスタ[#Data],5,0)</f>
        <v>鋳抜きピン</v>
      </c>
      <c r="D550">
        <v>10005</v>
      </c>
      <c r="E550" s="42" t="str">
        <f>VLOOKUP([1]!テーブル26[[#This Row],[qt_condition_type_id]],[1]!見積条件タイプマスタ[#Data],5,0)</f>
        <v>ザグリ穴タップ加工</v>
      </c>
      <c r="F550" s="42" t="str">
        <f>VLOOKUP([1]!テーブル26[[#This Row],[qt_condition_type_id]],[1]!見積条件タイプマスタ[#Data],4,0)</f>
        <v>SOLID_FEATURE</v>
      </c>
      <c r="G550">
        <v>12</v>
      </c>
      <c r="H550" s="42" t="str">
        <f>[1]!テーブル26[[#This Row],[article_type_id]]&amp;"."&amp;[1]!テーブル26[[#This Row],[qt_condition_type_id]]&amp;"."&amp;[1]!テーブル26[[#This Row],[qt_condition_type_define_id]]</f>
        <v>13.10036.16</v>
      </c>
      <c r="I550" s="56" t="str">
        <f>VLOOKUP([1]!テーブル26[[#This Row],['#unique_id]],[1]!見積条件マスタ[['#unique_id]:[name]],2,0)</f>
        <v>M10×1.0　</v>
      </c>
      <c r="J550" s="56">
        <f>VLOOKUP([1]!テーブル26[[#This Row],['#unique_id]],[1]!見積条件マスタ[['#unique_id]:[name]],3,0)</f>
        <v>0</v>
      </c>
      <c r="K550" s="56" t="str">
        <f>VLOOKUP([1]!テーブル26[[#This Row],['#unique_id]],[1]!見積条件マスタ[['#unique_id]:[name]],4,0)</f>
        <v>M10×1.0(細目)</v>
      </c>
      <c r="L550" s="38">
        <v>5</v>
      </c>
      <c r="M550" s="38" t="s">
        <v>756</v>
      </c>
      <c r="N550" s="38" t="s">
        <v>756</v>
      </c>
      <c r="O550" s="41" t="s">
        <v>766</v>
      </c>
      <c r="P550" s="38" t="s">
        <v>752</v>
      </c>
    </row>
    <row r="551" spans="2:16" x14ac:dyDescent="0.25">
      <c r="B551">
        <v>13</v>
      </c>
      <c r="C551" s="42" t="str">
        <f>VLOOKUP([1]!テーブル26[[#This Row],[article_type_id]],[1]!品名マスタ[#Data],5,0)</f>
        <v>鋳抜きピン</v>
      </c>
      <c r="D551">
        <v>10005</v>
      </c>
      <c r="E551" s="42" t="str">
        <f>VLOOKUP([1]!テーブル26[[#This Row],[qt_condition_type_id]],[1]!見積条件タイプマスタ[#Data],5,0)</f>
        <v>ザグリ穴タップ加工</v>
      </c>
      <c r="F551" s="42" t="str">
        <f>VLOOKUP([1]!テーブル26[[#This Row],[qt_condition_type_id]],[1]!見積条件タイプマスタ[#Data],4,0)</f>
        <v>SOLID_FEATURE</v>
      </c>
      <c r="G551">
        <v>12</v>
      </c>
      <c r="H551" s="42" t="str">
        <f>[1]!テーブル26[[#This Row],[article_type_id]]&amp;"."&amp;[1]!テーブル26[[#This Row],[qt_condition_type_id]]&amp;"."&amp;[1]!テーブル26[[#This Row],[qt_condition_type_define_id]]</f>
        <v>13.10036.16</v>
      </c>
      <c r="I551" s="56" t="str">
        <f>VLOOKUP([1]!テーブル26[[#This Row],['#unique_id]],[1]!見積条件マスタ[['#unique_id]:[name]],2,0)</f>
        <v>M10×1.0　</v>
      </c>
      <c r="J551" s="56">
        <f>VLOOKUP([1]!テーブル26[[#This Row],['#unique_id]],[1]!見積条件マスタ[['#unique_id]:[name]],3,0)</f>
        <v>0</v>
      </c>
      <c r="K551" s="56" t="str">
        <f>VLOOKUP([1]!テーブル26[[#This Row],['#unique_id]],[1]!見積条件マスタ[['#unique_id]:[name]],4,0)</f>
        <v>M10×1.0(細目)</v>
      </c>
      <c r="L551" s="38">
        <v>6</v>
      </c>
      <c r="M551" s="38" t="s">
        <v>756</v>
      </c>
      <c r="N551" s="38" t="s">
        <v>756</v>
      </c>
      <c r="O551" s="38"/>
      <c r="P551" s="38" t="s">
        <v>693</v>
      </c>
    </row>
    <row r="552" spans="2:16" x14ac:dyDescent="0.25">
      <c r="B552">
        <v>13</v>
      </c>
      <c r="C552" s="42" t="str">
        <f>VLOOKUP([1]!テーブル26[[#This Row],[article_type_id]],[1]!品名マスタ[#Data],5,0)</f>
        <v>鋳抜きピン</v>
      </c>
      <c r="D552">
        <v>10005</v>
      </c>
      <c r="E552" s="42" t="str">
        <f>VLOOKUP([1]!テーブル26[[#This Row],[qt_condition_type_id]],[1]!見積条件タイプマスタ[#Data],5,0)</f>
        <v>ザグリ穴タップ加工</v>
      </c>
      <c r="F552" s="42" t="str">
        <f>VLOOKUP([1]!テーブル26[[#This Row],[qt_condition_type_id]],[1]!見積条件タイプマスタ[#Data],4,0)</f>
        <v>SOLID_FEATURE</v>
      </c>
      <c r="G552">
        <v>13</v>
      </c>
      <c r="H552" s="42" t="str">
        <f>[1]!テーブル26[[#This Row],[article_type_id]]&amp;"."&amp;[1]!テーブル26[[#This Row],[qt_condition_type_id]]&amp;"."&amp;[1]!テーブル26[[#This Row],[qt_condition_type_define_id]]</f>
        <v>13.10036.17</v>
      </c>
      <c r="I552" s="56" t="str">
        <f>VLOOKUP([1]!テーブル26[[#This Row],['#unique_id]],[1]!見積条件マスタ[['#unique_id]:[name]],2,0)</f>
        <v>M10×0.75</v>
      </c>
      <c r="J552" s="56">
        <f>VLOOKUP([1]!テーブル26[[#This Row],['#unique_id]],[1]!見積条件マスタ[['#unique_id]:[name]],3,0)</f>
        <v>0</v>
      </c>
      <c r="K552" s="56" t="str">
        <f>VLOOKUP([1]!テーブル26[[#This Row],['#unique_id]],[1]!見積条件マスタ[['#unique_id]:[name]],4,0)</f>
        <v>M10×0.75(細目)</v>
      </c>
      <c r="L552" s="38">
        <v>1</v>
      </c>
      <c r="M552" s="38" t="s">
        <v>756</v>
      </c>
      <c r="N552" s="38" t="s">
        <v>754</v>
      </c>
      <c r="O552" s="38"/>
      <c r="P552" s="38" t="s">
        <v>693</v>
      </c>
    </row>
    <row r="553" spans="2:16" x14ac:dyDescent="0.25">
      <c r="B553">
        <v>13</v>
      </c>
      <c r="C553" s="42" t="str">
        <f>VLOOKUP([1]!テーブル26[[#This Row],[article_type_id]],[1]!品名マスタ[#Data],5,0)</f>
        <v>鋳抜きピン</v>
      </c>
      <c r="D553">
        <v>10005</v>
      </c>
      <c r="E553" s="42" t="str">
        <f>VLOOKUP([1]!テーブル26[[#This Row],[qt_condition_type_id]],[1]!見積条件タイプマスタ[#Data],5,0)</f>
        <v>ザグリ穴タップ加工</v>
      </c>
      <c r="F553" s="42" t="str">
        <f>VLOOKUP([1]!テーブル26[[#This Row],[qt_condition_type_id]],[1]!見積条件タイプマスタ[#Data],4,0)</f>
        <v>SOLID_FEATURE</v>
      </c>
      <c r="G553">
        <v>13</v>
      </c>
      <c r="H553" s="42" t="str">
        <f>[1]!テーブル26[[#This Row],[article_type_id]]&amp;"."&amp;[1]!テーブル26[[#This Row],[qt_condition_type_id]]&amp;"."&amp;[1]!テーブル26[[#This Row],[qt_condition_type_define_id]]</f>
        <v>13.10036.17</v>
      </c>
      <c r="I553" s="56" t="str">
        <f>VLOOKUP([1]!テーブル26[[#This Row],['#unique_id]],[1]!見積条件マスタ[['#unique_id]:[name]],2,0)</f>
        <v>M10×0.75</v>
      </c>
      <c r="J553" s="56">
        <f>VLOOKUP([1]!テーブル26[[#This Row],['#unique_id]],[1]!見積条件マスタ[['#unique_id]:[name]],3,0)</f>
        <v>0</v>
      </c>
      <c r="K553" s="56" t="str">
        <f>VLOOKUP([1]!テーブル26[[#This Row],['#unique_id]],[1]!見積条件マスタ[['#unique_id]:[name]],4,0)</f>
        <v>M10×0.75(細目)</v>
      </c>
      <c r="L553" s="38">
        <v>2</v>
      </c>
      <c r="M553" s="38" t="s">
        <v>756</v>
      </c>
      <c r="N553" s="38" t="s">
        <v>760</v>
      </c>
      <c r="O553" s="38"/>
      <c r="P553" s="38" t="s">
        <v>693</v>
      </c>
    </row>
    <row r="554" spans="2:16" x14ac:dyDescent="0.25">
      <c r="B554">
        <v>13</v>
      </c>
      <c r="C554" s="42" t="str">
        <f>VLOOKUP([1]!テーブル26[[#This Row],[article_type_id]],[1]!品名マスタ[#Data],5,0)</f>
        <v>鋳抜きピン</v>
      </c>
      <c r="D554">
        <v>10005</v>
      </c>
      <c r="E554" s="42" t="str">
        <f>VLOOKUP([1]!テーブル26[[#This Row],[qt_condition_type_id]],[1]!見積条件タイプマスタ[#Data],5,0)</f>
        <v>ザグリ穴タップ加工</v>
      </c>
      <c r="F554" s="42" t="str">
        <f>VLOOKUP([1]!テーブル26[[#This Row],[qt_condition_type_id]],[1]!見積条件タイプマスタ[#Data],4,0)</f>
        <v>SOLID_FEATURE</v>
      </c>
      <c r="G554">
        <v>13</v>
      </c>
      <c r="H554" s="42" t="str">
        <f>[1]!テーブル26[[#This Row],[article_type_id]]&amp;"."&amp;[1]!テーブル26[[#This Row],[qt_condition_type_id]]&amp;"."&amp;[1]!テーブル26[[#This Row],[qt_condition_type_define_id]]</f>
        <v>13.10036.18</v>
      </c>
      <c r="I554" s="56" t="str">
        <f>VLOOKUP([1]!テーブル26[[#This Row],['#unique_id]],[1]!見積条件マスタ[['#unique_id]:[name]],2,0)</f>
        <v>M12×1.5</v>
      </c>
      <c r="J554" s="56">
        <f>VLOOKUP([1]!テーブル26[[#This Row],['#unique_id]],[1]!見積条件マスタ[['#unique_id]:[name]],3,0)</f>
        <v>0</v>
      </c>
      <c r="K554" s="56" t="str">
        <f>VLOOKUP([1]!テーブル26[[#This Row],['#unique_id]],[1]!見積条件マスタ[['#unique_id]:[name]],4,0)</f>
        <v>M12×1.5(細目)</v>
      </c>
      <c r="L554" s="38">
        <v>3</v>
      </c>
      <c r="M554" s="38" t="s">
        <v>756</v>
      </c>
      <c r="N554" s="38" t="s">
        <v>763</v>
      </c>
      <c r="O554" s="38"/>
      <c r="P554" s="38" t="s">
        <v>693</v>
      </c>
    </row>
    <row r="555" spans="2:16" x14ac:dyDescent="0.25">
      <c r="B555">
        <v>13</v>
      </c>
      <c r="C555" s="42" t="str">
        <f>VLOOKUP([1]!テーブル26[[#This Row],[article_type_id]],[1]!品名マスタ[#Data],5,0)</f>
        <v>鋳抜きピン</v>
      </c>
      <c r="D555">
        <v>10005</v>
      </c>
      <c r="E555" s="42" t="str">
        <f>VLOOKUP([1]!テーブル26[[#This Row],[qt_condition_type_id]],[1]!見積条件タイプマスタ[#Data],5,0)</f>
        <v>ザグリ穴タップ加工</v>
      </c>
      <c r="F555" s="42" t="str">
        <f>VLOOKUP([1]!テーブル26[[#This Row],[qt_condition_type_id]],[1]!見積条件タイプマスタ[#Data],4,0)</f>
        <v>SOLID_FEATURE</v>
      </c>
      <c r="G555">
        <v>13</v>
      </c>
      <c r="H555" s="42" t="str">
        <f>[1]!テーブル26[[#This Row],[article_type_id]]&amp;"."&amp;[1]!テーブル26[[#This Row],[qt_condition_type_id]]&amp;"."&amp;[1]!テーブル26[[#This Row],[qt_condition_type_define_id]]</f>
        <v>13.10036.18</v>
      </c>
      <c r="I555" s="56" t="str">
        <f>VLOOKUP([1]!テーブル26[[#This Row],['#unique_id]],[1]!見積条件マスタ[['#unique_id]:[name]],2,0)</f>
        <v>M12×1.5</v>
      </c>
      <c r="J555" s="56">
        <f>VLOOKUP([1]!テーブル26[[#This Row],['#unique_id]],[1]!見積条件マスタ[['#unique_id]:[name]],3,0)</f>
        <v>0</v>
      </c>
      <c r="K555" s="56" t="str">
        <f>VLOOKUP([1]!テーブル26[[#This Row],['#unique_id]],[1]!見積条件マスタ[['#unique_id]:[name]],4,0)</f>
        <v>M12×1.5(細目)</v>
      </c>
      <c r="L555" s="38">
        <v>4</v>
      </c>
      <c r="M555" s="38" t="s">
        <v>756</v>
      </c>
      <c r="N555" s="38" t="s">
        <v>761</v>
      </c>
      <c r="O555" s="38"/>
      <c r="P555" s="38" t="s">
        <v>693</v>
      </c>
    </row>
    <row r="556" spans="2:16" x14ac:dyDescent="0.25">
      <c r="B556">
        <v>13</v>
      </c>
      <c r="C556" s="42" t="str">
        <f>VLOOKUP([1]!テーブル26[[#This Row],[article_type_id]],[1]!品名マスタ[#Data],5,0)</f>
        <v>鋳抜きピン</v>
      </c>
      <c r="D556">
        <v>10005</v>
      </c>
      <c r="E556" s="42" t="str">
        <f>VLOOKUP([1]!テーブル26[[#This Row],[qt_condition_type_id]],[1]!見積条件タイプマスタ[#Data],5,0)</f>
        <v>ザグリ穴タップ加工</v>
      </c>
      <c r="F556" s="42" t="str">
        <f>VLOOKUP([1]!テーブル26[[#This Row],[qt_condition_type_id]],[1]!見積条件タイプマスタ[#Data],4,0)</f>
        <v>SOLID_FEATURE</v>
      </c>
      <c r="G556">
        <v>13</v>
      </c>
      <c r="H556" s="42" t="str">
        <f>[1]!テーブル26[[#This Row],[article_type_id]]&amp;"."&amp;[1]!テーブル26[[#This Row],[qt_condition_type_id]]&amp;"."&amp;[1]!テーブル26[[#This Row],[qt_condition_type_define_id]]</f>
        <v>13.10036.19</v>
      </c>
      <c r="I556" s="56" t="str">
        <f>VLOOKUP([1]!テーブル26[[#This Row],['#unique_id]],[1]!見積条件マスタ[['#unique_id]:[name]],2,0)</f>
        <v>M12×1.25</v>
      </c>
      <c r="J556" s="56">
        <f>VLOOKUP([1]!テーブル26[[#This Row],['#unique_id]],[1]!見積条件マスタ[['#unique_id]:[name]],3,0)</f>
        <v>0</v>
      </c>
      <c r="K556" s="56" t="str">
        <f>VLOOKUP([1]!テーブル26[[#This Row],['#unique_id]],[1]!見積条件マスタ[['#unique_id]:[name]],4,0)</f>
        <v>M12×1.25(細目)</v>
      </c>
      <c r="L556" s="38">
        <v>5</v>
      </c>
      <c r="M556" s="38" t="s">
        <v>756</v>
      </c>
      <c r="N556" s="38" t="s">
        <v>756</v>
      </c>
      <c r="O556" s="41" t="s">
        <v>767</v>
      </c>
      <c r="P556" s="38" t="s">
        <v>752</v>
      </c>
    </row>
    <row r="557" spans="2:16" x14ac:dyDescent="0.25">
      <c r="B557">
        <v>13</v>
      </c>
      <c r="C557" s="42" t="str">
        <f>VLOOKUP([1]!テーブル26[[#This Row],[article_type_id]],[1]!品名マスタ[#Data],5,0)</f>
        <v>鋳抜きピン</v>
      </c>
      <c r="D557">
        <v>10005</v>
      </c>
      <c r="E557" s="42" t="str">
        <f>VLOOKUP([1]!テーブル26[[#This Row],[qt_condition_type_id]],[1]!見積条件タイプマスタ[#Data],5,0)</f>
        <v>ザグリ穴タップ加工</v>
      </c>
      <c r="F557" s="42" t="str">
        <f>VLOOKUP([1]!テーブル26[[#This Row],[qt_condition_type_id]],[1]!見積条件タイプマスタ[#Data],4,0)</f>
        <v>SOLID_FEATURE</v>
      </c>
      <c r="G557">
        <v>13</v>
      </c>
      <c r="H557" s="42" t="str">
        <f>[1]!テーブル26[[#This Row],[article_type_id]]&amp;"."&amp;[1]!テーブル26[[#This Row],[qt_condition_type_id]]&amp;"."&amp;[1]!テーブル26[[#This Row],[qt_condition_type_define_id]]</f>
        <v>13.10036.19</v>
      </c>
      <c r="I557" s="56" t="str">
        <f>VLOOKUP([1]!テーブル26[[#This Row],['#unique_id]],[1]!見積条件マスタ[['#unique_id]:[name]],2,0)</f>
        <v>M12×1.25</v>
      </c>
      <c r="J557" s="56">
        <f>VLOOKUP([1]!テーブル26[[#This Row],['#unique_id]],[1]!見積条件マスタ[['#unique_id]:[name]],3,0)</f>
        <v>0</v>
      </c>
      <c r="K557" s="56" t="str">
        <f>VLOOKUP([1]!テーブル26[[#This Row],['#unique_id]],[1]!見積条件マスタ[['#unique_id]:[name]],4,0)</f>
        <v>M12×1.25(細目)</v>
      </c>
      <c r="L557" s="38">
        <v>6</v>
      </c>
      <c r="M557" s="38" t="s">
        <v>756</v>
      </c>
      <c r="N557" s="38" t="s">
        <v>756</v>
      </c>
      <c r="O557" s="38"/>
      <c r="P557" s="38" t="s">
        <v>693</v>
      </c>
    </row>
    <row r="558" spans="2:16" x14ac:dyDescent="0.25">
      <c r="B558">
        <v>13</v>
      </c>
      <c r="C558" s="42" t="str">
        <f>VLOOKUP([1]!テーブル26[[#This Row],[article_type_id]],[1]!品名マスタ[#Data],5,0)</f>
        <v>鋳抜きピン</v>
      </c>
      <c r="D558">
        <v>10005</v>
      </c>
      <c r="E558" s="42" t="str">
        <f>VLOOKUP([1]!テーブル26[[#This Row],[qt_condition_type_id]],[1]!見積条件タイプマスタ[#Data],5,0)</f>
        <v>ザグリ穴タップ加工</v>
      </c>
      <c r="F558" s="42" t="str">
        <f>VLOOKUP([1]!テーブル26[[#This Row],[qt_condition_type_id]],[1]!見積条件タイプマスタ[#Data],4,0)</f>
        <v>SOLID_FEATURE</v>
      </c>
      <c r="G558">
        <v>14</v>
      </c>
      <c r="H558" s="42" t="str">
        <f>[1]!テーブル26[[#This Row],[article_type_id]]&amp;"."&amp;[1]!テーブル26[[#This Row],[qt_condition_type_id]]&amp;"."&amp;[1]!テーブル26[[#This Row],[qt_condition_type_define_id]]</f>
        <v>13.10036.20</v>
      </c>
      <c r="I558" s="56" t="str">
        <f>VLOOKUP([1]!テーブル26[[#This Row],['#unique_id]],[1]!見積条件マスタ[['#unique_id]:[name]],2,0)</f>
        <v>M12×1.0</v>
      </c>
      <c r="J558" s="56">
        <f>VLOOKUP([1]!テーブル26[[#This Row],['#unique_id]],[1]!見積条件マスタ[['#unique_id]:[name]],3,0)</f>
        <v>0</v>
      </c>
      <c r="K558" s="56" t="str">
        <f>VLOOKUP([1]!テーブル26[[#This Row],['#unique_id]],[1]!見積条件マスタ[['#unique_id]:[name]],4,0)</f>
        <v>M12×1.0(細目)</v>
      </c>
      <c r="L558" s="38">
        <v>1</v>
      </c>
      <c r="M558" s="38" t="s">
        <v>756</v>
      </c>
      <c r="N558" s="38" t="s">
        <v>754</v>
      </c>
      <c r="O558" s="38"/>
      <c r="P558" s="38" t="s">
        <v>693</v>
      </c>
    </row>
    <row r="559" spans="2:16" x14ac:dyDescent="0.25">
      <c r="B559">
        <v>13</v>
      </c>
      <c r="C559" s="42" t="str">
        <f>VLOOKUP([1]!テーブル26[[#This Row],[article_type_id]],[1]!品名マスタ[#Data],5,0)</f>
        <v>鋳抜きピン</v>
      </c>
      <c r="D559">
        <v>10005</v>
      </c>
      <c r="E559" s="42" t="str">
        <f>VLOOKUP([1]!テーブル26[[#This Row],[qt_condition_type_id]],[1]!見積条件タイプマスタ[#Data],5,0)</f>
        <v>ザグリ穴タップ加工</v>
      </c>
      <c r="F559" s="42" t="str">
        <f>VLOOKUP([1]!テーブル26[[#This Row],[qt_condition_type_id]],[1]!見積条件タイプマスタ[#Data],4,0)</f>
        <v>SOLID_FEATURE</v>
      </c>
      <c r="G559">
        <v>14</v>
      </c>
      <c r="H559" s="42" t="str">
        <f>[1]!テーブル26[[#This Row],[article_type_id]]&amp;"."&amp;[1]!テーブル26[[#This Row],[qt_condition_type_id]]&amp;"."&amp;[1]!テーブル26[[#This Row],[qt_condition_type_define_id]]</f>
        <v>13.10036.20</v>
      </c>
      <c r="I559" s="56" t="str">
        <f>VLOOKUP([1]!テーブル26[[#This Row],['#unique_id]],[1]!見積条件マスタ[['#unique_id]:[name]],2,0)</f>
        <v>M12×1.0</v>
      </c>
      <c r="J559" s="56">
        <f>VLOOKUP([1]!テーブル26[[#This Row],['#unique_id]],[1]!見積条件マスタ[['#unique_id]:[name]],3,0)</f>
        <v>0</v>
      </c>
      <c r="K559" s="56" t="str">
        <f>VLOOKUP([1]!テーブル26[[#This Row],['#unique_id]],[1]!見積条件マスタ[['#unique_id]:[name]],4,0)</f>
        <v>M12×1.0(細目)</v>
      </c>
      <c r="L559" s="38">
        <v>2</v>
      </c>
      <c r="M559" s="38" t="s">
        <v>756</v>
      </c>
      <c r="N559" s="38" t="s">
        <v>760</v>
      </c>
      <c r="O559" s="38"/>
      <c r="P559" s="38" t="s">
        <v>693</v>
      </c>
    </row>
    <row r="560" spans="2:16" x14ac:dyDescent="0.25">
      <c r="B560">
        <v>13</v>
      </c>
      <c r="C560" s="42" t="e">
        <f>VLOOKUP([1]!テーブル26[[#This Row],[article_type_id]],[1]!品名マスタ[#Data],5,0)</f>
        <v>#VALUE!</v>
      </c>
      <c r="D560">
        <v>10005</v>
      </c>
      <c r="E560" s="42" t="e">
        <f>VLOOKUP([1]!テーブル26[[#This Row],[qt_condition_type_id]],[1]!見積条件タイプマスタ[#Data],5,0)</f>
        <v>#VALUE!</v>
      </c>
      <c r="F560" s="42" t="e">
        <f>VLOOKUP([1]!テーブル26[[#This Row],[qt_condition_type_id]],[1]!見積条件タイプマスタ[#Data],4,0)</f>
        <v>#VALUE!</v>
      </c>
      <c r="G560">
        <v>14</v>
      </c>
      <c r="H560" s="42" t="e">
        <f>[1]!テーブル26[[#This Row],[article_type_id]]&amp;"."&amp;[1]!テーブル26[[#This Row],[qt_condition_type_id]]&amp;"."&amp;[1]!テーブル26[[#This Row],[qt_condition_type_define_id]]</f>
        <v>#VALUE!</v>
      </c>
      <c r="I560" s="56" t="e">
        <f>VLOOKUP([1]!テーブル26[[#This Row],['#unique_id]],[1]!見積条件マスタ[['#unique_id]:[name]],2,0)</f>
        <v>#VALUE!</v>
      </c>
      <c r="J560" s="56" t="e">
        <f>VLOOKUP([1]!テーブル26[[#This Row],['#unique_id]],[1]!見積条件マスタ[['#unique_id]:[name]],3,0)</f>
        <v>#VALUE!</v>
      </c>
      <c r="K560" s="56" t="e">
        <f>VLOOKUP([1]!テーブル26[[#This Row],['#unique_id]],[1]!見積条件マスタ[['#unique_id]:[name]],4,0)</f>
        <v>#VALUE!</v>
      </c>
      <c r="L560" s="38">
        <v>3</v>
      </c>
      <c r="M560" s="38" t="s">
        <v>756</v>
      </c>
      <c r="N560" s="38" t="s">
        <v>763</v>
      </c>
      <c r="O560" s="38"/>
      <c r="P560" s="38" t="s">
        <v>693</v>
      </c>
    </row>
    <row r="561" spans="2:16" x14ac:dyDescent="0.25">
      <c r="B561">
        <v>13</v>
      </c>
      <c r="C561" s="42" t="e">
        <f>VLOOKUP([1]!テーブル26[[#This Row],[article_type_id]],[1]!品名マスタ[#Data],5,0)</f>
        <v>#VALUE!</v>
      </c>
      <c r="D561">
        <v>10005</v>
      </c>
      <c r="E561" s="42" t="e">
        <f>VLOOKUP([1]!テーブル26[[#This Row],[qt_condition_type_id]],[1]!見積条件タイプマスタ[#Data],5,0)</f>
        <v>#VALUE!</v>
      </c>
      <c r="F561" s="42" t="e">
        <f>VLOOKUP([1]!テーブル26[[#This Row],[qt_condition_type_id]],[1]!見積条件タイプマスタ[#Data],4,0)</f>
        <v>#VALUE!</v>
      </c>
      <c r="G561">
        <v>14</v>
      </c>
      <c r="H561" s="42" t="e">
        <f>[1]!テーブル26[[#This Row],[article_type_id]]&amp;"."&amp;[1]!テーブル26[[#This Row],[qt_condition_type_id]]&amp;"."&amp;[1]!テーブル26[[#This Row],[qt_condition_type_define_id]]</f>
        <v>#VALUE!</v>
      </c>
      <c r="I561" s="56" t="e">
        <f>VLOOKUP([1]!テーブル26[[#This Row],['#unique_id]],[1]!見積条件マスタ[['#unique_id]:[name]],2,0)</f>
        <v>#VALUE!</v>
      </c>
      <c r="J561" s="56" t="e">
        <f>VLOOKUP([1]!テーブル26[[#This Row],['#unique_id]],[1]!見積条件マスタ[['#unique_id]:[name]],3,0)</f>
        <v>#VALUE!</v>
      </c>
      <c r="K561" s="56" t="e">
        <f>VLOOKUP([1]!テーブル26[[#This Row],['#unique_id]],[1]!見積条件マスタ[['#unique_id]:[name]],4,0)</f>
        <v>#VALUE!</v>
      </c>
      <c r="L561" s="38">
        <v>4</v>
      </c>
      <c r="M561" s="38" t="s">
        <v>756</v>
      </c>
      <c r="N561" s="38" t="s">
        <v>761</v>
      </c>
      <c r="O561" s="38"/>
      <c r="P561" s="38" t="s">
        <v>693</v>
      </c>
    </row>
    <row r="562" spans="2:16" x14ac:dyDescent="0.25">
      <c r="B562">
        <v>13</v>
      </c>
      <c r="C562" s="42" t="e">
        <f>VLOOKUP([1]!テーブル26[[#This Row],[article_type_id]],[1]!品名マスタ[#Data],5,0)</f>
        <v>#VALUE!</v>
      </c>
      <c r="D562">
        <v>10005</v>
      </c>
      <c r="E562" s="42" t="e">
        <f>VLOOKUP([1]!テーブル26[[#This Row],[qt_condition_type_id]],[1]!見積条件タイプマスタ[#Data],5,0)</f>
        <v>#VALUE!</v>
      </c>
      <c r="F562" s="42" t="e">
        <f>VLOOKUP([1]!テーブル26[[#This Row],[qt_condition_type_id]],[1]!見積条件タイプマスタ[#Data],4,0)</f>
        <v>#VALUE!</v>
      </c>
      <c r="G562">
        <v>14</v>
      </c>
      <c r="H562" s="42" t="e">
        <f>[1]!テーブル26[[#This Row],[article_type_id]]&amp;"."&amp;[1]!テーブル26[[#This Row],[qt_condition_type_id]]&amp;"."&amp;[1]!テーブル26[[#This Row],[qt_condition_type_define_id]]</f>
        <v>#VALUE!</v>
      </c>
      <c r="I562" s="56" t="e">
        <f>VLOOKUP([1]!テーブル26[[#This Row],['#unique_id]],[1]!見積条件マスタ[['#unique_id]:[name]],2,0)</f>
        <v>#VALUE!</v>
      </c>
      <c r="J562" s="56" t="e">
        <f>VLOOKUP([1]!テーブル26[[#This Row],['#unique_id]],[1]!見積条件マスタ[['#unique_id]:[name]],3,0)</f>
        <v>#VALUE!</v>
      </c>
      <c r="K562" s="56" t="e">
        <f>VLOOKUP([1]!テーブル26[[#This Row],['#unique_id]],[1]!見積条件マスタ[['#unique_id]:[name]],4,0)</f>
        <v>#VALUE!</v>
      </c>
      <c r="L562" s="38">
        <v>5</v>
      </c>
      <c r="M562" s="38" t="s">
        <v>756</v>
      </c>
      <c r="N562" s="38" t="s">
        <v>756</v>
      </c>
      <c r="O562" s="41" t="s">
        <v>768</v>
      </c>
      <c r="P562" s="38" t="s">
        <v>752</v>
      </c>
    </row>
    <row r="563" spans="2:16" x14ac:dyDescent="0.25">
      <c r="B563">
        <v>13</v>
      </c>
      <c r="C563" s="42" t="e">
        <f>VLOOKUP([1]!テーブル26[[#This Row],[article_type_id]],[1]!品名マスタ[#Data],5,0)</f>
        <v>#VALUE!</v>
      </c>
      <c r="D563">
        <v>10005</v>
      </c>
      <c r="E563" s="42" t="e">
        <f>VLOOKUP([1]!テーブル26[[#This Row],[qt_condition_type_id]],[1]!見積条件タイプマスタ[#Data],5,0)</f>
        <v>#VALUE!</v>
      </c>
      <c r="F563" s="42" t="e">
        <f>VLOOKUP([1]!テーブル26[[#This Row],[qt_condition_type_id]],[1]!見積条件タイプマスタ[#Data],4,0)</f>
        <v>#VALUE!</v>
      </c>
      <c r="G563">
        <v>14</v>
      </c>
      <c r="H563" s="42" t="e">
        <f>[1]!テーブル26[[#This Row],[article_type_id]]&amp;"."&amp;[1]!テーブル26[[#This Row],[qt_condition_type_id]]&amp;"."&amp;[1]!テーブル26[[#This Row],[qt_condition_type_define_id]]</f>
        <v>#VALUE!</v>
      </c>
      <c r="I563" s="56" t="e">
        <f>VLOOKUP([1]!テーブル26[[#This Row],['#unique_id]],[1]!見積条件マスタ[['#unique_id]:[name]],2,0)</f>
        <v>#VALUE!</v>
      </c>
      <c r="J563" s="56" t="e">
        <f>VLOOKUP([1]!テーブル26[[#This Row],['#unique_id]],[1]!見積条件マスタ[['#unique_id]:[name]],3,0)</f>
        <v>#VALUE!</v>
      </c>
      <c r="K563" s="56" t="e">
        <f>VLOOKUP([1]!テーブル26[[#This Row],['#unique_id]],[1]!見積条件マスタ[['#unique_id]:[name]],4,0)</f>
        <v>#VALUE!</v>
      </c>
      <c r="L563" s="38">
        <v>6</v>
      </c>
      <c r="M563" s="38" t="s">
        <v>756</v>
      </c>
      <c r="N563" s="38" t="s">
        <v>756</v>
      </c>
      <c r="O563" s="38"/>
      <c r="P563" s="38" t="s">
        <v>693</v>
      </c>
    </row>
    <row r="564" spans="2:16" x14ac:dyDescent="0.25">
      <c r="B564">
        <v>13</v>
      </c>
      <c r="C564" s="49" t="e">
        <f>VLOOKUP([1]!テーブル26[[#This Row],[article_type_id]],[1]!品名マスタ[#Data],5,0)</f>
        <v>#VALUE!</v>
      </c>
      <c r="D564" s="11">
        <v>10020</v>
      </c>
      <c r="E564" s="49" t="e">
        <f>VLOOKUP([1]!テーブル26[[#This Row],[qt_condition_type_id]],[1]!見積条件タイプマスタ[#Data],5,0)</f>
        <v>#VALUE!</v>
      </c>
      <c r="F564" s="49" t="e">
        <f>VLOOKUP([1]!テーブル26[[#This Row],[qt_condition_type_id]],[1]!見積条件タイプマスタ[#Data],4,0)</f>
        <v>#VALUE!</v>
      </c>
      <c r="G564" s="10">
        <v>3</v>
      </c>
      <c r="H564" s="42" t="e">
        <f>[1]!テーブル26[[#This Row],[article_type_id]]&amp;"."&amp;[1]!テーブル26[[#This Row],[qt_condition_type_id]]&amp;"."&amp;[1]!テーブル26[[#This Row],[qt_condition_type_define_id]]</f>
        <v>#VALUE!</v>
      </c>
      <c r="I564" s="56" t="e">
        <f>VLOOKUP([1]!テーブル26[[#This Row],['#unique_id]],[1]!見積条件マスタ[['#unique_id]:[name]],2,0)</f>
        <v>#VALUE!</v>
      </c>
      <c r="J564" s="56" t="e">
        <f>VLOOKUP([1]!テーブル26[[#This Row],['#unique_id]],[1]!見積条件マスタ[['#unique_id]:[name]],3,0)</f>
        <v>#VALUE!</v>
      </c>
      <c r="K564" s="56" t="e">
        <f>VLOOKUP([1]!テーブル26[[#This Row],['#unique_id]],[1]!見積条件マスタ[['#unique_id]:[name]],4,0)</f>
        <v>#VALUE!</v>
      </c>
      <c r="L564" s="38">
        <v>1</v>
      </c>
      <c r="M564" s="38" t="s">
        <v>778</v>
      </c>
      <c r="N564" s="38" t="s">
        <v>778</v>
      </c>
      <c r="O564" s="38" t="s">
        <v>779</v>
      </c>
      <c r="P564" s="39" t="s">
        <v>783</v>
      </c>
    </row>
    <row r="565" spans="2:16" x14ac:dyDescent="0.25">
      <c r="B565">
        <v>13</v>
      </c>
      <c r="C565" s="49" t="e">
        <f>VLOOKUP([1]!テーブル26[[#This Row],[article_type_id]],[1]!品名マスタ[#Data],5,0)</f>
        <v>#VALUE!</v>
      </c>
      <c r="D565" s="11">
        <v>10020</v>
      </c>
      <c r="E565" s="49" t="e">
        <f>VLOOKUP([1]!テーブル26[[#This Row],[qt_condition_type_id]],[1]!見積条件タイプマスタ[#Data],5,0)</f>
        <v>#VALUE!</v>
      </c>
      <c r="F565" s="49" t="e">
        <f>VLOOKUP([1]!テーブル26[[#This Row],[qt_condition_type_id]],[1]!見積条件タイプマスタ[#Data],4,0)</f>
        <v>#VALUE!</v>
      </c>
      <c r="G565" s="10">
        <v>3</v>
      </c>
      <c r="H565" s="42" t="e">
        <f>[1]!テーブル26[[#This Row],[article_type_id]]&amp;"."&amp;[1]!テーブル26[[#This Row],[qt_condition_type_id]]&amp;"."&amp;[1]!テーブル26[[#This Row],[qt_condition_type_define_id]]</f>
        <v>#VALUE!</v>
      </c>
      <c r="I565" s="56" t="e">
        <f>VLOOKUP([1]!テーブル26[[#This Row],['#unique_id]],[1]!見積条件マスタ[['#unique_id]:[name]],2,0)</f>
        <v>#VALUE!</v>
      </c>
      <c r="J565" s="56" t="e">
        <f>VLOOKUP([1]!テーブル26[[#This Row],['#unique_id]],[1]!見積条件マスタ[['#unique_id]:[name]],3,0)</f>
        <v>#VALUE!</v>
      </c>
      <c r="K565" s="56" t="e">
        <f>VLOOKUP([1]!テーブル26[[#This Row],['#unique_id]],[1]!見積条件マスタ[['#unique_id]:[name]],4,0)</f>
        <v>#VALUE!</v>
      </c>
      <c r="L565" s="38">
        <v>2</v>
      </c>
      <c r="M565" s="38" t="s">
        <v>778</v>
      </c>
      <c r="N565" s="38" t="s">
        <v>778</v>
      </c>
      <c r="O565" s="38"/>
      <c r="P565" s="39" t="s">
        <v>770</v>
      </c>
    </row>
    <row r="566" spans="2:16" x14ac:dyDescent="0.25">
      <c r="B566">
        <v>13</v>
      </c>
      <c r="C566" s="49" t="e">
        <f>VLOOKUP([1]!テーブル26[[#This Row],[article_type_id]],[1]!品名マスタ[#Data],5,0)</f>
        <v>#VALUE!</v>
      </c>
      <c r="D566" s="11">
        <v>10020</v>
      </c>
      <c r="E566" s="49" t="e">
        <f>VLOOKUP([1]!テーブル26[[#This Row],[qt_condition_type_id]],[1]!見積条件タイプマスタ[#Data],5,0)</f>
        <v>#VALUE!</v>
      </c>
      <c r="F566" s="49" t="e">
        <f>VLOOKUP([1]!テーブル26[[#This Row],[qt_condition_type_id]],[1]!見積条件タイプマスタ[#Data],4,0)</f>
        <v>#VALUE!</v>
      </c>
      <c r="G566" s="10">
        <v>4</v>
      </c>
      <c r="H566" s="42" t="e">
        <f>[1]!テーブル26[[#This Row],[article_type_id]]&amp;"."&amp;[1]!テーブル26[[#This Row],[qt_condition_type_id]]&amp;"."&amp;[1]!テーブル26[[#This Row],[qt_condition_type_define_id]]</f>
        <v>#VALUE!</v>
      </c>
      <c r="I566" s="56" t="e">
        <f>VLOOKUP([1]!テーブル26[[#This Row],['#unique_id]],[1]!見積条件マスタ[['#unique_id]:[name]],2,0)</f>
        <v>#VALUE!</v>
      </c>
      <c r="J566" s="56" t="e">
        <f>VLOOKUP([1]!テーブル26[[#This Row],['#unique_id]],[1]!見積条件マスタ[['#unique_id]:[name]],3,0)</f>
        <v>#VALUE!</v>
      </c>
      <c r="K566" s="56" t="e">
        <f>VLOOKUP([1]!テーブル26[[#This Row],['#unique_id]],[1]!見積条件マスタ[['#unique_id]:[name]],4,0)</f>
        <v>#VALUE!</v>
      </c>
      <c r="L566" s="38">
        <v>1</v>
      </c>
      <c r="M566" s="38" t="s">
        <v>778</v>
      </c>
      <c r="N566" s="38" t="s">
        <v>778</v>
      </c>
      <c r="O566" s="38" t="s">
        <v>780</v>
      </c>
      <c r="P566" s="39" t="s">
        <v>783</v>
      </c>
    </row>
    <row r="567" spans="2:16" x14ac:dyDescent="0.25">
      <c r="B567">
        <v>13</v>
      </c>
      <c r="C567" s="49" t="e">
        <f>VLOOKUP([1]!テーブル26[[#This Row],[article_type_id]],[1]!品名マスタ[#Data],5,0)</f>
        <v>#VALUE!</v>
      </c>
      <c r="D567" s="11">
        <v>10020</v>
      </c>
      <c r="E567" s="49" t="e">
        <f>VLOOKUP([1]!テーブル26[[#This Row],[qt_condition_type_id]],[1]!見積条件タイプマスタ[#Data],5,0)</f>
        <v>#VALUE!</v>
      </c>
      <c r="F567" s="49" t="e">
        <f>VLOOKUP([1]!テーブル26[[#This Row],[qt_condition_type_id]],[1]!見積条件タイプマスタ[#Data],4,0)</f>
        <v>#VALUE!</v>
      </c>
      <c r="G567" s="10">
        <v>4</v>
      </c>
      <c r="H567" s="42" t="e">
        <f>[1]!テーブル26[[#This Row],[article_type_id]]&amp;"."&amp;[1]!テーブル26[[#This Row],[qt_condition_type_id]]&amp;"."&amp;[1]!テーブル26[[#This Row],[qt_condition_type_define_id]]</f>
        <v>#VALUE!</v>
      </c>
      <c r="I567" s="56" t="e">
        <f>VLOOKUP([1]!テーブル26[[#This Row],['#unique_id]],[1]!見積条件マスタ[['#unique_id]:[name]],2,0)</f>
        <v>#VALUE!</v>
      </c>
      <c r="J567" s="56" t="e">
        <f>VLOOKUP([1]!テーブル26[[#This Row],['#unique_id]],[1]!見積条件マスタ[['#unique_id]:[name]],3,0)</f>
        <v>#VALUE!</v>
      </c>
      <c r="K567" s="56" t="e">
        <f>VLOOKUP([1]!テーブル26[[#This Row],['#unique_id]],[1]!見積条件マスタ[['#unique_id]:[name]],4,0)</f>
        <v>#VALUE!</v>
      </c>
      <c r="L567" s="38">
        <v>2</v>
      </c>
      <c r="M567" s="38" t="s">
        <v>778</v>
      </c>
      <c r="N567" s="38" t="s">
        <v>778</v>
      </c>
      <c r="O567" s="38"/>
      <c r="P567" s="39" t="s">
        <v>770</v>
      </c>
    </row>
    <row r="568" spans="2:16" x14ac:dyDescent="0.25">
      <c r="B568">
        <v>13</v>
      </c>
      <c r="C568" s="49" t="e">
        <f>VLOOKUP([1]!テーブル26[[#This Row],[article_type_id]],[1]!品名マスタ[#Data],5,0)</f>
        <v>#VALUE!</v>
      </c>
      <c r="D568" s="11">
        <v>10020</v>
      </c>
      <c r="E568" s="49" t="e">
        <f>VLOOKUP([1]!テーブル26[[#This Row],[qt_condition_type_id]],[1]!見積条件タイプマスタ[#Data],5,0)</f>
        <v>#VALUE!</v>
      </c>
      <c r="F568" s="49" t="e">
        <f>VLOOKUP([1]!テーブル26[[#This Row],[qt_condition_type_id]],[1]!見積条件タイプマスタ[#Data],4,0)</f>
        <v>#VALUE!</v>
      </c>
      <c r="G568" s="10">
        <v>5</v>
      </c>
      <c r="H568" s="42" t="e">
        <f>[1]!テーブル26[[#This Row],[article_type_id]]&amp;"."&amp;[1]!テーブル26[[#This Row],[qt_condition_type_id]]&amp;"."&amp;[1]!テーブル26[[#This Row],[qt_condition_type_define_id]]</f>
        <v>#VALUE!</v>
      </c>
      <c r="I568" s="56" t="e">
        <f>VLOOKUP([1]!テーブル26[[#This Row],['#unique_id]],[1]!見積条件マスタ[['#unique_id]:[name]],2,0)</f>
        <v>#VALUE!</v>
      </c>
      <c r="J568" s="56" t="e">
        <f>VLOOKUP([1]!テーブル26[[#This Row],['#unique_id]],[1]!見積条件マスタ[['#unique_id]:[name]],3,0)</f>
        <v>#VALUE!</v>
      </c>
      <c r="K568" s="56" t="e">
        <f>VLOOKUP([1]!テーブル26[[#This Row],['#unique_id]],[1]!見積条件マスタ[['#unique_id]:[name]],4,0)</f>
        <v>#VALUE!</v>
      </c>
      <c r="L568" s="38">
        <v>1</v>
      </c>
      <c r="M568" s="38" t="s">
        <v>778</v>
      </c>
      <c r="N568" s="38" t="s">
        <v>778</v>
      </c>
      <c r="O568" s="38" t="s">
        <v>781</v>
      </c>
      <c r="P568" s="39" t="s">
        <v>783</v>
      </c>
    </row>
    <row r="569" spans="2:16" x14ac:dyDescent="0.25">
      <c r="B569">
        <v>13</v>
      </c>
      <c r="C569" s="49" t="e">
        <f>VLOOKUP([1]!テーブル26[[#This Row],[article_type_id]],[1]!品名マスタ[#Data],5,0)</f>
        <v>#VALUE!</v>
      </c>
      <c r="D569" s="11">
        <v>10020</v>
      </c>
      <c r="E569" s="49" t="e">
        <f>VLOOKUP([1]!テーブル26[[#This Row],[qt_condition_type_id]],[1]!見積条件タイプマスタ[#Data],5,0)</f>
        <v>#VALUE!</v>
      </c>
      <c r="F569" s="49" t="e">
        <f>VLOOKUP([1]!テーブル26[[#This Row],[qt_condition_type_id]],[1]!見積条件タイプマスタ[#Data],4,0)</f>
        <v>#VALUE!</v>
      </c>
      <c r="G569" s="10">
        <v>5</v>
      </c>
      <c r="H569" s="42" t="e">
        <f>[1]!テーブル26[[#This Row],[article_type_id]]&amp;"."&amp;[1]!テーブル26[[#This Row],[qt_condition_type_id]]&amp;"."&amp;[1]!テーブル26[[#This Row],[qt_condition_type_define_id]]</f>
        <v>#VALUE!</v>
      </c>
      <c r="I569" s="56" t="e">
        <f>VLOOKUP([1]!テーブル26[[#This Row],['#unique_id]],[1]!見積条件マスタ[['#unique_id]:[name]],2,0)</f>
        <v>#VALUE!</v>
      </c>
      <c r="J569" s="56" t="e">
        <f>VLOOKUP([1]!テーブル26[[#This Row],['#unique_id]],[1]!見積条件マスタ[['#unique_id]:[name]],3,0)</f>
        <v>#VALUE!</v>
      </c>
      <c r="K569" s="56" t="e">
        <f>VLOOKUP([1]!テーブル26[[#This Row],['#unique_id]],[1]!見積条件マスタ[['#unique_id]:[name]],4,0)</f>
        <v>#VALUE!</v>
      </c>
      <c r="L569" s="38">
        <v>2</v>
      </c>
      <c r="M569" s="38" t="s">
        <v>778</v>
      </c>
      <c r="N569" s="38" t="s">
        <v>778</v>
      </c>
      <c r="O569" s="38"/>
      <c r="P569" s="39" t="s">
        <v>770</v>
      </c>
    </row>
    <row r="570" spans="2:16" x14ac:dyDescent="0.25">
      <c r="B570">
        <v>13</v>
      </c>
      <c r="C570" s="49" t="e">
        <f>VLOOKUP([1]!テーブル26[[#This Row],[article_type_id]],[1]!品名マスタ[#Data],5,0)</f>
        <v>#VALUE!</v>
      </c>
      <c r="D570" s="11">
        <v>10020</v>
      </c>
      <c r="E570" s="49" t="e">
        <f>VLOOKUP([1]!テーブル26[[#This Row],[qt_condition_type_id]],[1]!見積条件タイプマスタ[#Data],5,0)</f>
        <v>#VALUE!</v>
      </c>
      <c r="F570" s="49" t="e">
        <f>VLOOKUP([1]!テーブル26[[#This Row],[qt_condition_type_id]],[1]!見積条件タイプマスタ[#Data],4,0)</f>
        <v>#VALUE!</v>
      </c>
      <c r="G570" s="10">
        <v>6</v>
      </c>
      <c r="H570" s="42" t="e">
        <f>[1]!テーブル26[[#This Row],[article_type_id]]&amp;"."&amp;[1]!テーブル26[[#This Row],[qt_condition_type_id]]&amp;"."&amp;[1]!テーブル26[[#This Row],[qt_condition_type_define_id]]</f>
        <v>#VALUE!</v>
      </c>
      <c r="I570" s="56" t="e">
        <f>VLOOKUP([1]!テーブル26[[#This Row],['#unique_id]],[1]!見積条件マスタ[['#unique_id]:[name]],2,0)</f>
        <v>#VALUE!</v>
      </c>
      <c r="J570" s="56" t="e">
        <f>VLOOKUP([1]!テーブル26[[#This Row],['#unique_id]],[1]!見積条件マスタ[['#unique_id]:[name]],3,0)</f>
        <v>#VALUE!</v>
      </c>
      <c r="K570" s="56" t="e">
        <f>VLOOKUP([1]!テーブル26[[#This Row],['#unique_id]],[1]!見積条件マスタ[['#unique_id]:[name]],4,0)</f>
        <v>#VALUE!</v>
      </c>
      <c r="L570" s="38">
        <v>1</v>
      </c>
      <c r="M570" s="38" t="s">
        <v>778</v>
      </c>
      <c r="N570" s="38" t="s">
        <v>778</v>
      </c>
      <c r="O570" s="38" t="s">
        <v>782</v>
      </c>
      <c r="P570" s="39" t="s">
        <v>783</v>
      </c>
    </row>
    <row r="571" spans="2:16" x14ac:dyDescent="0.25">
      <c r="B571">
        <v>13</v>
      </c>
      <c r="C571" s="42" t="e">
        <f>VLOOKUP([1]!テーブル26[[#This Row],[article_type_id]],[1]!品名マスタ[#Data],5,0)</f>
        <v>#VALUE!</v>
      </c>
      <c r="D571" s="11">
        <v>10020</v>
      </c>
      <c r="E571" s="42" t="e">
        <f>VLOOKUP([1]!テーブル26[[#This Row],[qt_condition_type_id]],[1]!見積条件タイプマスタ[#Data],5,0)</f>
        <v>#VALUE!</v>
      </c>
      <c r="F571" s="42" t="e">
        <f>VLOOKUP([1]!テーブル26[[#This Row],[qt_condition_type_id]],[1]!見積条件タイプマスタ[#Data],4,0)</f>
        <v>#VALUE!</v>
      </c>
      <c r="G571">
        <v>6</v>
      </c>
      <c r="H571" s="42" t="e">
        <f>[1]!テーブル26[[#This Row],[article_type_id]]&amp;"."&amp;[1]!テーブル26[[#This Row],[qt_condition_type_id]]&amp;"."&amp;[1]!テーブル26[[#This Row],[qt_condition_type_define_id]]</f>
        <v>#VALUE!</v>
      </c>
      <c r="I571" s="56" t="e">
        <f>VLOOKUP([1]!テーブル26[[#This Row],['#unique_id]],[1]!見積条件マスタ[['#unique_id]:[name]],2,0)</f>
        <v>#VALUE!</v>
      </c>
      <c r="J571" s="56" t="e">
        <f>VLOOKUP([1]!テーブル26[[#This Row],['#unique_id]],[1]!見積条件マスタ[['#unique_id]:[name]],3,0)</f>
        <v>#VALUE!</v>
      </c>
      <c r="K571" s="56" t="e">
        <f>VLOOKUP([1]!テーブル26[[#This Row],['#unique_id]],[1]!見積条件マスタ[['#unique_id]:[name]],4,0)</f>
        <v>#VALUE!</v>
      </c>
      <c r="L571" s="32">
        <v>2</v>
      </c>
      <c r="M571" s="38" t="s">
        <v>778</v>
      </c>
      <c r="N571" s="38" t="s">
        <v>778</v>
      </c>
      <c r="O571" s="32"/>
      <c r="P571" s="39" t="s">
        <v>770</v>
      </c>
    </row>
    <row r="572" spans="2:16" x14ac:dyDescent="0.25">
      <c r="B572">
        <v>13</v>
      </c>
      <c r="C572" s="42" t="e">
        <f>VLOOKUP([1]!テーブル26[[#This Row],[article_type_id]],[1]!品名マスタ[#Data],5,0)</f>
        <v>#VALUE!</v>
      </c>
      <c r="D572">
        <v>10036</v>
      </c>
      <c r="E572" s="42" t="e">
        <f>VLOOKUP([1]!テーブル26[[#This Row],[qt_condition_type_id]],[1]!見積条件タイプマスタ[#Data],5,0)</f>
        <v>#VALUE!</v>
      </c>
      <c r="F572" s="42" t="e">
        <f>VLOOKUP([1]!テーブル26[[#This Row],[qt_condition_type_id]],[1]!見積条件タイプマスタ[#Data],4,0)</f>
        <v>#VALUE!</v>
      </c>
      <c r="G572">
        <v>2</v>
      </c>
      <c r="H572" s="42" t="e">
        <f>[1]!テーブル26[[#This Row],[article_type_id]]&amp;"."&amp;[1]!テーブル26[[#This Row],[qt_condition_type_id]]&amp;"."&amp;[1]!テーブル26[[#This Row],[qt_condition_type_define_id]]</f>
        <v>#VALUE!</v>
      </c>
      <c r="I572" s="56" t="e">
        <f>VLOOKUP([1]!テーブル26[[#This Row],['#unique_id]],[1]!見積条件マスタ[['#unique_id]:[name]],2,0)</f>
        <v>#VALUE!</v>
      </c>
      <c r="J572" s="56" t="e">
        <f>VLOOKUP([1]!テーブル26[[#This Row],['#unique_id]],[1]!見積条件マスタ[['#unique_id]:[name]],3,0)</f>
        <v>#VALUE!</v>
      </c>
      <c r="K572" s="56" t="e">
        <f>VLOOKUP([1]!テーブル26[[#This Row],['#unique_id]],[1]!見積条件マスタ[['#unique_id]:[name]],4,0)</f>
        <v>#VALUE!</v>
      </c>
      <c r="L572" s="32">
        <v>1</v>
      </c>
      <c r="M572" s="38" t="s">
        <v>817</v>
      </c>
      <c r="N572" s="38" t="s">
        <v>817</v>
      </c>
      <c r="O572" s="38" t="s">
        <v>819</v>
      </c>
      <c r="P572" s="39" t="s">
        <v>692</v>
      </c>
    </row>
    <row r="573" spans="2:16" x14ac:dyDescent="0.25">
      <c r="B573">
        <v>13</v>
      </c>
      <c r="C573" s="42" t="e">
        <f>VLOOKUP([1]!テーブル26[[#This Row],[article_type_id]],[1]!品名マスタ[#Data],5,0)</f>
        <v>#VALUE!</v>
      </c>
      <c r="D573">
        <v>10036</v>
      </c>
      <c r="E573" s="42" t="e">
        <f>VLOOKUP([1]!テーブル26[[#This Row],[qt_condition_type_id]],[1]!見積条件タイプマスタ[#Data],5,0)</f>
        <v>#VALUE!</v>
      </c>
      <c r="F573" s="42" t="e">
        <f>VLOOKUP([1]!テーブル26[[#This Row],[qt_condition_type_id]],[1]!見積条件タイプマスタ[#Data],4,0)</f>
        <v>#VALUE!</v>
      </c>
      <c r="G573">
        <v>2</v>
      </c>
      <c r="H573" s="42" t="e">
        <f>[1]!テーブル26[[#This Row],[article_type_id]]&amp;"."&amp;[1]!テーブル26[[#This Row],[qt_condition_type_id]]&amp;"."&amp;[1]!テーブル26[[#This Row],[qt_condition_type_define_id]]</f>
        <v>#VALUE!</v>
      </c>
      <c r="I573" s="56" t="e">
        <f>VLOOKUP([1]!テーブル26[[#This Row],['#unique_id]],[1]!見積条件マスタ[['#unique_id]:[name]],2,0)</f>
        <v>#VALUE!</v>
      </c>
      <c r="J573" s="56" t="e">
        <f>VLOOKUP([1]!テーブル26[[#This Row],['#unique_id]],[1]!見積条件マスタ[['#unique_id]:[name]],3,0)</f>
        <v>#VALUE!</v>
      </c>
      <c r="K573" s="56" t="e">
        <f>VLOOKUP([1]!テーブル26[[#This Row],['#unique_id]],[1]!見積条件マスタ[['#unique_id]:[name]],4,0)</f>
        <v>#VALUE!</v>
      </c>
      <c r="L573" s="32">
        <v>2</v>
      </c>
      <c r="M573" s="38" t="s">
        <v>817</v>
      </c>
      <c r="N573" s="38" t="s">
        <v>817</v>
      </c>
      <c r="O573" s="32"/>
      <c r="P573" s="39" t="s">
        <v>693</v>
      </c>
    </row>
    <row r="574" spans="2:16" x14ac:dyDescent="0.25">
      <c r="B574">
        <v>13</v>
      </c>
      <c r="C574" s="42" t="e">
        <f>VLOOKUP([1]!テーブル26[[#This Row],[article_type_id]],[1]!品名マスタ[#Data],5,0)</f>
        <v>#VALUE!</v>
      </c>
      <c r="D574">
        <v>10036</v>
      </c>
      <c r="E574" s="42" t="e">
        <f>VLOOKUP([1]!テーブル26[[#This Row],[qt_condition_type_id]],[1]!見積条件タイプマスタ[#Data],5,0)</f>
        <v>#VALUE!</v>
      </c>
      <c r="F574" s="42" t="e">
        <f>VLOOKUP([1]!テーブル26[[#This Row],[qt_condition_type_id]],[1]!見積条件タイプマスタ[#Data],4,0)</f>
        <v>#VALUE!</v>
      </c>
      <c r="G574">
        <v>3</v>
      </c>
      <c r="H574" s="42" t="e">
        <f>[1]!テーブル26[[#This Row],[article_type_id]]&amp;"."&amp;[1]!テーブル26[[#This Row],[qt_condition_type_id]]&amp;"."&amp;[1]!テーブル26[[#This Row],[qt_condition_type_define_id]]</f>
        <v>#VALUE!</v>
      </c>
      <c r="I574" s="56" t="e">
        <f>VLOOKUP([1]!テーブル26[[#This Row],['#unique_id]],[1]!見積条件マスタ[['#unique_id]:[name]],2,0)</f>
        <v>#VALUE!</v>
      </c>
      <c r="J574" s="56" t="e">
        <f>VLOOKUP([1]!テーブル26[[#This Row],['#unique_id]],[1]!見積条件マスタ[['#unique_id]:[name]],3,0)</f>
        <v>#VALUE!</v>
      </c>
      <c r="K574" s="56" t="e">
        <f>VLOOKUP([1]!テーブル26[[#This Row],['#unique_id]],[1]!見積条件マスタ[['#unique_id]:[name]],4,0)</f>
        <v>#VALUE!</v>
      </c>
      <c r="L574" s="32">
        <v>1</v>
      </c>
      <c r="M574" s="38" t="s">
        <v>817</v>
      </c>
      <c r="N574" s="38" t="s">
        <v>817</v>
      </c>
      <c r="O574" s="38" t="s">
        <v>820</v>
      </c>
      <c r="P574" s="39" t="s">
        <v>692</v>
      </c>
    </row>
    <row r="575" spans="2:16" x14ac:dyDescent="0.25">
      <c r="B575">
        <v>13</v>
      </c>
      <c r="C575" s="42" t="e">
        <f>VLOOKUP([1]!テーブル26[[#This Row],[article_type_id]],[1]!品名マスタ[#Data],5,0)</f>
        <v>#VALUE!</v>
      </c>
      <c r="D575">
        <v>10036</v>
      </c>
      <c r="E575" s="42" t="e">
        <f>VLOOKUP([1]!テーブル26[[#This Row],[qt_condition_type_id]],[1]!見積条件タイプマスタ[#Data],5,0)</f>
        <v>#VALUE!</v>
      </c>
      <c r="F575" s="42" t="e">
        <f>VLOOKUP([1]!テーブル26[[#This Row],[qt_condition_type_id]],[1]!見積条件タイプマスタ[#Data],4,0)</f>
        <v>#VALUE!</v>
      </c>
      <c r="G575">
        <v>3</v>
      </c>
      <c r="H575" s="42" t="e">
        <f>[1]!テーブル26[[#This Row],[article_type_id]]&amp;"."&amp;[1]!テーブル26[[#This Row],[qt_condition_type_id]]&amp;"."&amp;[1]!テーブル26[[#This Row],[qt_condition_type_define_id]]</f>
        <v>#VALUE!</v>
      </c>
      <c r="I575" s="56" t="e">
        <f>VLOOKUP([1]!テーブル26[[#This Row],['#unique_id]],[1]!見積条件マスタ[['#unique_id]:[name]],2,0)</f>
        <v>#VALUE!</v>
      </c>
      <c r="J575" s="56" t="e">
        <f>VLOOKUP([1]!テーブル26[[#This Row],['#unique_id]],[1]!見積条件マスタ[['#unique_id]:[name]],3,0)</f>
        <v>#VALUE!</v>
      </c>
      <c r="K575" s="56" t="e">
        <f>VLOOKUP([1]!テーブル26[[#This Row],['#unique_id]],[1]!見積条件マスタ[['#unique_id]:[name]],4,0)</f>
        <v>#VALUE!</v>
      </c>
      <c r="L575" s="32">
        <v>2</v>
      </c>
      <c r="M575" s="38" t="s">
        <v>817</v>
      </c>
      <c r="N575" s="38" t="s">
        <v>817</v>
      </c>
      <c r="O575" s="32"/>
      <c r="P575" s="39" t="s">
        <v>693</v>
      </c>
    </row>
    <row r="576" spans="2:16" x14ac:dyDescent="0.25">
      <c r="B576">
        <v>13</v>
      </c>
      <c r="C576" s="42" t="e">
        <f>VLOOKUP([1]!テーブル26[[#This Row],[article_type_id]],[1]!品名マスタ[#Data],5,0)</f>
        <v>#VALUE!</v>
      </c>
      <c r="D576">
        <v>10036</v>
      </c>
      <c r="E576" s="42" t="e">
        <f>VLOOKUP([1]!テーブル26[[#This Row],[qt_condition_type_id]],[1]!見積条件タイプマスタ[#Data],5,0)</f>
        <v>#VALUE!</v>
      </c>
      <c r="F576" s="42" t="e">
        <f>VLOOKUP([1]!テーブル26[[#This Row],[qt_condition_type_id]],[1]!見積条件タイプマスタ[#Data],4,0)</f>
        <v>#VALUE!</v>
      </c>
      <c r="G576">
        <v>4</v>
      </c>
      <c r="H576" s="42" t="e">
        <f>[1]!テーブル26[[#This Row],[article_type_id]]&amp;"."&amp;[1]!テーブル26[[#This Row],[qt_condition_type_id]]&amp;"."&amp;[1]!テーブル26[[#This Row],[qt_condition_type_define_id]]</f>
        <v>#VALUE!</v>
      </c>
      <c r="I576" s="56" t="e">
        <f>VLOOKUP([1]!テーブル26[[#This Row],['#unique_id]],[1]!見積条件マスタ[['#unique_id]:[name]],2,0)</f>
        <v>#VALUE!</v>
      </c>
      <c r="J576" s="56" t="e">
        <f>VLOOKUP([1]!テーブル26[[#This Row],['#unique_id]],[1]!見積条件マスタ[['#unique_id]:[name]],3,0)</f>
        <v>#VALUE!</v>
      </c>
      <c r="K576" s="56" t="e">
        <f>VLOOKUP([1]!テーブル26[[#This Row],['#unique_id]],[1]!見積条件マスタ[['#unique_id]:[name]],4,0)</f>
        <v>#VALUE!</v>
      </c>
      <c r="L576" s="32">
        <v>1</v>
      </c>
      <c r="M576" s="38" t="s">
        <v>817</v>
      </c>
      <c r="N576" s="38" t="s">
        <v>817</v>
      </c>
      <c r="O576" s="38" t="s">
        <v>821</v>
      </c>
      <c r="P576" s="39" t="s">
        <v>692</v>
      </c>
    </row>
    <row r="577" spans="2:16" x14ac:dyDescent="0.25">
      <c r="B577">
        <v>13</v>
      </c>
      <c r="C577" s="42" t="e">
        <f>VLOOKUP([1]!テーブル26[[#This Row],[article_type_id]],[1]!品名マスタ[#Data],5,0)</f>
        <v>#VALUE!</v>
      </c>
      <c r="D577">
        <v>10036</v>
      </c>
      <c r="E577" s="42" t="e">
        <f>VLOOKUP([1]!テーブル26[[#This Row],[qt_condition_type_id]],[1]!見積条件タイプマスタ[#Data],5,0)</f>
        <v>#VALUE!</v>
      </c>
      <c r="F577" s="42" t="e">
        <f>VLOOKUP([1]!テーブル26[[#This Row],[qt_condition_type_id]],[1]!見積条件タイプマスタ[#Data],4,0)</f>
        <v>#VALUE!</v>
      </c>
      <c r="G577">
        <v>4</v>
      </c>
      <c r="H577" s="42" t="e">
        <f>[1]!テーブル26[[#This Row],[article_type_id]]&amp;"."&amp;[1]!テーブル26[[#This Row],[qt_condition_type_id]]&amp;"."&amp;[1]!テーブル26[[#This Row],[qt_condition_type_define_id]]</f>
        <v>#VALUE!</v>
      </c>
      <c r="I577" s="56" t="e">
        <f>VLOOKUP([1]!テーブル26[[#This Row],['#unique_id]],[1]!見積条件マスタ[['#unique_id]:[name]],2,0)</f>
        <v>#VALUE!</v>
      </c>
      <c r="J577" s="56" t="e">
        <f>VLOOKUP([1]!テーブル26[[#This Row],['#unique_id]],[1]!見積条件マスタ[['#unique_id]:[name]],3,0)</f>
        <v>#VALUE!</v>
      </c>
      <c r="K577" s="56" t="e">
        <f>VLOOKUP([1]!テーブル26[[#This Row],['#unique_id]],[1]!見積条件マスタ[['#unique_id]:[name]],4,0)</f>
        <v>#VALUE!</v>
      </c>
      <c r="L577" s="32">
        <v>2</v>
      </c>
      <c r="M577" s="38" t="s">
        <v>817</v>
      </c>
      <c r="N577" s="38" t="s">
        <v>817</v>
      </c>
      <c r="O577" s="32"/>
      <c r="P577" s="39" t="s">
        <v>693</v>
      </c>
    </row>
    <row r="578" spans="2:16" x14ac:dyDescent="0.25">
      <c r="B578">
        <v>13</v>
      </c>
      <c r="C578" s="42" t="e">
        <f>VLOOKUP([1]!テーブル26[[#This Row],[article_type_id]],[1]!品名マスタ[#Data],5,0)</f>
        <v>#VALUE!</v>
      </c>
      <c r="D578">
        <v>10036</v>
      </c>
      <c r="E578" s="42" t="e">
        <f>VLOOKUP([1]!テーブル26[[#This Row],[qt_condition_type_id]],[1]!見積条件タイプマスタ[#Data],5,0)</f>
        <v>#VALUE!</v>
      </c>
      <c r="F578" s="42" t="e">
        <f>VLOOKUP([1]!テーブル26[[#This Row],[qt_condition_type_id]],[1]!見積条件タイプマスタ[#Data],4,0)</f>
        <v>#VALUE!</v>
      </c>
      <c r="G578">
        <v>5</v>
      </c>
      <c r="H578" s="42" t="e">
        <f>[1]!テーブル26[[#This Row],[article_type_id]]&amp;"."&amp;[1]!テーブル26[[#This Row],[qt_condition_type_id]]&amp;"."&amp;[1]!テーブル26[[#This Row],[qt_condition_type_define_id]]</f>
        <v>#VALUE!</v>
      </c>
      <c r="I578" s="56" t="e">
        <f>VLOOKUP([1]!テーブル26[[#This Row],['#unique_id]],[1]!見積条件マスタ[['#unique_id]:[name]],2,0)</f>
        <v>#VALUE!</v>
      </c>
      <c r="J578" s="56" t="e">
        <f>VLOOKUP([1]!テーブル26[[#This Row],['#unique_id]],[1]!見積条件マスタ[['#unique_id]:[name]],3,0)</f>
        <v>#VALUE!</v>
      </c>
      <c r="K578" s="56" t="e">
        <f>VLOOKUP([1]!テーブル26[[#This Row],['#unique_id]],[1]!見積条件マスタ[['#unique_id]:[name]],4,0)</f>
        <v>#VALUE!</v>
      </c>
      <c r="L578" s="32">
        <v>1</v>
      </c>
      <c r="M578" s="38" t="s">
        <v>817</v>
      </c>
      <c r="N578" s="38" t="s">
        <v>817</v>
      </c>
      <c r="O578" s="38" t="s">
        <v>822</v>
      </c>
      <c r="P578" s="39" t="s">
        <v>692</v>
      </c>
    </row>
    <row r="579" spans="2:16" x14ac:dyDescent="0.25">
      <c r="B579">
        <v>13</v>
      </c>
      <c r="C579" s="42" t="e">
        <f>VLOOKUP([1]!テーブル26[[#This Row],[article_type_id]],[1]!品名マスタ[#Data],5,0)</f>
        <v>#VALUE!</v>
      </c>
      <c r="D579">
        <v>10036</v>
      </c>
      <c r="E579" s="42" t="e">
        <f>VLOOKUP([1]!テーブル26[[#This Row],[qt_condition_type_id]],[1]!見積条件タイプマスタ[#Data],5,0)</f>
        <v>#VALUE!</v>
      </c>
      <c r="F579" s="42" t="e">
        <f>VLOOKUP([1]!テーブル26[[#This Row],[qt_condition_type_id]],[1]!見積条件タイプマスタ[#Data],4,0)</f>
        <v>#VALUE!</v>
      </c>
      <c r="G579">
        <v>5</v>
      </c>
      <c r="H579" s="42" t="e">
        <f>[1]!テーブル26[[#This Row],[article_type_id]]&amp;"."&amp;[1]!テーブル26[[#This Row],[qt_condition_type_id]]&amp;"."&amp;[1]!テーブル26[[#This Row],[qt_condition_type_define_id]]</f>
        <v>#VALUE!</v>
      </c>
      <c r="I579" s="56" t="e">
        <f>VLOOKUP([1]!テーブル26[[#This Row],['#unique_id]],[1]!見積条件マスタ[['#unique_id]:[name]],2,0)</f>
        <v>#VALUE!</v>
      </c>
      <c r="J579" s="56" t="e">
        <f>VLOOKUP([1]!テーブル26[[#This Row],['#unique_id]],[1]!見積条件マスタ[['#unique_id]:[name]],3,0)</f>
        <v>#VALUE!</v>
      </c>
      <c r="K579" s="56" t="e">
        <f>VLOOKUP([1]!テーブル26[[#This Row],['#unique_id]],[1]!見積条件マスタ[['#unique_id]:[name]],4,0)</f>
        <v>#VALUE!</v>
      </c>
      <c r="L579" s="32">
        <v>2</v>
      </c>
      <c r="M579" s="38" t="s">
        <v>817</v>
      </c>
      <c r="N579" s="38" t="s">
        <v>817</v>
      </c>
      <c r="O579" s="32"/>
      <c r="P579" s="39" t="s">
        <v>693</v>
      </c>
    </row>
    <row r="580" spans="2:16" x14ac:dyDescent="0.25">
      <c r="B580">
        <v>13</v>
      </c>
      <c r="C580" s="42" t="e">
        <f>VLOOKUP([1]!テーブル26[[#This Row],[article_type_id]],[1]!品名マスタ[#Data],5,0)</f>
        <v>#VALUE!</v>
      </c>
      <c r="D580">
        <v>10036</v>
      </c>
      <c r="E580" s="42" t="e">
        <f>VLOOKUP([1]!テーブル26[[#This Row],[qt_condition_type_id]],[1]!見積条件タイプマスタ[#Data],5,0)</f>
        <v>#VALUE!</v>
      </c>
      <c r="F580" s="42" t="e">
        <f>VLOOKUP([1]!テーブル26[[#This Row],[qt_condition_type_id]],[1]!見積条件タイプマスタ[#Data],4,0)</f>
        <v>#VALUE!</v>
      </c>
      <c r="G580">
        <v>6</v>
      </c>
      <c r="H580" s="42" t="e">
        <f>[1]!テーブル26[[#This Row],[article_type_id]]&amp;"."&amp;[1]!テーブル26[[#This Row],[qt_condition_type_id]]&amp;"."&amp;[1]!テーブル26[[#This Row],[qt_condition_type_define_id]]</f>
        <v>#VALUE!</v>
      </c>
      <c r="I580" s="35" t="e">
        <f>VLOOKUP([1]!テーブル26[[#This Row],['#unique_id]],[1]!見積条件マスタ[['#unique_id]:[name]],2,0)</f>
        <v>#VALUE!</v>
      </c>
      <c r="J580" s="35" t="e">
        <f>VLOOKUP([1]!テーブル26[[#This Row],['#unique_id]],[1]!見積条件マスタ[['#unique_id]:[name]],3,0)</f>
        <v>#VALUE!</v>
      </c>
      <c r="K580" s="35" t="e">
        <f>VLOOKUP([1]!テーブル26[[#This Row],['#unique_id]],[1]!見積条件マスタ[['#unique_id]:[name]],4,0)</f>
        <v>#VALUE!</v>
      </c>
      <c r="L580" s="38">
        <v>1</v>
      </c>
      <c r="M580" s="38" t="s">
        <v>561</v>
      </c>
      <c r="N580" s="38" t="s">
        <v>561</v>
      </c>
      <c r="O580" s="38" t="s">
        <v>694</v>
      </c>
      <c r="P580" s="38" t="s">
        <v>692</v>
      </c>
    </row>
    <row r="581" spans="2:16" x14ac:dyDescent="0.25">
      <c r="B581">
        <v>13</v>
      </c>
      <c r="C581" s="42" t="e">
        <f>VLOOKUP([1]!テーブル26[[#This Row],[article_type_id]],[1]!品名マスタ[#Data],5,0)</f>
        <v>#VALUE!</v>
      </c>
      <c r="D581">
        <v>10036</v>
      </c>
      <c r="E581" s="42" t="e">
        <f>VLOOKUP([1]!テーブル26[[#This Row],[qt_condition_type_id]],[1]!見積条件タイプマスタ[#Data],5,0)</f>
        <v>#VALUE!</v>
      </c>
      <c r="F581" s="42" t="e">
        <f>VLOOKUP([1]!テーブル26[[#This Row],[qt_condition_type_id]],[1]!見積条件タイプマスタ[#Data],4,0)</f>
        <v>#VALUE!</v>
      </c>
      <c r="G581">
        <v>6</v>
      </c>
      <c r="H581" s="42" t="e">
        <f>[1]!テーブル26[[#This Row],[article_type_id]]&amp;"."&amp;[1]!テーブル26[[#This Row],[qt_condition_type_id]]&amp;"."&amp;[1]!テーブル26[[#This Row],[qt_condition_type_define_id]]</f>
        <v>#VALUE!</v>
      </c>
      <c r="I581" s="35" t="e">
        <f>VLOOKUP([1]!テーブル26[[#This Row],['#unique_id]],[1]!見積条件マスタ[['#unique_id]:[name]],2,0)</f>
        <v>#VALUE!</v>
      </c>
      <c r="J581" s="35" t="e">
        <f>VLOOKUP([1]!テーブル26[[#This Row],['#unique_id]],[1]!見積条件マスタ[['#unique_id]:[name]],3,0)</f>
        <v>#VALUE!</v>
      </c>
      <c r="K581" s="35" t="e">
        <f>VLOOKUP([1]!テーブル26[[#This Row],['#unique_id]],[1]!見積条件マスタ[['#unique_id]:[name]],4,0)</f>
        <v>#VALUE!</v>
      </c>
      <c r="L581" s="38">
        <v>2</v>
      </c>
      <c r="M581" s="38" t="s">
        <v>561</v>
      </c>
      <c r="N581" s="38" t="s">
        <v>561</v>
      </c>
      <c r="O581" s="38"/>
      <c r="P581" s="38" t="s">
        <v>693</v>
      </c>
    </row>
    <row r="582" spans="2:16" x14ac:dyDescent="0.25">
      <c r="B582">
        <v>13</v>
      </c>
      <c r="C582" s="42" t="e">
        <f>VLOOKUP([1]!テーブル26[[#This Row],[article_type_id]],[1]!品名マスタ[#Data],5,0)</f>
        <v>#VALUE!</v>
      </c>
      <c r="D582">
        <v>10036</v>
      </c>
      <c r="E582" s="42" t="e">
        <f>VLOOKUP([1]!テーブル26[[#This Row],[qt_condition_type_id]],[1]!見積条件タイプマスタ[#Data],5,0)</f>
        <v>#VALUE!</v>
      </c>
      <c r="F582" s="42" t="e">
        <f>VLOOKUP([1]!テーブル26[[#This Row],[qt_condition_type_id]],[1]!見積条件タイプマスタ[#Data],4,0)</f>
        <v>#VALUE!</v>
      </c>
      <c r="G582">
        <v>7</v>
      </c>
      <c r="H582" s="42" t="e">
        <f>[1]!テーブル26[[#This Row],[article_type_id]]&amp;"."&amp;[1]!テーブル26[[#This Row],[qt_condition_type_id]]&amp;"."&amp;[1]!テーブル26[[#This Row],[qt_condition_type_define_id]]</f>
        <v>#VALUE!</v>
      </c>
      <c r="I582" s="35" t="e">
        <f>VLOOKUP([1]!テーブル26[[#This Row],['#unique_id]],[1]!見積条件マスタ[['#unique_id]:[name]],2,0)</f>
        <v>#VALUE!</v>
      </c>
      <c r="J582" s="35" t="e">
        <f>VLOOKUP([1]!テーブル26[[#This Row],['#unique_id]],[1]!見積条件マスタ[['#unique_id]:[name]],3,0)</f>
        <v>#VALUE!</v>
      </c>
      <c r="K582" s="35" t="e">
        <f>VLOOKUP([1]!テーブル26[[#This Row],['#unique_id]],[1]!見積条件マスタ[['#unique_id]:[name]],4,0)</f>
        <v>#VALUE!</v>
      </c>
      <c r="L582" s="38">
        <v>1</v>
      </c>
      <c r="M582" s="38" t="s">
        <v>561</v>
      </c>
      <c r="N582" s="38" t="s">
        <v>561</v>
      </c>
      <c r="O582" s="38" t="s">
        <v>695</v>
      </c>
      <c r="P582" s="38" t="s">
        <v>692</v>
      </c>
    </row>
    <row r="583" spans="2:16" x14ac:dyDescent="0.25">
      <c r="B583">
        <v>13</v>
      </c>
      <c r="C583" s="42" t="e">
        <f>VLOOKUP([1]!テーブル26[[#This Row],[article_type_id]],[1]!品名マスタ[#Data],5,0)</f>
        <v>#VALUE!</v>
      </c>
      <c r="D583">
        <v>10036</v>
      </c>
      <c r="E583" s="42" t="e">
        <f>VLOOKUP([1]!テーブル26[[#This Row],[qt_condition_type_id]],[1]!見積条件タイプマスタ[#Data],5,0)</f>
        <v>#VALUE!</v>
      </c>
      <c r="F583" s="42" t="e">
        <f>VLOOKUP([1]!テーブル26[[#This Row],[qt_condition_type_id]],[1]!見積条件タイプマスタ[#Data],4,0)</f>
        <v>#VALUE!</v>
      </c>
      <c r="G583">
        <v>7</v>
      </c>
      <c r="H583" s="42" t="e">
        <f>[1]!テーブル26[[#This Row],[article_type_id]]&amp;"."&amp;[1]!テーブル26[[#This Row],[qt_condition_type_id]]&amp;"."&amp;[1]!テーブル26[[#This Row],[qt_condition_type_define_id]]</f>
        <v>#VALUE!</v>
      </c>
      <c r="I583" s="35" t="e">
        <f>VLOOKUP([1]!テーブル26[[#This Row],['#unique_id]],[1]!見積条件マスタ[['#unique_id]:[name]],2,0)</f>
        <v>#VALUE!</v>
      </c>
      <c r="J583" s="35" t="e">
        <f>VLOOKUP([1]!テーブル26[[#This Row],['#unique_id]],[1]!見積条件マスタ[['#unique_id]:[name]],3,0)</f>
        <v>#VALUE!</v>
      </c>
      <c r="K583" s="35" t="e">
        <f>VLOOKUP([1]!テーブル26[[#This Row],['#unique_id]],[1]!見積条件マスタ[['#unique_id]:[name]],4,0)</f>
        <v>#VALUE!</v>
      </c>
      <c r="L583" s="38">
        <v>2</v>
      </c>
      <c r="M583" s="38" t="s">
        <v>561</v>
      </c>
      <c r="N583" s="38" t="s">
        <v>561</v>
      </c>
      <c r="O583" s="38"/>
      <c r="P583" s="38" t="s">
        <v>693</v>
      </c>
    </row>
    <row r="584" spans="2:16" x14ac:dyDescent="0.25">
      <c r="B584">
        <v>13</v>
      </c>
      <c r="C584" s="42" t="e">
        <f>VLOOKUP([1]!テーブル26[[#This Row],[article_type_id]],[1]!品名マスタ[#Data],5,0)</f>
        <v>#VALUE!</v>
      </c>
      <c r="D584">
        <v>10036</v>
      </c>
      <c r="E584" s="42" t="e">
        <f>VLOOKUP([1]!テーブル26[[#This Row],[qt_condition_type_id]],[1]!見積条件タイプマスタ[#Data],5,0)</f>
        <v>#VALUE!</v>
      </c>
      <c r="F584" s="42" t="e">
        <f>VLOOKUP([1]!テーブル26[[#This Row],[qt_condition_type_id]],[1]!見積条件タイプマスタ[#Data],4,0)</f>
        <v>#VALUE!</v>
      </c>
      <c r="G584">
        <v>8</v>
      </c>
      <c r="H584" s="42" t="e">
        <f>[1]!テーブル26[[#This Row],[article_type_id]]&amp;"."&amp;[1]!テーブル26[[#This Row],[qt_condition_type_id]]&amp;"."&amp;[1]!テーブル26[[#This Row],[qt_condition_type_define_id]]</f>
        <v>#VALUE!</v>
      </c>
      <c r="I584" s="35" t="e">
        <f>VLOOKUP([1]!テーブル26[[#This Row],['#unique_id]],[1]!見積条件マスタ[['#unique_id]:[name]],2,0)</f>
        <v>#VALUE!</v>
      </c>
      <c r="J584" s="35" t="e">
        <f>VLOOKUP([1]!テーブル26[[#This Row],['#unique_id]],[1]!見積条件マスタ[['#unique_id]:[name]],3,0)</f>
        <v>#VALUE!</v>
      </c>
      <c r="K584" s="35" t="e">
        <f>VLOOKUP([1]!テーブル26[[#This Row],['#unique_id]],[1]!見積条件マスタ[['#unique_id]:[name]],4,0)</f>
        <v>#VALUE!</v>
      </c>
      <c r="L584" s="38">
        <v>1</v>
      </c>
      <c r="M584" s="38" t="s">
        <v>561</v>
      </c>
      <c r="N584" s="38" t="s">
        <v>561</v>
      </c>
      <c r="O584" s="38" t="s">
        <v>696</v>
      </c>
      <c r="P584" s="38" t="s">
        <v>692</v>
      </c>
    </row>
    <row r="585" spans="2:16" x14ac:dyDescent="0.25">
      <c r="B585">
        <v>13</v>
      </c>
      <c r="C585" s="42" t="e">
        <f>VLOOKUP([1]!テーブル26[[#This Row],[article_type_id]],[1]!品名マスタ[#Data],5,0)</f>
        <v>#VALUE!</v>
      </c>
      <c r="D585">
        <v>10036</v>
      </c>
      <c r="E585" s="42" t="e">
        <f>VLOOKUP([1]!テーブル26[[#This Row],[qt_condition_type_id]],[1]!見積条件タイプマスタ[#Data],5,0)</f>
        <v>#VALUE!</v>
      </c>
      <c r="F585" s="42" t="e">
        <f>VLOOKUP([1]!テーブル26[[#This Row],[qt_condition_type_id]],[1]!見積条件タイプマスタ[#Data],4,0)</f>
        <v>#VALUE!</v>
      </c>
      <c r="G585">
        <v>8</v>
      </c>
      <c r="H585" s="42" t="e">
        <f>[1]!テーブル26[[#This Row],[article_type_id]]&amp;"."&amp;[1]!テーブル26[[#This Row],[qt_condition_type_id]]&amp;"."&amp;[1]!テーブル26[[#This Row],[qt_condition_type_define_id]]</f>
        <v>#VALUE!</v>
      </c>
      <c r="I585" s="35" t="e">
        <f>VLOOKUP([1]!テーブル26[[#This Row],['#unique_id]],[1]!見積条件マスタ[['#unique_id]:[name]],2,0)</f>
        <v>#VALUE!</v>
      </c>
      <c r="J585" s="35" t="e">
        <f>VLOOKUP([1]!テーブル26[[#This Row],['#unique_id]],[1]!見積条件マスタ[['#unique_id]:[name]],3,0)</f>
        <v>#VALUE!</v>
      </c>
      <c r="K585" s="35" t="e">
        <f>VLOOKUP([1]!テーブル26[[#This Row],['#unique_id]],[1]!見積条件マスタ[['#unique_id]:[name]],4,0)</f>
        <v>#VALUE!</v>
      </c>
      <c r="L585" s="38">
        <v>2</v>
      </c>
      <c r="M585" s="38" t="s">
        <v>561</v>
      </c>
      <c r="N585" s="38" t="s">
        <v>561</v>
      </c>
      <c r="O585" s="38"/>
      <c r="P585" s="38" t="s">
        <v>693</v>
      </c>
    </row>
    <row r="586" spans="2:16" x14ac:dyDescent="0.25">
      <c r="B586">
        <v>13</v>
      </c>
      <c r="C586" s="42" t="e">
        <f>VLOOKUP([1]!テーブル26[[#This Row],[article_type_id]],[1]!品名マスタ[#Data],5,0)</f>
        <v>#VALUE!</v>
      </c>
      <c r="D586">
        <v>10036</v>
      </c>
      <c r="E586" s="42" t="e">
        <f>VLOOKUP([1]!テーブル26[[#This Row],[qt_condition_type_id]],[1]!見積条件タイプマスタ[#Data],5,0)</f>
        <v>#VALUE!</v>
      </c>
      <c r="F586" s="42" t="e">
        <f>VLOOKUP([1]!テーブル26[[#This Row],[qt_condition_type_id]],[1]!見積条件タイプマスタ[#Data],4,0)</f>
        <v>#VALUE!</v>
      </c>
      <c r="G586">
        <v>9</v>
      </c>
      <c r="H586" s="42" t="e">
        <f>[1]!テーブル26[[#This Row],[article_type_id]]&amp;"."&amp;[1]!テーブル26[[#This Row],[qt_condition_type_id]]&amp;"."&amp;[1]!テーブル26[[#This Row],[qt_condition_type_define_id]]</f>
        <v>#VALUE!</v>
      </c>
      <c r="I586" s="35" t="e">
        <f>VLOOKUP([1]!テーブル26[[#This Row],['#unique_id]],[1]!見積条件マスタ[['#unique_id]:[name]],2,0)</f>
        <v>#VALUE!</v>
      </c>
      <c r="J586" s="35" t="e">
        <f>VLOOKUP([1]!テーブル26[[#This Row],['#unique_id]],[1]!見積条件マスタ[['#unique_id]:[name]],3,0)</f>
        <v>#VALUE!</v>
      </c>
      <c r="K586" s="35" t="e">
        <f>VLOOKUP([1]!テーブル26[[#This Row],['#unique_id]],[1]!見積条件マスタ[['#unique_id]:[name]],4,0)</f>
        <v>#VALUE!</v>
      </c>
      <c r="L586" s="38">
        <v>1</v>
      </c>
      <c r="M586" s="38" t="s">
        <v>561</v>
      </c>
      <c r="N586" s="38" t="s">
        <v>561</v>
      </c>
      <c r="O586" s="38" t="s">
        <v>697</v>
      </c>
      <c r="P586" s="38" t="s">
        <v>692</v>
      </c>
    </row>
    <row r="587" spans="2:16" x14ac:dyDescent="0.25">
      <c r="B587">
        <v>13</v>
      </c>
      <c r="C587" s="42" t="e">
        <f>VLOOKUP([1]!テーブル26[[#This Row],[article_type_id]],[1]!品名マスタ[#Data],5,0)</f>
        <v>#VALUE!</v>
      </c>
      <c r="D587">
        <v>10036</v>
      </c>
      <c r="E587" s="42" t="e">
        <f>VLOOKUP([1]!テーブル26[[#This Row],[qt_condition_type_id]],[1]!見積条件タイプマスタ[#Data],5,0)</f>
        <v>#VALUE!</v>
      </c>
      <c r="F587" s="42" t="e">
        <f>VLOOKUP([1]!テーブル26[[#This Row],[qt_condition_type_id]],[1]!見積条件タイプマスタ[#Data],4,0)</f>
        <v>#VALUE!</v>
      </c>
      <c r="G587">
        <v>9</v>
      </c>
      <c r="H587" s="42" t="e">
        <f>[1]!テーブル26[[#This Row],[article_type_id]]&amp;"."&amp;[1]!テーブル26[[#This Row],[qt_condition_type_id]]&amp;"."&amp;[1]!テーブル26[[#This Row],[qt_condition_type_define_id]]</f>
        <v>#VALUE!</v>
      </c>
      <c r="I587" s="35" t="e">
        <f>VLOOKUP([1]!テーブル26[[#This Row],['#unique_id]],[1]!見積条件マスタ[['#unique_id]:[name]],2,0)</f>
        <v>#VALUE!</v>
      </c>
      <c r="J587" s="35" t="e">
        <f>VLOOKUP([1]!テーブル26[[#This Row],['#unique_id]],[1]!見積条件マスタ[['#unique_id]:[name]],3,0)</f>
        <v>#VALUE!</v>
      </c>
      <c r="K587" s="35" t="e">
        <f>VLOOKUP([1]!テーブル26[[#This Row],['#unique_id]],[1]!見積条件マスタ[['#unique_id]:[name]],4,0)</f>
        <v>#VALUE!</v>
      </c>
      <c r="L587" s="38">
        <v>2</v>
      </c>
      <c r="M587" s="38" t="s">
        <v>561</v>
      </c>
      <c r="N587" s="38" t="s">
        <v>561</v>
      </c>
      <c r="O587" s="38"/>
      <c r="P587" s="38" t="s">
        <v>693</v>
      </c>
    </row>
    <row r="588" spans="2:16" x14ac:dyDescent="0.25">
      <c r="B588">
        <v>13</v>
      </c>
      <c r="C588" s="42" t="e">
        <f>VLOOKUP([1]!テーブル26[[#This Row],[article_type_id]],[1]!品名マスタ[#Data],5,0)</f>
        <v>#VALUE!</v>
      </c>
      <c r="D588">
        <v>10036</v>
      </c>
      <c r="E588" s="42" t="e">
        <f>VLOOKUP([1]!テーブル26[[#This Row],[qt_condition_type_id]],[1]!見積条件タイプマスタ[#Data],5,0)</f>
        <v>#VALUE!</v>
      </c>
      <c r="F588" s="42" t="e">
        <f>VLOOKUP([1]!テーブル26[[#This Row],[qt_condition_type_id]],[1]!見積条件タイプマスタ[#Data],4,0)</f>
        <v>#VALUE!</v>
      </c>
      <c r="G588">
        <v>10</v>
      </c>
      <c r="H588" s="42" t="e">
        <f>[1]!テーブル26[[#This Row],[article_type_id]]&amp;"."&amp;[1]!テーブル26[[#This Row],[qt_condition_type_id]]&amp;"."&amp;[1]!テーブル26[[#This Row],[qt_condition_type_define_id]]</f>
        <v>#VALUE!</v>
      </c>
      <c r="I588" s="35" t="e">
        <f>VLOOKUP([1]!テーブル26[[#This Row],['#unique_id]],[1]!見積条件マスタ[['#unique_id]:[name]],2,0)</f>
        <v>#VALUE!</v>
      </c>
      <c r="J588" s="35" t="e">
        <f>VLOOKUP([1]!テーブル26[[#This Row],['#unique_id]],[1]!見積条件マスタ[['#unique_id]:[name]],3,0)</f>
        <v>#VALUE!</v>
      </c>
      <c r="K588" s="35" t="e">
        <f>VLOOKUP([1]!テーブル26[[#This Row],['#unique_id]],[1]!見積条件マスタ[['#unique_id]:[name]],4,0)</f>
        <v>#VALUE!</v>
      </c>
      <c r="L588" s="38">
        <v>1</v>
      </c>
      <c r="M588" s="38" t="s">
        <v>561</v>
      </c>
      <c r="N588" s="38" t="s">
        <v>561</v>
      </c>
      <c r="O588" s="38" t="s">
        <v>698</v>
      </c>
      <c r="P588" s="38" t="s">
        <v>692</v>
      </c>
    </row>
    <row r="589" spans="2:16" x14ac:dyDescent="0.25">
      <c r="B589">
        <v>13</v>
      </c>
      <c r="C589" s="42" t="e">
        <f>VLOOKUP([1]!テーブル26[[#This Row],[article_type_id]],[1]!品名マスタ[#Data],5,0)</f>
        <v>#VALUE!</v>
      </c>
      <c r="D589">
        <v>10036</v>
      </c>
      <c r="E589" s="42" t="e">
        <f>VLOOKUP([1]!テーブル26[[#This Row],[qt_condition_type_id]],[1]!見積条件タイプマスタ[#Data],5,0)</f>
        <v>#VALUE!</v>
      </c>
      <c r="F589" s="42" t="e">
        <f>VLOOKUP([1]!テーブル26[[#This Row],[qt_condition_type_id]],[1]!見積条件タイプマスタ[#Data],4,0)</f>
        <v>#VALUE!</v>
      </c>
      <c r="G589">
        <v>10</v>
      </c>
      <c r="H589" s="42" t="e">
        <f>[1]!テーブル26[[#This Row],[article_type_id]]&amp;"."&amp;[1]!テーブル26[[#This Row],[qt_condition_type_id]]&amp;"."&amp;[1]!テーブル26[[#This Row],[qt_condition_type_define_id]]</f>
        <v>#VALUE!</v>
      </c>
      <c r="I589" s="35" t="e">
        <f>VLOOKUP([1]!テーブル26[[#This Row],['#unique_id]],[1]!見積条件マスタ[['#unique_id]:[name]],2,0)</f>
        <v>#VALUE!</v>
      </c>
      <c r="J589" s="35" t="e">
        <f>VLOOKUP([1]!テーブル26[[#This Row],['#unique_id]],[1]!見積条件マスタ[['#unique_id]:[name]],3,0)</f>
        <v>#VALUE!</v>
      </c>
      <c r="K589" s="35" t="e">
        <f>VLOOKUP([1]!テーブル26[[#This Row],['#unique_id]],[1]!見積条件マスタ[['#unique_id]:[name]],4,0)</f>
        <v>#VALUE!</v>
      </c>
      <c r="L589" s="38">
        <v>2</v>
      </c>
      <c r="M589" s="38" t="s">
        <v>561</v>
      </c>
      <c r="N589" s="38" t="s">
        <v>561</v>
      </c>
      <c r="O589" s="38"/>
      <c r="P589" s="38" t="s">
        <v>693</v>
      </c>
    </row>
    <row r="590" spans="2:16" x14ac:dyDescent="0.25">
      <c r="B590">
        <v>13</v>
      </c>
      <c r="C590" s="42" t="e">
        <f>VLOOKUP([1]!テーブル26[[#This Row],[article_type_id]],[1]!品名マスタ[#Data],5,0)</f>
        <v>#VALUE!</v>
      </c>
      <c r="D590">
        <v>10036</v>
      </c>
      <c r="E590" s="42" t="e">
        <f>VLOOKUP([1]!テーブル26[[#This Row],[qt_condition_type_id]],[1]!見積条件タイプマスタ[#Data],5,0)</f>
        <v>#VALUE!</v>
      </c>
      <c r="F590" s="42" t="e">
        <f>VLOOKUP([1]!テーブル26[[#This Row],[qt_condition_type_id]],[1]!見積条件タイプマスタ[#Data],4,0)</f>
        <v>#VALUE!</v>
      </c>
      <c r="G590">
        <v>11</v>
      </c>
      <c r="H590" s="42" t="e">
        <f>[1]!テーブル26[[#This Row],[article_type_id]]&amp;"."&amp;[1]!テーブル26[[#This Row],[qt_condition_type_id]]&amp;"."&amp;[1]!テーブル26[[#This Row],[qt_condition_type_define_id]]</f>
        <v>#VALUE!</v>
      </c>
      <c r="I590" s="35" t="e">
        <f>VLOOKUP([1]!テーブル26[[#This Row],['#unique_id]],[1]!見積条件マスタ[['#unique_id]:[name]],2,0)</f>
        <v>#VALUE!</v>
      </c>
      <c r="J590" s="35" t="e">
        <f>VLOOKUP([1]!テーブル26[[#This Row],['#unique_id]],[1]!見積条件マスタ[['#unique_id]:[name]],3,0)</f>
        <v>#VALUE!</v>
      </c>
      <c r="K590" s="35" t="e">
        <f>VLOOKUP([1]!テーブル26[[#This Row],['#unique_id]],[1]!見積条件マスタ[['#unique_id]:[name]],4,0)</f>
        <v>#VALUE!</v>
      </c>
      <c r="L590" s="38">
        <v>1</v>
      </c>
      <c r="M590" s="38" t="s">
        <v>561</v>
      </c>
      <c r="N590" s="38" t="s">
        <v>561</v>
      </c>
      <c r="O590" s="38" t="s">
        <v>699</v>
      </c>
      <c r="P590" s="38" t="s">
        <v>692</v>
      </c>
    </row>
    <row r="591" spans="2:16" x14ac:dyDescent="0.25">
      <c r="B591">
        <v>13</v>
      </c>
      <c r="C591" s="42" t="e">
        <f>VLOOKUP([1]!テーブル26[[#This Row],[article_type_id]],[1]!品名マスタ[#Data],5,0)</f>
        <v>#VALUE!</v>
      </c>
      <c r="D591">
        <v>10036</v>
      </c>
      <c r="E591" s="42" t="e">
        <f>VLOOKUP([1]!テーブル26[[#This Row],[qt_condition_type_id]],[1]!見積条件タイプマスタ[#Data],5,0)</f>
        <v>#VALUE!</v>
      </c>
      <c r="F591" s="42" t="e">
        <f>VLOOKUP([1]!テーブル26[[#This Row],[qt_condition_type_id]],[1]!見積条件タイプマスタ[#Data],4,0)</f>
        <v>#VALUE!</v>
      </c>
      <c r="G591">
        <v>11</v>
      </c>
      <c r="H591" s="42" t="e">
        <f>[1]!テーブル26[[#This Row],[article_type_id]]&amp;"."&amp;[1]!テーブル26[[#This Row],[qt_condition_type_id]]&amp;"."&amp;[1]!テーブル26[[#This Row],[qt_condition_type_define_id]]</f>
        <v>#VALUE!</v>
      </c>
      <c r="I591" s="35" t="e">
        <f>VLOOKUP([1]!テーブル26[[#This Row],['#unique_id]],[1]!見積条件マスタ[['#unique_id]:[name]],2,0)</f>
        <v>#VALUE!</v>
      </c>
      <c r="J591" s="35" t="e">
        <f>VLOOKUP([1]!テーブル26[[#This Row],['#unique_id]],[1]!見積条件マスタ[['#unique_id]:[name]],3,0)</f>
        <v>#VALUE!</v>
      </c>
      <c r="K591" s="35" t="e">
        <f>VLOOKUP([1]!テーブル26[[#This Row],['#unique_id]],[1]!見積条件マスタ[['#unique_id]:[name]],4,0)</f>
        <v>#VALUE!</v>
      </c>
      <c r="L591" s="38">
        <v>2</v>
      </c>
      <c r="M591" s="38" t="s">
        <v>561</v>
      </c>
      <c r="N591" s="38" t="s">
        <v>561</v>
      </c>
      <c r="O591" s="38"/>
      <c r="P591" s="38" t="s">
        <v>693</v>
      </c>
    </row>
    <row r="592" spans="2:16" x14ac:dyDescent="0.25">
      <c r="B592">
        <v>13</v>
      </c>
      <c r="C592" s="42" t="e">
        <f>VLOOKUP([1]!テーブル26[[#This Row],[article_type_id]],[1]!品名マスタ[#Data],5,0)</f>
        <v>#VALUE!</v>
      </c>
      <c r="D592">
        <v>10036</v>
      </c>
      <c r="E592" s="42" t="e">
        <f>VLOOKUP([1]!テーブル26[[#This Row],[qt_condition_type_id]],[1]!見積条件タイプマスタ[#Data],5,0)</f>
        <v>#VALUE!</v>
      </c>
      <c r="F592" s="42" t="e">
        <f>VLOOKUP([1]!テーブル26[[#This Row],[qt_condition_type_id]],[1]!見積条件タイプマスタ[#Data],4,0)</f>
        <v>#VALUE!</v>
      </c>
      <c r="G592">
        <v>12</v>
      </c>
      <c r="H592" s="42" t="e">
        <f>[1]!テーブル26[[#This Row],[article_type_id]]&amp;"."&amp;[1]!テーブル26[[#This Row],[qt_condition_type_id]]&amp;"."&amp;[1]!テーブル26[[#This Row],[qt_condition_type_define_id]]</f>
        <v>#VALUE!</v>
      </c>
      <c r="I592" s="35" t="e">
        <f>VLOOKUP([1]!テーブル26[[#This Row],['#unique_id]],[1]!見積条件マスタ[['#unique_id]:[name]],2,0)</f>
        <v>#VALUE!</v>
      </c>
      <c r="J592" s="35" t="e">
        <f>VLOOKUP([1]!テーブル26[[#This Row],['#unique_id]],[1]!見積条件マスタ[['#unique_id]:[name]],3,0)</f>
        <v>#VALUE!</v>
      </c>
      <c r="K592" s="35" t="e">
        <f>VLOOKUP([1]!テーブル26[[#This Row],['#unique_id]],[1]!見積条件マスタ[['#unique_id]:[name]],4,0)</f>
        <v>#VALUE!</v>
      </c>
      <c r="L592" s="38">
        <v>1</v>
      </c>
      <c r="M592" s="38" t="s">
        <v>561</v>
      </c>
      <c r="N592" s="38" t="s">
        <v>561</v>
      </c>
      <c r="O592" s="38" t="s">
        <v>708</v>
      </c>
      <c r="P592" s="38" t="s">
        <v>692</v>
      </c>
    </row>
    <row r="593" spans="2:16" x14ac:dyDescent="0.25">
      <c r="B593">
        <v>13</v>
      </c>
      <c r="C593" s="42" t="e">
        <f>VLOOKUP([1]!テーブル26[[#This Row],[article_type_id]],[1]!品名マスタ[#Data],5,0)</f>
        <v>#VALUE!</v>
      </c>
      <c r="D593">
        <v>10036</v>
      </c>
      <c r="E593" s="42" t="e">
        <f>VLOOKUP([1]!テーブル26[[#This Row],[qt_condition_type_id]],[1]!見積条件タイプマスタ[#Data],5,0)</f>
        <v>#VALUE!</v>
      </c>
      <c r="F593" s="42" t="e">
        <f>VLOOKUP([1]!テーブル26[[#This Row],[qt_condition_type_id]],[1]!見積条件タイプマスタ[#Data],4,0)</f>
        <v>#VALUE!</v>
      </c>
      <c r="G593">
        <v>12</v>
      </c>
      <c r="H593" s="42" t="e">
        <f>[1]!テーブル26[[#This Row],[article_type_id]]&amp;"."&amp;[1]!テーブル26[[#This Row],[qt_condition_type_id]]&amp;"."&amp;[1]!テーブル26[[#This Row],[qt_condition_type_define_id]]</f>
        <v>#VALUE!</v>
      </c>
      <c r="I593" s="35" t="e">
        <f>VLOOKUP([1]!テーブル26[[#This Row],['#unique_id]],[1]!見積条件マスタ[['#unique_id]:[name]],2,0)</f>
        <v>#VALUE!</v>
      </c>
      <c r="J593" s="35" t="e">
        <f>VLOOKUP([1]!テーブル26[[#This Row],['#unique_id]],[1]!見積条件マスタ[['#unique_id]:[name]],3,0)</f>
        <v>#VALUE!</v>
      </c>
      <c r="K593" s="35" t="e">
        <f>VLOOKUP([1]!テーブル26[[#This Row],['#unique_id]],[1]!見積条件マスタ[['#unique_id]:[name]],4,0)</f>
        <v>#VALUE!</v>
      </c>
      <c r="L593" s="38">
        <v>2</v>
      </c>
      <c r="M593" s="38" t="s">
        <v>561</v>
      </c>
      <c r="N593" s="38" t="s">
        <v>561</v>
      </c>
      <c r="O593" s="38"/>
      <c r="P593" s="38" t="s">
        <v>693</v>
      </c>
    </row>
    <row r="594" spans="2:16" x14ac:dyDescent="0.25">
      <c r="B594">
        <v>13</v>
      </c>
      <c r="C594" s="42" t="e">
        <f>VLOOKUP([1]!テーブル26[[#This Row],[article_type_id]],[1]!品名マスタ[#Data],5,0)</f>
        <v>#VALUE!</v>
      </c>
      <c r="D594">
        <v>10036</v>
      </c>
      <c r="E594" s="42" t="e">
        <f>VLOOKUP([1]!テーブル26[[#This Row],[qt_condition_type_id]],[1]!見積条件タイプマスタ[#Data],5,0)</f>
        <v>#VALUE!</v>
      </c>
      <c r="F594" s="42" t="e">
        <f>VLOOKUP([1]!テーブル26[[#This Row],[qt_condition_type_id]],[1]!見積条件タイプマスタ[#Data],4,0)</f>
        <v>#VALUE!</v>
      </c>
      <c r="G594">
        <v>13</v>
      </c>
      <c r="H594" s="42" t="e">
        <f>[1]!テーブル26[[#This Row],[article_type_id]]&amp;"."&amp;[1]!テーブル26[[#This Row],[qt_condition_type_id]]&amp;"."&amp;[1]!テーブル26[[#This Row],[qt_condition_type_define_id]]</f>
        <v>#VALUE!</v>
      </c>
      <c r="I594" s="35" t="e">
        <f>VLOOKUP([1]!テーブル26[[#This Row],['#unique_id]],[1]!見積条件マスタ[['#unique_id]:[name]],2,0)</f>
        <v>#VALUE!</v>
      </c>
      <c r="J594" s="35" t="e">
        <f>VLOOKUP([1]!テーブル26[[#This Row],['#unique_id]],[1]!見積条件マスタ[['#unique_id]:[name]],3,0)</f>
        <v>#VALUE!</v>
      </c>
      <c r="K594" s="35" t="e">
        <f>VLOOKUP([1]!テーブル26[[#This Row],['#unique_id]],[1]!見積条件マスタ[['#unique_id]:[name]],4,0)</f>
        <v>#VALUE!</v>
      </c>
      <c r="L594" s="38">
        <v>1</v>
      </c>
      <c r="M594" s="38" t="s">
        <v>561</v>
      </c>
      <c r="N594" s="38" t="s">
        <v>561</v>
      </c>
      <c r="O594" s="38" t="s">
        <v>707</v>
      </c>
      <c r="P594" s="38" t="s">
        <v>692</v>
      </c>
    </row>
    <row r="595" spans="2:16" x14ac:dyDescent="0.25">
      <c r="B595">
        <v>13</v>
      </c>
      <c r="C595" s="42" t="e">
        <f>VLOOKUP([1]!テーブル26[[#This Row],[article_type_id]],[1]!品名マスタ[#Data],5,0)</f>
        <v>#VALUE!</v>
      </c>
      <c r="D595">
        <v>10036</v>
      </c>
      <c r="E595" s="42" t="e">
        <f>VLOOKUP([1]!テーブル26[[#This Row],[qt_condition_type_id]],[1]!見積条件タイプマスタ[#Data],5,0)</f>
        <v>#VALUE!</v>
      </c>
      <c r="F595" s="42" t="e">
        <f>VLOOKUP([1]!テーブル26[[#This Row],[qt_condition_type_id]],[1]!見積条件タイプマスタ[#Data],4,0)</f>
        <v>#VALUE!</v>
      </c>
      <c r="G595">
        <v>13</v>
      </c>
      <c r="H595" s="42" t="e">
        <f>[1]!テーブル26[[#This Row],[article_type_id]]&amp;"."&amp;[1]!テーブル26[[#This Row],[qt_condition_type_id]]&amp;"."&amp;[1]!テーブル26[[#This Row],[qt_condition_type_define_id]]</f>
        <v>#VALUE!</v>
      </c>
      <c r="I595" s="35" t="e">
        <f>VLOOKUP([1]!テーブル26[[#This Row],['#unique_id]],[1]!見積条件マスタ[['#unique_id]:[name]],2,0)</f>
        <v>#VALUE!</v>
      </c>
      <c r="J595" s="35" t="e">
        <f>VLOOKUP([1]!テーブル26[[#This Row],['#unique_id]],[1]!見積条件マスタ[['#unique_id]:[name]],3,0)</f>
        <v>#VALUE!</v>
      </c>
      <c r="K595" s="35" t="e">
        <f>VLOOKUP([1]!テーブル26[[#This Row],['#unique_id]],[1]!見積条件マスタ[['#unique_id]:[name]],4,0)</f>
        <v>#VALUE!</v>
      </c>
      <c r="L595" s="38">
        <v>2</v>
      </c>
      <c r="M595" s="38" t="s">
        <v>561</v>
      </c>
      <c r="N595" s="38" t="s">
        <v>561</v>
      </c>
      <c r="O595" s="38"/>
      <c r="P595" s="38" t="s">
        <v>693</v>
      </c>
    </row>
    <row r="596" spans="2:16" x14ac:dyDescent="0.25">
      <c r="B596">
        <v>13</v>
      </c>
      <c r="C596" s="42" t="e">
        <f>VLOOKUP([1]!テーブル26[[#This Row],[article_type_id]],[1]!品名マスタ[#Data],5,0)</f>
        <v>#VALUE!</v>
      </c>
      <c r="D596">
        <v>10036</v>
      </c>
      <c r="E596" s="42" t="e">
        <f>VLOOKUP([1]!テーブル26[[#This Row],[qt_condition_type_id]],[1]!見積条件タイプマスタ[#Data],5,0)</f>
        <v>#VALUE!</v>
      </c>
      <c r="F596" s="42" t="e">
        <f>VLOOKUP([1]!テーブル26[[#This Row],[qt_condition_type_id]],[1]!見積条件タイプマスタ[#Data],4,0)</f>
        <v>#VALUE!</v>
      </c>
      <c r="G596">
        <v>14</v>
      </c>
      <c r="H596" s="42" t="e">
        <f>[1]!テーブル26[[#This Row],[article_type_id]]&amp;"."&amp;[1]!テーブル26[[#This Row],[qt_condition_type_id]]&amp;"."&amp;[1]!テーブル26[[#This Row],[qt_condition_type_define_id]]</f>
        <v>#VALUE!</v>
      </c>
      <c r="I596" s="35" t="e">
        <f>VLOOKUP([1]!テーブル26[[#This Row],['#unique_id]],[1]!見積条件マスタ[['#unique_id]:[name]],2,0)</f>
        <v>#VALUE!</v>
      </c>
      <c r="J596" s="35" t="e">
        <f>VLOOKUP([1]!テーブル26[[#This Row],['#unique_id]],[1]!見積条件マスタ[['#unique_id]:[name]],3,0)</f>
        <v>#VALUE!</v>
      </c>
      <c r="K596" s="35" t="e">
        <f>VLOOKUP([1]!テーブル26[[#This Row],['#unique_id]],[1]!見積条件マスタ[['#unique_id]:[name]],4,0)</f>
        <v>#VALUE!</v>
      </c>
      <c r="L596" s="38">
        <v>1</v>
      </c>
      <c r="M596" s="38" t="s">
        <v>561</v>
      </c>
      <c r="N596" s="38" t="s">
        <v>561</v>
      </c>
      <c r="O596" s="38" t="s">
        <v>706</v>
      </c>
      <c r="P596" s="38" t="s">
        <v>692</v>
      </c>
    </row>
    <row r="597" spans="2:16" x14ac:dyDescent="0.25">
      <c r="B597">
        <v>13</v>
      </c>
      <c r="C597" s="42" t="e">
        <f>VLOOKUP([1]!テーブル26[[#This Row],[article_type_id]],[1]!品名マスタ[#Data],5,0)</f>
        <v>#VALUE!</v>
      </c>
      <c r="D597">
        <v>10036</v>
      </c>
      <c r="E597" s="42" t="e">
        <f>VLOOKUP([1]!テーブル26[[#This Row],[qt_condition_type_id]],[1]!見積条件タイプマスタ[#Data],5,0)</f>
        <v>#VALUE!</v>
      </c>
      <c r="F597" s="42" t="e">
        <f>VLOOKUP([1]!テーブル26[[#This Row],[qt_condition_type_id]],[1]!見積条件タイプマスタ[#Data],4,0)</f>
        <v>#VALUE!</v>
      </c>
      <c r="G597">
        <v>14</v>
      </c>
      <c r="H597" s="42" t="e">
        <f>[1]!テーブル26[[#This Row],[article_type_id]]&amp;"."&amp;[1]!テーブル26[[#This Row],[qt_condition_type_id]]&amp;"."&amp;[1]!テーブル26[[#This Row],[qt_condition_type_define_id]]</f>
        <v>#VALUE!</v>
      </c>
      <c r="I597" s="35" t="e">
        <f>VLOOKUP([1]!テーブル26[[#This Row],['#unique_id]],[1]!見積条件マスタ[['#unique_id]:[name]],2,0)</f>
        <v>#VALUE!</v>
      </c>
      <c r="J597" s="35" t="e">
        <f>VLOOKUP([1]!テーブル26[[#This Row],['#unique_id]],[1]!見積条件マスタ[['#unique_id]:[name]],3,0)</f>
        <v>#VALUE!</v>
      </c>
      <c r="K597" s="35" t="e">
        <f>VLOOKUP([1]!テーブル26[[#This Row],['#unique_id]],[1]!見積条件マスタ[['#unique_id]:[name]],4,0)</f>
        <v>#VALUE!</v>
      </c>
      <c r="L597" s="38">
        <v>2</v>
      </c>
      <c r="M597" s="38" t="s">
        <v>561</v>
      </c>
      <c r="N597" s="38" t="s">
        <v>561</v>
      </c>
      <c r="O597" s="38"/>
      <c r="P597" s="38" t="s">
        <v>693</v>
      </c>
    </row>
    <row r="598" spans="2:16" x14ac:dyDescent="0.25">
      <c r="B598">
        <v>13</v>
      </c>
      <c r="C598" s="42" t="e">
        <f>VLOOKUP([1]!テーブル26[[#This Row],[article_type_id]],[1]!品名マスタ[#Data],5,0)</f>
        <v>#VALUE!</v>
      </c>
      <c r="D598">
        <v>10036</v>
      </c>
      <c r="E598" s="42" t="e">
        <f>VLOOKUP([1]!テーブル26[[#This Row],[qt_condition_type_id]],[1]!見積条件タイプマスタ[#Data],5,0)</f>
        <v>#VALUE!</v>
      </c>
      <c r="F598" s="42" t="e">
        <f>VLOOKUP([1]!テーブル26[[#This Row],[qt_condition_type_id]],[1]!見積条件タイプマスタ[#Data],4,0)</f>
        <v>#VALUE!</v>
      </c>
      <c r="G598">
        <v>15</v>
      </c>
      <c r="H598" s="42" t="e">
        <f>[1]!テーブル26[[#This Row],[article_type_id]]&amp;"."&amp;[1]!テーブル26[[#This Row],[qt_condition_type_id]]&amp;"."&amp;[1]!テーブル26[[#This Row],[qt_condition_type_define_id]]</f>
        <v>#VALUE!</v>
      </c>
      <c r="I598" s="56" t="e">
        <f>VLOOKUP([1]!テーブル26[[#This Row],['#unique_id]],[1]!見積条件マスタ[['#unique_id]:[name]],2,0)</f>
        <v>#VALUE!</v>
      </c>
      <c r="J598" s="56" t="e">
        <f>VLOOKUP([1]!テーブル26[[#This Row],['#unique_id]],[1]!見積条件マスタ[['#unique_id]:[name]],3,0)</f>
        <v>#VALUE!</v>
      </c>
      <c r="K598" s="56" t="e">
        <f>VLOOKUP([1]!テーブル26[[#This Row],['#unique_id]],[1]!見積条件マスタ[['#unique_id]:[name]],4,0)</f>
        <v>#VALUE!</v>
      </c>
      <c r="L598" s="38">
        <v>1</v>
      </c>
      <c r="M598" s="38" t="s">
        <v>561</v>
      </c>
      <c r="N598" s="38" t="s">
        <v>561</v>
      </c>
      <c r="O598" s="38" t="s">
        <v>705</v>
      </c>
      <c r="P598" s="38" t="s">
        <v>692</v>
      </c>
    </row>
    <row r="599" spans="2:16" x14ac:dyDescent="0.25">
      <c r="B599">
        <v>13</v>
      </c>
      <c r="C599" s="42" t="e">
        <f>VLOOKUP([1]!テーブル26[[#This Row],[article_type_id]],[1]!品名マスタ[#Data],5,0)</f>
        <v>#VALUE!</v>
      </c>
      <c r="D599">
        <v>10036</v>
      </c>
      <c r="E599" s="42" t="e">
        <f>VLOOKUP([1]!テーブル26[[#This Row],[qt_condition_type_id]],[1]!見積条件タイプマスタ[#Data],5,0)</f>
        <v>#VALUE!</v>
      </c>
      <c r="F599" s="42" t="e">
        <f>VLOOKUP([1]!テーブル26[[#This Row],[qt_condition_type_id]],[1]!見積条件タイプマスタ[#Data],4,0)</f>
        <v>#VALUE!</v>
      </c>
      <c r="G599">
        <v>15</v>
      </c>
      <c r="H599" s="42" t="e">
        <f>[1]!テーブル26[[#This Row],[article_type_id]]&amp;"."&amp;[1]!テーブル26[[#This Row],[qt_condition_type_id]]&amp;"."&amp;[1]!テーブル26[[#This Row],[qt_condition_type_define_id]]</f>
        <v>#VALUE!</v>
      </c>
      <c r="I599" s="56" t="e">
        <f>VLOOKUP([1]!テーブル26[[#This Row],['#unique_id]],[1]!見積条件マスタ[['#unique_id]:[name]],2,0)</f>
        <v>#VALUE!</v>
      </c>
      <c r="J599" s="56" t="e">
        <f>VLOOKUP([1]!テーブル26[[#This Row],['#unique_id]],[1]!見積条件マスタ[['#unique_id]:[name]],3,0)</f>
        <v>#VALUE!</v>
      </c>
      <c r="K599" s="56" t="e">
        <f>VLOOKUP([1]!テーブル26[[#This Row],['#unique_id]],[1]!見積条件マスタ[['#unique_id]:[name]],4,0)</f>
        <v>#VALUE!</v>
      </c>
      <c r="L599" s="38">
        <v>2</v>
      </c>
      <c r="M599" s="38" t="s">
        <v>561</v>
      </c>
      <c r="N599" s="38" t="s">
        <v>561</v>
      </c>
      <c r="O599" s="38"/>
      <c r="P599" s="38" t="s">
        <v>693</v>
      </c>
    </row>
    <row r="600" spans="2:16" x14ac:dyDescent="0.25">
      <c r="B600">
        <v>13</v>
      </c>
      <c r="C600" s="42" t="e">
        <f>VLOOKUP([1]!テーブル26[[#This Row],[article_type_id]],[1]!品名マスタ[#Data],5,0)</f>
        <v>#VALUE!</v>
      </c>
      <c r="D600">
        <v>10036</v>
      </c>
      <c r="E600" s="42" t="e">
        <f>VLOOKUP([1]!テーブル26[[#This Row],[qt_condition_type_id]],[1]!見積条件タイプマスタ[#Data],5,0)</f>
        <v>#VALUE!</v>
      </c>
      <c r="F600" s="42" t="e">
        <f>VLOOKUP([1]!テーブル26[[#This Row],[qt_condition_type_id]],[1]!見積条件タイプマスタ[#Data],4,0)</f>
        <v>#VALUE!</v>
      </c>
      <c r="G600">
        <v>16</v>
      </c>
      <c r="H600" s="42" t="e">
        <f>[1]!テーブル26[[#This Row],[article_type_id]]&amp;"."&amp;[1]!テーブル26[[#This Row],[qt_condition_type_id]]&amp;"."&amp;[1]!テーブル26[[#This Row],[qt_condition_type_define_id]]</f>
        <v>#VALUE!</v>
      </c>
      <c r="I600" s="56" t="e">
        <f>VLOOKUP([1]!テーブル26[[#This Row],['#unique_id]],[1]!見積条件マスタ[['#unique_id]:[name]],2,0)</f>
        <v>#VALUE!</v>
      </c>
      <c r="J600" s="56" t="e">
        <f>VLOOKUP([1]!テーブル26[[#This Row],['#unique_id]],[1]!見積条件マスタ[['#unique_id]:[name]],3,0)</f>
        <v>#VALUE!</v>
      </c>
      <c r="K600" s="56" t="e">
        <f>VLOOKUP([1]!テーブル26[[#This Row],['#unique_id]],[1]!見積条件マスタ[['#unique_id]:[name]],4,0)</f>
        <v>#VALUE!</v>
      </c>
      <c r="L600" s="38">
        <v>1</v>
      </c>
      <c r="M600" s="38" t="s">
        <v>561</v>
      </c>
      <c r="N600" s="38" t="s">
        <v>561</v>
      </c>
      <c r="O600" s="38" t="s">
        <v>704</v>
      </c>
      <c r="P600" s="38" t="s">
        <v>692</v>
      </c>
    </row>
    <row r="601" spans="2:16" x14ac:dyDescent="0.25">
      <c r="B601">
        <v>13</v>
      </c>
      <c r="C601" s="42" t="e">
        <f>VLOOKUP([1]!テーブル26[[#This Row],[article_type_id]],[1]!品名マスタ[#Data],5,0)</f>
        <v>#VALUE!</v>
      </c>
      <c r="D601">
        <v>10036</v>
      </c>
      <c r="E601" s="42" t="e">
        <f>VLOOKUP([1]!テーブル26[[#This Row],[qt_condition_type_id]],[1]!見積条件タイプマスタ[#Data],5,0)</f>
        <v>#VALUE!</v>
      </c>
      <c r="F601" s="42" t="e">
        <f>VLOOKUP([1]!テーブル26[[#This Row],[qt_condition_type_id]],[1]!見積条件タイプマスタ[#Data],4,0)</f>
        <v>#VALUE!</v>
      </c>
      <c r="G601">
        <v>16</v>
      </c>
      <c r="H601" s="42" t="e">
        <f>[1]!テーブル26[[#This Row],[article_type_id]]&amp;"."&amp;[1]!テーブル26[[#This Row],[qt_condition_type_id]]&amp;"."&amp;[1]!テーブル26[[#This Row],[qt_condition_type_define_id]]</f>
        <v>#VALUE!</v>
      </c>
      <c r="I601" s="56" t="e">
        <f>VLOOKUP([1]!テーブル26[[#This Row],['#unique_id]],[1]!見積条件マスタ[['#unique_id]:[name]],2,0)</f>
        <v>#VALUE!</v>
      </c>
      <c r="J601" s="56" t="e">
        <f>VLOOKUP([1]!テーブル26[[#This Row],['#unique_id]],[1]!見積条件マスタ[['#unique_id]:[name]],3,0)</f>
        <v>#VALUE!</v>
      </c>
      <c r="K601" s="56" t="e">
        <f>VLOOKUP([1]!テーブル26[[#This Row],['#unique_id]],[1]!見積条件マスタ[['#unique_id]:[name]],4,0)</f>
        <v>#VALUE!</v>
      </c>
      <c r="L601" s="38">
        <v>2</v>
      </c>
      <c r="M601" s="38" t="s">
        <v>561</v>
      </c>
      <c r="N601" s="38" t="s">
        <v>561</v>
      </c>
      <c r="O601" s="38"/>
      <c r="P601" s="38" t="s">
        <v>693</v>
      </c>
    </row>
    <row r="602" spans="2:16" x14ac:dyDescent="0.25">
      <c r="B602">
        <v>13</v>
      </c>
      <c r="C602" s="42" t="e">
        <f>VLOOKUP([1]!テーブル26[[#This Row],[article_type_id]],[1]!品名マスタ[#Data],5,0)</f>
        <v>#VALUE!</v>
      </c>
      <c r="D602">
        <v>10036</v>
      </c>
      <c r="E602" s="42" t="e">
        <f>VLOOKUP([1]!テーブル26[[#This Row],[qt_condition_type_id]],[1]!見積条件タイプマスタ[#Data],5,0)</f>
        <v>#VALUE!</v>
      </c>
      <c r="F602" s="42" t="e">
        <f>VLOOKUP([1]!テーブル26[[#This Row],[qt_condition_type_id]],[1]!見積条件タイプマスタ[#Data],4,0)</f>
        <v>#VALUE!</v>
      </c>
      <c r="G602">
        <v>17</v>
      </c>
      <c r="H602" s="42" t="e">
        <f>[1]!テーブル26[[#This Row],[article_type_id]]&amp;"."&amp;[1]!テーブル26[[#This Row],[qt_condition_type_id]]&amp;"."&amp;[1]!テーブル26[[#This Row],[qt_condition_type_define_id]]</f>
        <v>#VALUE!</v>
      </c>
      <c r="I602" s="56" t="e">
        <f>VLOOKUP([1]!テーブル26[[#This Row],['#unique_id]],[1]!見積条件マスタ[['#unique_id]:[name]],2,0)</f>
        <v>#VALUE!</v>
      </c>
      <c r="J602" s="56" t="e">
        <f>VLOOKUP([1]!テーブル26[[#This Row],['#unique_id]],[1]!見積条件マスタ[['#unique_id]:[name]],3,0)</f>
        <v>#VALUE!</v>
      </c>
      <c r="K602" s="56" t="e">
        <f>VLOOKUP([1]!テーブル26[[#This Row],['#unique_id]],[1]!見積条件マスタ[['#unique_id]:[name]],4,0)</f>
        <v>#VALUE!</v>
      </c>
      <c r="L602" s="38">
        <v>1</v>
      </c>
      <c r="M602" s="38" t="s">
        <v>561</v>
      </c>
      <c r="N602" s="38" t="s">
        <v>561</v>
      </c>
      <c r="O602" s="38" t="s">
        <v>703</v>
      </c>
      <c r="P602" s="38" t="s">
        <v>692</v>
      </c>
    </row>
    <row r="603" spans="2:16" x14ac:dyDescent="0.25">
      <c r="B603">
        <v>13</v>
      </c>
      <c r="C603" s="42" t="e">
        <f>VLOOKUP([1]!テーブル26[[#This Row],[article_type_id]],[1]!品名マスタ[#Data],5,0)</f>
        <v>#VALUE!</v>
      </c>
      <c r="D603">
        <v>10036</v>
      </c>
      <c r="E603" s="42" t="e">
        <f>VLOOKUP([1]!テーブル26[[#This Row],[qt_condition_type_id]],[1]!見積条件タイプマスタ[#Data],5,0)</f>
        <v>#VALUE!</v>
      </c>
      <c r="F603" s="42" t="e">
        <f>VLOOKUP([1]!テーブル26[[#This Row],[qt_condition_type_id]],[1]!見積条件タイプマスタ[#Data],4,0)</f>
        <v>#VALUE!</v>
      </c>
      <c r="G603">
        <v>17</v>
      </c>
      <c r="H603" s="42" t="e">
        <f>[1]!テーブル26[[#This Row],[article_type_id]]&amp;"."&amp;[1]!テーブル26[[#This Row],[qt_condition_type_id]]&amp;"."&amp;[1]!テーブル26[[#This Row],[qt_condition_type_define_id]]</f>
        <v>#VALUE!</v>
      </c>
      <c r="I603" s="56" t="e">
        <f>VLOOKUP([1]!テーブル26[[#This Row],['#unique_id]],[1]!見積条件マスタ[['#unique_id]:[name]],2,0)</f>
        <v>#VALUE!</v>
      </c>
      <c r="J603" s="56" t="e">
        <f>VLOOKUP([1]!テーブル26[[#This Row],['#unique_id]],[1]!見積条件マスタ[['#unique_id]:[name]],3,0)</f>
        <v>#VALUE!</v>
      </c>
      <c r="K603" s="56" t="e">
        <f>VLOOKUP([1]!テーブル26[[#This Row],['#unique_id]],[1]!見積条件マスタ[['#unique_id]:[name]],4,0)</f>
        <v>#VALUE!</v>
      </c>
      <c r="L603" s="38">
        <v>2</v>
      </c>
      <c r="M603" s="38" t="s">
        <v>561</v>
      </c>
      <c r="N603" s="38" t="s">
        <v>561</v>
      </c>
      <c r="O603" s="38"/>
      <c r="P603" s="38" t="s">
        <v>693</v>
      </c>
    </row>
    <row r="604" spans="2:16" x14ac:dyDescent="0.25">
      <c r="B604">
        <v>13</v>
      </c>
      <c r="C604" s="42" t="e">
        <f>VLOOKUP([1]!テーブル26[[#This Row],[article_type_id]],[1]!品名マスタ[#Data],5,0)</f>
        <v>#VALUE!</v>
      </c>
      <c r="D604">
        <v>10036</v>
      </c>
      <c r="E604" s="42" t="e">
        <f>VLOOKUP([1]!テーブル26[[#This Row],[qt_condition_type_id]],[1]!見積条件タイプマスタ[#Data],5,0)</f>
        <v>#VALUE!</v>
      </c>
      <c r="F604" s="42" t="e">
        <f>VLOOKUP([1]!テーブル26[[#This Row],[qt_condition_type_id]],[1]!見積条件タイプマスタ[#Data],4,0)</f>
        <v>#VALUE!</v>
      </c>
      <c r="G604">
        <v>18</v>
      </c>
      <c r="H604" s="42" t="e">
        <f>[1]!テーブル26[[#This Row],[article_type_id]]&amp;"."&amp;[1]!テーブル26[[#This Row],[qt_condition_type_id]]&amp;"."&amp;[1]!テーブル26[[#This Row],[qt_condition_type_define_id]]</f>
        <v>#VALUE!</v>
      </c>
      <c r="I604" s="56" t="e">
        <f>VLOOKUP([1]!テーブル26[[#This Row],['#unique_id]],[1]!見積条件マスタ[['#unique_id]:[name]],2,0)</f>
        <v>#VALUE!</v>
      </c>
      <c r="J604" s="56" t="e">
        <f>VLOOKUP([1]!テーブル26[[#This Row],['#unique_id]],[1]!見積条件マスタ[['#unique_id]:[name]],3,0)</f>
        <v>#VALUE!</v>
      </c>
      <c r="K604" s="56" t="e">
        <f>VLOOKUP([1]!テーブル26[[#This Row],['#unique_id]],[1]!見積条件マスタ[['#unique_id]:[name]],4,0)</f>
        <v>#VALUE!</v>
      </c>
      <c r="L604" s="38">
        <v>1</v>
      </c>
      <c r="M604" s="38" t="s">
        <v>561</v>
      </c>
      <c r="N604" s="38" t="s">
        <v>561</v>
      </c>
      <c r="O604" s="38" t="s">
        <v>702</v>
      </c>
      <c r="P604" s="38" t="s">
        <v>692</v>
      </c>
    </row>
    <row r="605" spans="2:16" x14ac:dyDescent="0.25">
      <c r="B605">
        <v>13</v>
      </c>
      <c r="C605" s="42" t="e">
        <f>VLOOKUP([1]!テーブル26[[#This Row],[article_type_id]],[1]!品名マスタ[#Data],5,0)</f>
        <v>#VALUE!</v>
      </c>
      <c r="D605">
        <v>10036</v>
      </c>
      <c r="E605" s="42" t="e">
        <f>VLOOKUP([1]!テーブル26[[#This Row],[qt_condition_type_id]],[1]!見積条件タイプマスタ[#Data],5,0)</f>
        <v>#VALUE!</v>
      </c>
      <c r="F605" s="42" t="e">
        <f>VLOOKUP([1]!テーブル26[[#This Row],[qt_condition_type_id]],[1]!見積条件タイプマスタ[#Data],4,0)</f>
        <v>#VALUE!</v>
      </c>
      <c r="G605">
        <v>18</v>
      </c>
      <c r="H605" s="42" t="e">
        <f>[1]!テーブル26[[#This Row],[article_type_id]]&amp;"."&amp;[1]!テーブル26[[#This Row],[qt_condition_type_id]]&amp;"."&amp;[1]!テーブル26[[#This Row],[qt_condition_type_define_id]]</f>
        <v>#VALUE!</v>
      </c>
      <c r="I605" s="56" t="e">
        <f>VLOOKUP([1]!テーブル26[[#This Row],['#unique_id]],[1]!見積条件マスタ[['#unique_id]:[name]],2,0)</f>
        <v>#VALUE!</v>
      </c>
      <c r="J605" s="56" t="e">
        <f>VLOOKUP([1]!テーブル26[[#This Row],['#unique_id]],[1]!見積条件マスタ[['#unique_id]:[name]],3,0)</f>
        <v>#VALUE!</v>
      </c>
      <c r="K605" s="56" t="e">
        <f>VLOOKUP([1]!テーブル26[[#This Row],['#unique_id]],[1]!見積条件マスタ[['#unique_id]:[name]],4,0)</f>
        <v>#VALUE!</v>
      </c>
      <c r="L605" s="38">
        <v>2</v>
      </c>
      <c r="M605" s="38" t="s">
        <v>561</v>
      </c>
      <c r="N605" s="38" t="s">
        <v>561</v>
      </c>
      <c r="O605" s="38"/>
      <c r="P605" s="38" t="s">
        <v>693</v>
      </c>
    </row>
    <row r="606" spans="2:16" x14ac:dyDescent="0.25">
      <c r="B606">
        <v>13</v>
      </c>
      <c r="C606" s="42" t="e">
        <f>VLOOKUP([1]!テーブル26[[#This Row],[article_type_id]],[1]!品名マスタ[#Data],5,0)</f>
        <v>#VALUE!</v>
      </c>
      <c r="D606">
        <v>10036</v>
      </c>
      <c r="E606" s="42" t="e">
        <f>VLOOKUP([1]!テーブル26[[#This Row],[qt_condition_type_id]],[1]!見積条件タイプマスタ[#Data],5,0)</f>
        <v>#VALUE!</v>
      </c>
      <c r="F606" s="42" t="e">
        <f>VLOOKUP([1]!テーブル26[[#This Row],[qt_condition_type_id]],[1]!見積条件タイプマスタ[#Data],4,0)</f>
        <v>#VALUE!</v>
      </c>
      <c r="G606">
        <v>19</v>
      </c>
      <c r="H606" s="42" t="e">
        <f>[1]!テーブル26[[#This Row],[article_type_id]]&amp;"."&amp;[1]!テーブル26[[#This Row],[qt_condition_type_id]]&amp;"."&amp;[1]!テーブル26[[#This Row],[qt_condition_type_define_id]]</f>
        <v>#VALUE!</v>
      </c>
      <c r="I606" s="56" t="e">
        <f>VLOOKUP([1]!テーブル26[[#This Row],['#unique_id]],[1]!見積条件マスタ[['#unique_id]:[name]],2,0)</f>
        <v>#VALUE!</v>
      </c>
      <c r="J606" s="56" t="e">
        <f>VLOOKUP([1]!テーブル26[[#This Row],['#unique_id]],[1]!見積条件マスタ[['#unique_id]:[name]],3,0)</f>
        <v>#VALUE!</v>
      </c>
      <c r="K606" s="56" t="e">
        <f>VLOOKUP([1]!テーブル26[[#This Row],['#unique_id]],[1]!見積条件マスタ[['#unique_id]:[name]],4,0)</f>
        <v>#VALUE!</v>
      </c>
      <c r="L606" s="38">
        <v>1</v>
      </c>
      <c r="M606" s="38" t="s">
        <v>561</v>
      </c>
      <c r="N606" s="38" t="s">
        <v>561</v>
      </c>
      <c r="O606" s="38" t="s">
        <v>701</v>
      </c>
      <c r="P606" s="38" t="s">
        <v>692</v>
      </c>
    </row>
    <row r="607" spans="2:16" x14ac:dyDescent="0.25">
      <c r="B607">
        <v>13</v>
      </c>
      <c r="C607" s="42" t="e">
        <f>VLOOKUP([1]!テーブル26[[#This Row],[article_type_id]],[1]!品名マスタ[#Data],5,0)</f>
        <v>#VALUE!</v>
      </c>
      <c r="D607">
        <v>10036</v>
      </c>
      <c r="E607" s="42" t="e">
        <f>VLOOKUP([1]!テーブル26[[#This Row],[qt_condition_type_id]],[1]!見積条件タイプマスタ[#Data],5,0)</f>
        <v>#VALUE!</v>
      </c>
      <c r="F607" s="42" t="e">
        <f>VLOOKUP([1]!テーブル26[[#This Row],[qt_condition_type_id]],[1]!見積条件タイプマスタ[#Data],4,0)</f>
        <v>#VALUE!</v>
      </c>
      <c r="G607">
        <v>19</v>
      </c>
      <c r="H607" s="42" t="e">
        <f>[1]!テーブル26[[#This Row],[article_type_id]]&amp;"."&amp;[1]!テーブル26[[#This Row],[qt_condition_type_id]]&amp;"."&amp;[1]!テーブル26[[#This Row],[qt_condition_type_define_id]]</f>
        <v>#VALUE!</v>
      </c>
      <c r="I607" s="56" t="e">
        <f>VLOOKUP([1]!テーブル26[[#This Row],['#unique_id]],[1]!見積条件マスタ[['#unique_id]:[name]],2,0)</f>
        <v>#VALUE!</v>
      </c>
      <c r="J607" s="56" t="e">
        <f>VLOOKUP([1]!テーブル26[[#This Row],['#unique_id]],[1]!見積条件マスタ[['#unique_id]:[name]],3,0)</f>
        <v>#VALUE!</v>
      </c>
      <c r="K607" s="56" t="e">
        <f>VLOOKUP([1]!テーブル26[[#This Row],['#unique_id]],[1]!見積条件マスタ[['#unique_id]:[name]],4,0)</f>
        <v>#VALUE!</v>
      </c>
      <c r="L607" s="38">
        <v>2</v>
      </c>
      <c r="M607" s="38" t="s">
        <v>561</v>
      </c>
      <c r="N607" s="38" t="s">
        <v>561</v>
      </c>
      <c r="O607" s="38"/>
      <c r="P607" s="38" t="s">
        <v>693</v>
      </c>
    </row>
    <row r="608" spans="2:16" x14ac:dyDescent="0.25">
      <c r="B608">
        <v>13</v>
      </c>
      <c r="C608" s="42" t="e">
        <f>VLOOKUP([1]!テーブル26[[#This Row],[article_type_id]],[1]!品名マスタ[#Data],5,0)</f>
        <v>#VALUE!</v>
      </c>
      <c r="D608">
        <v>10036</v>
      </c>
      <c r="E608" s="42" t="e">
        <f>VLOOKUP([1]!テーブル26[[#This Row],[qt_condition_type_id]],[1]!見積条件タイプマスタ[#Data],5,0)</f>
        <v>#VALUE!</v>
      </c>
      <c r="F608" s="42" t="e">
        <f>VLOOKUP([1]!テーブル26[[#This Row],[qt_condition_type_id]],[1]!見積条件タイプマスタ[#Data],4,0)</f>
        <v>#VALUE!</v>
      </c>
      <c r="G608">
        <v>20</v>
      </c>
      <c r="H608" s="42" t="e">
        <f>[1]!テーブル26[[#This Row],[article_type_id]]&amp;"."&amp;[1]!テーブル26[[#This Row],[qt_condition_type_id]]&amp;"."&amp;[1]!テーブル26[[#This Row],[qt_condition_type_define_id]]</f>
        <v>#VALUE!</v>
      </c>
      <c r="I608" s="56" t="e">
        <f>VLOOKUP([1]!テーブル26[[#This Row],['#unique_id]],[1]!見積条件マスタ[['#unique_id]:[name]],2,0)</f>
        <v>#VALUE!</v>
      </c>
      <c r="J608" s="56" t="e">
        <f>VLOOKUP([1]!テーブル26[[#This Row],['#unique_id]],[1]!見積条件マスタ[['#unique_id]:[name]],3,0)</f>
        <v>#VALUE!</v>
      </c>
      <c r="K608" s="56" t="e">
        <f>VLOOKUP([1]!テーブル26[[#This Row],['#unique_id]],[1]!見積条件マスタ[['#unique_id]:[name]],4,0)</f>
        <v>#VALUE!</v>
      </c>
      <c r="L608" s="38">
        <v>1</v>
      </c>
      <c r="M608" s="38" t="s">
        <v>561</v>
      </c>
      <c r="N608" s="38" t="s">
        <v>561</v>
      </c>
      <c r="O608" s="38" t="s">
        <v>700</v>
      </c>
      <c r="P608" s="38" t="s">
        <v>692</v>
      </c>
    </row>
    <row r="609" spans="2:16" x14ac:dyDescent="0.25">
      <c r="B609">
        <v>13</v>
      </c>
      <c r="C609" s="42" t="e">
        <f>VLOOKUP([1]!テーブル26[[#This Row],[article_type_id]],[1]!品名マスタ[#Data],5,0)</f>
        <v>#VALUE!</v>
      </c>
      <c r="D609">
        <v>10036</v>
      </c>
      <c r="E609" s="42" t="e">
        <f>VLOOKUP([1]!テーブル26[[#This Row],[qt_condition_type_id]],[1]!見積条件タイプマスタ[#Data],5,0)</f>
        <v>#VALUE!</v>
      </c>
      <c r="F609" s="42" t="e">
        <f>VLOOKUP([1]!テーブル26[[#This Row],[qt_condition_type_id]],[1]!見積条件タイプマスタ[#Data],4,0)</f>
        <v>#VALUE!</v>
      </c>
      <c r="G609">
        <v>20</v>
      </c>
      <c r="H609" s="42" t="e">
        <f>[1]!テーブル26[[#This Row],[article_type_id]]&amp;"."&amp;[1]!テーブル26[[#This Row],[qt_condition_type_id]]&amp;"."&amp;[1]!テーブル26[[#This Row],[qt_condition_type_define_id]]</f>
        <v>#VALUE!</v>
      </c>
      <c r="I609" s="56" t="e">
        <f>VLOOKUP([1]!テーブル26[[#This Row],['#unique_id]],[1]!見積条件マスタ[['#unique_id]:[name]],2,0)</f>
        <v>#VALUE!</v>
      </c>
      <c r="J609" s="56" t="e">
        <f>VLOOKUP([1]!テーブル26[[#This Row],['#unique_id]],[1]!見積条件マスタ[['#unique_id]:[name]],3,0)</f>
        <v>#VALUE!</v>
      </c>
      <c r="K609" s="56" t="e">
        <f>VLOOKUP([1]!テーブル26[[#This Row],['#unique_id]],[1]!見積条件マスタ[['#unique_id]:[name]],4,0)</f>
        <v>#VALUE!</v>
      </c>
      <c r="L609" s="38">
        <v>2</v>
      </c>
      <c r="M609" s="38" t="s">
        <v>561</v>
      </c>
      <c r="N609" s="38" t="s">
        <v>561</v>
      </c>
      <c r="O609" s="38"/>
      <c r="P609" s="38" t="s">
        <v>693</v>
      </c>
    </row>
  </sheetData>
  <phoneticPr fontId="1"/>
  <dataValidations disablePrompts="1" count="1">
    <dataValidation type="list" allowBlank="1" showInputMessage="1" showErrorMessage="1" errorTitle="見積条件タイプマスタに登録されていない値です" error="見積条件タイプIDは、見積条件タイプマスタで定義されている値を入力ください。[見積条件タイプマスタ]シートで確認できます。_x000a_[見積条件タイプマスタ]シートの値が最新でない場合は、見積条件タイプマスタ (mst_qt_condition_types).xlsxを確認・更新し、最新のマスタデータを[見積条件タイプマスタ]シートのマスタテーブルに値貼付してください。" sqref="D272:D289">
      <formula1>見積条件タイプID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 tint="0.39997558519241921"/>
  </sheetPr>
  <dimension ref="B1:H61"/>
  <sheetViews>
    <sheetView showGridLines="0" showRowColHeaders="0" zoomScale="85" zoomScaleNormal="85" workbookViewId="0">
      <pane ySplit="4" topLeftCell="A14" activePane="bottomLeft" state="frozen"/>
      <selection pane="bottomLeft" activeCell="D19" sqref="D19"/>
    </sheetView>
  </sheetViews>
  <sheetFormatPr defaultRowHeight="15.75" x14ac:dyDescent="0.25"/>
  <cols>
    <col min="1" max="1" width="2.21875" customWidth="1"/>
    <col min="2" max="2" width="21.21875" customWidth="1"/>
    <col min="3" max="3" width="29.109375" customWidth="1"/>
    <col min="4" max="4" width="56.109375" bestFit="1" customWidth="1"/>
    <col min="5" max="5" width="25" customWidth="1"/>
    <col min="6" max="6" width="32.6640625" bestFit="1" customWidth="1"/>
    <col min="7" max="7" width="27.44140625" customWidth="1"/>
    <col min="8" max="8" width="14.6640625" customWidth="1"/>
  </cols>
  <sheetData>
    <row r="1" spans="2:8" ht="11.25" customHeight="1" x14ac:dyDescent="0.25"/>
    <row r="2" spans="2:8" ht="24" x14ac:dyDescent="0.25">
      <c r="B2" s="15" t="s">
        <v>380</v>
      </c>
    </row>
    <row r="3" spans="2:8" ht="11.25" customHeight="1" x14ac:dyDescent="0.25"/>
    <row r="4" spans="2:8" x14ac:dyDescent="0.25">
      <c r="B4" s="8" t="s">
        <v>2</v>
      </c>
      <c r="C4" t="s">
        <v>43</v>
      </c>
      <c r="D4" t="s">
        <v>44</v>
      </c>
      <c r="E4" t="s">
        <v>45</v>
      </c>
      <c r="F4" t="s">
        <v>6</v>
      </c>
      <c r="G4" t="s">
        <v>46</v>
      </c>
      <c r="H4" t="s">
        <v>7</v>
      </c>
    </row>
    <row r="5" spans="2:8" x14ac:dyDescent="0.25">
      <c r="B5">
        <v>1</v>
      </c>
      <c r="C5" t="s">
        <v>47</v>
      </c>
      <c r="D5" t="s">
        <v>48</v>
      </c>
      <c r="E5" t="s">
        <v>49</v>
      </c>
      <c r="F5" t="s">
        <v>50</v>
      </c>
      <c r="H5">
        <v>1</v>
      </c>
    </row>
    <row r="6" spans="2:8" x14ac:dyDescent="0.25">
      <c r="B6">
        <v>2</v>
      </c>
      <c r="C6" t="s">
        <v>47</v>
      </c>
      <c r="D6" t="s">
        <v>51</v>
      </c>
      <c r="E6" t="s">
        <v>49</v>
      </c>
      <c r="F6" t="s">
        <v>52</v>
      </c>
      <c r="H6">
        <v>3</v>
      </c>
    </row>
    <row r="7" spans="2:8" x14ac:dyDescent="0.25">
      <c r="B7">
        <v>3</v>
      </c>
      <c r="C7" t="s">
        <v>47</v>
      </c>
      <c r="D7" t="s">
        <v>53</v>
      </c>
      <c r="E7" t="s">
        <v>49</v>
      </c>
      <c r="F7" t="s">
        <v>54</v>
      </c>
      <c r="H7">
        <v>2</v>
      </c>
    </row>
    <row r="8" spans="2:8" x14ac:dyDescent="0.25">
      <c r="B8">
        <v>4</v>
      </c>
      <c r="C8" t="s">
        <v>47</v>
      </c>
      <c r="D8" t="s">
        <v>55</v>
      </c>
      <c r="E8" t="s">
        <v>49</v>
      </c>
      <c r="F8" t="s">
        <v>56</v>
      </c>
      <c r="H8">
        <v>4</v>
      </c>
    </row>
    <row r="9" spans="2:8" x14ac:dyDescent="0.25">
      <c r="B9">
        <v>5</v>
      </c>
      <c r="C9" t="s">
        <v>47</v>
      </c>
      <c r="D9" t="s">
        <v>57</v>
      </c>
      <c r="E9" t="s">
        <v>49</v>
      </c>
      <c r="F9" t="s">
        <v>58</v>
      </c>
      <c r="H9">
        <v>5</v>
      </c>
    </row>
    <row r="10" spans="2:8" x14ac:dyDescent="0.25">
      <c r="B10">
        <v>6</v>
      </c>
      <c r="C10" t="s">
        <v>47</v>
      </c>
      <c r="D10" t="s">
        <v>59</v>
      </c>
      <c r="E10" t="s">
        <v>49</v>
      </c>
      <c r="F10" t="s">
        <v>60</v>
      </c>
      <c r="H10">
        <v>6</v>
      </c>
    </row>
    <row r="11" spans="2:8" x14ac:dyDescent="0.25">
      <c r="B11">
        <v>7</v>
      </c>
      <c r="C11" t="s">
        <v>47</v>
      </c>
      <c r="D11" t="s">
        <v>61</v>
      </c>
      <c r="E11" t="s">
        <v>49</v>
      </c>
      <c r="F11" t="s">
        <v>62</v>
      </c>
      <c r="H11">
        <v>7</v>
      </c>
    </row>
    <row r="12" spans="2:8" x14ac:dyDescent="0.25">
      <c r="B12">
        <v>8</v>
      </c>
      <c r="C12" t="s">
        <v>47</v>
      </c>
      <c r="D12" t="s">
        <v>48</v>
      </c>
      <c r="E12" t="s">
        <v>49</v>
      </c>
      <c r="F12" t="s">
        <v>63</v>
      </c>
      <c r="H12">
        <v>2</v>
      </c>
    </row>
    <row r="13" spans="2:8" x14ac:dyDescent="0.25">
      <c r="B13">
        <v>9</v>
      </c>
      <c r="C13" t="s">
        <v>47</v>
      </c>
      <c r="D13" t="s">
        <v>51</v>
      </c>
      <c r="E13" t="s">
        <v>49</v>
      </c>
      <c r="F13" t="s">
        <v>64</v>
      </c>
      <c r="H13">
        <v>3</v>
      </c>
    </row>
    <row r="14" spans="2:8" x14ac:dyDescent="0.25">
      <c r="B14">
        <v>10</v>
      </c>
      <c r="C14" t="s">
        <v>47</v>
      </c>
      <c r="D14" t="s">
        <v>53</v>
      </c>
      <c r="E14" t="s">
        <v>49</v>
      </c>
      <c r="F14" t="s">
        <v>65</v>
      </c>
      <c r="H14">
        <v>1</v>
      </c>
    </row>
    <row r="15" spans="2:8" x14ac:dyDescent="0.25">
      <c r="B15">
        <v>10001</v>
      </c>
      <c r="C15" t="s">
        <v>66</v>
      </c>
      <c r="D15" t="s">
        <v>67</v>
      </c>
      <c r="E15" t="s">
        <v>68</v>
      </c>
      <c r="F15" t="s">
        <v>69</v>
      </c>
      <c r="H15">
        <v>2</v>
      </c>
    </row>
    <row r="16" spans="2:8" x14ac:dyDescent="0.25">
      <c r="B16">
        <v>10002</v>
      </c>
      <c r="C16" t="s">
        <v>66</v>
      </c>
      <c r="D16" t="s">
        <v>70</v>
      </c>
      <c r="E16" t="s">
        <v>68</v>
      </c>
      <c r="F16" t="s">
        <v>71</v>
      </c>
      <c r="H16">
        <v>3</v>
      </c>
    </row>
    <row r="17" spans="2:8" x14ac:dyDescent="0.25">
      <c r="B17">
        <v>10003</v>
      </c>
      <c r="C17" t="s">
        <v>66</v>
      </c>
      <c r="D17" t="s">
        <v>72</v>
      </c>
      <c r="E17" t="s">
        <v>68</v>
      </c>
      <c r="F17" t="s">
        <v>73</v>
      </c>
      <c r="H17">
        <v>8</v>
      </c>
    </row>
    <row r="18" spans="2:8" x14ac:dyDescent="0.25">
      <c r="B18">
        <v>10004</v>
      </c>
      <c r="C18" t="s">
        <v>66</v>
      </c>
      <c r="D18" t="s">
        <v>74</v>
      </c>
      <c r="E18" t="s">
        <v>68</v>
      </c>
      <c r="F18" t="s">
        <v>75</v>
      </c>
      <c r="H18">
        <v>9</v>
      </c>
    </row>
    <row r="19" spans="2:8" x14ac:dyDescent="0.25">
      <c r="B19">
        <v>10005</v>
      </c>
      <c r="C19" t="s">
        <v>66</v>
      </c>
      <c r="D19" t="s">
        <v>76</v>
      </c>
      <c r="E19" t="s">
        <v>68</v>
      </c>
      <c r="F19" t="s">
        <v>77</v>
      </c>
      <c r="H19">
        <v>4</v>
      </c>
    </row>
    <row r="20" spans="2:8" x14ac:dyDescent="0.25">
      <c r="B20">
        <v>10006</v>
      </c>
      <c r="C20" t="s">
        <v>66</v>
      </c>
      <c r="D20" t="s">
        <v>78</v>
      </c>
      <c r="E20" t="s">
        <v>68</v>
      </c>
      <c r="F20" t="s">
        <v>79</v>
      </c>
      <c r="H20">
        <v>5</v>
      </c>
    </row>
    <row r="21" spans="2:8" x14ac:dyDescent="0.25">
      <c r="B21">
        <v>10007</v>
      </c>
      <c r="C21" t="s">
        <v>66</v>
      </c>
      <c r="D21" t="s">
        <v>80</v>
      </c>
      <c r="E21" t="s">
        <v>68</v>
      </c>
      <c r="F21" t="s">
        <v>81</v>
      </c>
      <c r="H21">
        <v>100</v>
      </c>
    </row>
    <row r="22" spans="2:8" x14ac:dyDescent="0.25">
      <c r="B22">
        <v>10008</v>
      </c>
      <c r="C22" t="s">
        <v>66</v>
      </c>
      <c r="D22" t="s">
        <v>82</v>
      </c>
      <c r="E22" t="s">
        <v>68</v>
      </c>
      <c r="F22" t="s">
        <v>83</v>
      </c>
      <c r="H22">
        <v>101</v>
      </c>
    </row>
    <row r="23" spans="2:8" x14ac:dyDescent="0.25">
      <c r="B23">
        <v>10009</v>
      </c>
      <c r="C23" t="s">
        <v>66</v>
      </c>
      <c r="D23" t="s">
        <v>84</v>
      </c>
      <c r="E23" t="s">
        <v>68</v>
      </c>
      <c r="F23" t="s">
        <v>85</v>
      </c>
      <c r="H23">
        <v>102</v>
      </c>
    </row>
    <row r="24" spans="2:8" x14ac:dyDescent="0.25">
      <c r="B24">
        <v>10010</v>
      </c>
      <c r="C24" t="s">
        <v>66</v>
      </c>
      <c r="D24" t="s">
        <v>86</v>
      </c>
      <c r="E24" t="s">
        <v>68</v>
      </c>
      <c r="F24" t="s">
        <v>87</v>
      </c>
      <c r="H24">
        <v>103</v>
      </c>
    </row>
    <row r="25" spans="2:8" x14ac:dyDescent="0.25">
      <c r="B25">
        <v>10011</v>
      </c>
      <c r="C25" t="s">
        <v>66</v>
      </c>
      <c r="D25" t="s">
        <v>88</v>
      </c>
      <c r="E25" t="s">
        <v>68</v>
      </c>
      <c r="F25" t="s">
        <v>89</v>
      </c>
      <c r="H25">
        <v>104</v>
      </c>
    </row>
    <row r="26" spans="2:8" x14ac:dyDescent="0.25">
      <c r="B26">
        <v>10012</v>
      </c>
      <c r="C26" t="s">
        <v>66</v>
      </c>
      <c r="D26" t="s">
        <v>90</v>
      </c>
      <c r="E26" t="s">
        <v>68</v>
      </c>
      <c r="F26" t="s">
        <v>91</v>
      </c>
      <c r="H26">
        <v>105</v>
      </c>
    </row>
    <row r="27" spans="2:8" x14ac:dyDescent="0.25">
      <c r="B27">
        <v>10013</v>
      </c>
      <c r="C27" t="s">
        <v>66</v>
      </c>
      <c r="D27" t="s">
        <v>92</v>
      </c>
      <c r="E27" t="s">
        <v>68</v>
      </c>
      <c r="F27" t="s">
        <v>93</v>
      </c>
      <c r="H27">
        <v>106</v>
      </c>
    </row>
    <row r="28" spans="2:8" x14ac:dyDescent="0.25">
      <c r="B28">
        <v>10014</v>
      </c>
      <c r="C28" t="s">
        <v>47</v>
      </c>
      <c r="D28" t="s">
        <v>94</v>
      </c>
      <c r="E28" t="s">
        <v>68</v>
      </c>
      <c r="F28" t="s">
        <v>95</v>
      </c>
      <c r="H28">
        <v>12</v>
      </c>
    </row>
    <row r="29" spans="2:8" x14ac:dyDescent="0.25">
      <c r="B29">
        <v>10015</v>
      </c>
      <c r="C29" t="s">
        <v>66</v>
      </c>
      <c r="D29" t="s">
        <v>96</v>
      </c>
      <c r="E29" t="s">
        <v>68</v>
      </c>
      <c r="F29" t="s">
        <v>97</v>
      </c>
      <c r="H29">
        <v>13</v>
      </c>
    </row>
    <row r="30" spans="2:8" x14ac:dyDescent="0.25">
      <c r="B30">
        <v>10016</v>
      </c>
      <c r="C30" t="s">
        <v>47</v>
      </c>
      <c r="D30" t="s">
        <v>98</v>
      </c>
      <c r="E30" t="s">
        <v>68</v>
      </c>
      <c r="F30" t="s">
        <v>99</v>
      </c>
      <c r="H30">
        <v>14</v>
      </c>
    </row>
    <row r="31" spans="2:8" x14ac:dyDescent="0.25">
      <c r="B31">
        <v>10017</v>
      </c>
      <c r="C31" t="s">
        <v>66</v>
      </c>
      <c r="D31" t="s">
        <v>100</v>
      </c>
      <c r="E31" t="s">
        <v>68</v>
      </c>
      <c r="F31" t="s">
        <v>101</v>
      </c>
      <c r="H31">
        <v>15</v>
      </c>
    </row>
    <row r="32" spans="2:8" x14ac:dyDescent="0.25">
      <c r="B32">
        <v>10018</v>
      </c>
      <c r="C32" t="s">
        <v>47</v>
      </c>
      <c r="D32" t="s">
        <v>102</v>
      </c>
      <c r="E32" t="s">
        <v>68</v>
      </c>
      <c r="F32" t="s">
        <v>103</v>
      </c>
      <c r="H32">
        <v>16</v>
      </c>
    </row>
    <row r="33" spans="2:8" x14ac:dyDescent="0.25">
      <c r="B33">
        <v>10019</v>
      </c>
      <c r="C33" t="s">
        <v>66</v>
      </c>
      <c r="D33" t="s">
        <v>104</v>
      </c>
      <c r="E33" t="s">
        <v>68</v>
      </c>
      <c r="F33" t="s">
        <v>105</v>
      </c>
      <c r="H33">
        <v>17</v>
      </c>
    </row>
    <row r="34" spans="2:8" x14ac:dyDescent="0.25">
      <c r="B34">
        <v>10020</v>
      </c>
      <c r="C34" t="s">
        <v>66</v>
      </c>
      <c r="D34" t="s">
        <v>106</v>
      </c>
      <c r="E34" t="s">
        <v>68</v>
      </c>
      <c r="F34" t="s">
        <v>107</v>
      </c>
      <c r="H34">
        <v>18</v>
      </c>
    </row>
    <row r="35" spans="2:8" x14ac:dyDescent="0.25">
      <c r="B35">
        <v>10021</v>
      </c>
      <c r="C35" t="s">
        <v>66</v>
      </c>
      <c r="D35" t="s">
        <v>108</v>
      </c>
      <c r="E35" t="s">
        <v>68</v>
      </c>
      <c r="F35" t="s">
        <v>109</v>
      </c>
      <c r="H35">
        <v>10</v>
      </c>
    </row>
    <row r="36" spans="2:8" x14ac:dyDescent="0.25">
      <c r="B36">
        <v>10022</v>
      </c>
      <c r="C36" t="s">
        <v>66</v>
      </c>
      <c r="D36" t="s">
        <v>110</v>
      </c>
      <c r="E36" t="s">
        <v>68</v>
      </c>
      <c r="F36" t="s">
        <v>111</v>
      </c>
      <c r="H36">
        <v>11</v>
      </c>
    </row>
    <row r="37" spans="2:8" x14ac:dyDescent="0.25">
      <c r="B37">
        <v>10023</v>
      </c>
      <c r="C37" t="s">
        <v>47</v>
      </c>
      <c r="D37" t="s">
        <v>112</v>
      </c>
      <c r="E37" t="s">
        <v>68</v>
      </c>
      <c r="F37" t="s">
        <v>113</v>
      </c>
      <c r="H37">
        <v>19</v>
      </c>
    </row>
    <row r="38" spans="2:8" x14ac:dyDescent="0.25">
      <c r="B38">
        <v>10024</v>
      </c>
      <c r="C38" t="s">
        <v>47</v>
      </c>
      <c r="D38" t="s">
        <v>114</v>
      </c>
      <c r="E38" t="s">
        <v>68</v>
      </c>
      <c r="F38" t="s">
        <v>115</v>
      </c>
      <c r="H38">
        <v>20</v>
      </c>
    </row>
    <row r="39" spans="2:8" x14ac:dyDescent="0.25">
      <c r="B39">
        <v>10025</v>
      </c>
      <c r="C39" t="s">
        <v>47</v>
      </c>
      <c r="D39" t="s">
        <v>116</v>
      </c>
      <c r="E39" t="s">
        <v>68</v>
      </c>
      <c r="F39" t="s">
        <v>117</v>
      </c>
      <c r="H39">
        <v>21</v>
      </c>
    </row>
    <row r="40" spans="2:8" x14ac:dyDescent="0.25">
      <c r="B40">
        <v>10026</v>
      </c>
      <c r="C40" t="s">
        <v>47</v>
      </c>
      <c r="D40" t="s">
        <v>118</v>
      </c>
      <c r="E40" t="s">
        <v>68</v>
      </c>
      <c r="F40" t="s">
        <v>119</v>
      </c>
      <c r="H40">
        <v>23</v>
      </c>
    </row>
    <row r="41" spans="2:8" x14ac:dyDescent="0.25">
      <c r="B41">
        <v>10027</v>
      </c>
      <c r="C41" t="s">
        <v>47</v>
      </c>
      <c r="D41" t="s">
        <v>120</v>
      </c>
      <c r="E41" t="s">
        <v>68</v>
      </c>
      <c r="F41" t="s">
        <v>121</v>
      </c>
      <c r="H41">
        <v>24</v>
      </c>
    </row>
    <row r="42" spans="2:8" x14ac:dyDescent="0.25">
      <c r="B42">
        <v>10028</v>
      </c>
      <c r="C42" t="s">
        <v>66</v>
      </c>
      <c r="D42" t="s">
        <v>122</v>
      </c>
      <c r="E42" t="s">
        <v>68</v>
      </c>
      <c r="F42" t="s">
        <v>123</v>
      </c>
      <c r="H42">
        <v>99</v>
      </c>
    </row>
    <row r="43" spans="2:8" x14ac:dyDescent="0.25">
      <c r="B43">
        <v>10029</v>
      </c>
      <c r="C43" t="s">
        <v>66</v>
      </c>
      <c r="D43" t="s">
        <v>124</v>
      </c>
      <c r="E43" t="s">
        <v>68</v>
      </c>
      <c r="F43" t="s">
        <v>125</v>
      </c>
      <c r="H43">
        <v>6</v>
      </c>
    </row>
    <row r="44" spans="2:8" x14ac:dyDescent="0.25">
      <c r="B44">
        <v>10030</v>
      </c>
      <c r="C44" t="s">
        <v>66</v>
      </c>
      <c r="D44" t="s">
        <v>126</v>
      </c>
      <c r="E44" t="s">
        <v>68</v>
      </c>
      <c r="F44" t="s">
        <v>127</v>
      </c>
      <c r="H44">
        <v>7</v>
      </c>
    </row>
    <row r="45" spans="2:8" x14ac:dyDescent="0.25">
      <c r="B45">
        <v>10031</v>
      </c>
      <c r="C45" t="s">
        <v>66</v>
      </c>
      <c r="D45" t="s">
        <v>128</v>
      </c>
      <c r="E45" t="s">
        <v>68</v>
      </c>
      <c r="F45" t="s">
        <v>129</v>
      </c>
      <c r="H45">
        <v>22</v>
      </c>
    </row>
    <row r="46" spans="2:8" x14ac:dyDescent="0.25">
      <c r="B46">
        <v>10032</v>
      </c>
      <c r="C46" t="s">
        <v>47</v>
      </c>
      <c r="D46" t="s">
        <v>130</v>
      </c>
      <c r="E46" t="s">
        <v>68</v>
      </c>
      <c r="F46" t="s">
        <v>131</v>
      </c>
      <c r="H46">
        <v>25</v>
      </c>
    </row>
    <row r="47" spans="2:8" x14ac:dyDescent="0.25">
      <c r="B47">
        <v>10033</v>
      </c>
      <c r="C47" t="s">
        <v>47</v>
      </c>
      <c r="D47" t="s">
        <v>132</v>
      </c>
      <c r="E47" t="s">
        <v>68</v>
      </c>
      <c r="F47" t="s">
        <v>133</v>
      </c>
      <c r="H47">
        <v>26</v>
      </c>
    </row>
    <row r="48" spans="2:8" x14ac:dyDescent="0.25">
      <c r="B48">
        <v>10034</v>
      </c>
      <c r="C48" t="s">
        <v>47</v>
      </c>
      <c r="D48" t="s">
        <v>134</v>
      </c>
      <c r="E48" t="s">
        <v>68</v>
      </c>
      <c r="F48" t="s">
        <v>135</v>
      </c>
      <c r="H48">
        <v>27</v>
      </c>
    </row>
    <row r="49" spans="2:8" x14ac:dyDescent="0.25">
      <c r="B49">
        <v>10035</v>
      </c>
      <c r="C49" t="s">
        <v>47</v>
      </c>
      <c r="D49" t="s">
        <v>136</v>
      </c>
      <c r="E49" t="s">
        <v>68</v>
      </c>
      <c r="F49" t="s">
        <v>137</v>
      </c>
      <c r="H49">
        <v>28</v>
      </c>
    </row>
    <row r="50" spans="2:8" x14ac:dyDescent="0.25">
      <c r="B50">
        <v>10036</v>
      </c>
      <c r="C50" t="s">
        <v>47</v>
      </c>
      <c r="D50" t="s">
        <v>138</v>
      </c>
      <c r="E50" t="s">
        <v>68</v>
      </c>
      <c r="F50" t="s">
        <v>139</v>
      </c>
      <c r="H50">
        <v>29</v>
      </c>
    </row>
    <row r="51" spans="2:8" x14ac:dyDescent="0.25">
      <c r="B51">
        <v>10037</v>
      </c>
      <c r="C51" t="s">
        <v>66</v>
      </c>
      <c r="D51" t="s">
        <v>140</v>
      </c>
      <c r="E51" t="s">
        <v>68</v>
      </c>
      <c r="F51" t="s">
        <v>56</v>
      </c>
      <c r="H51">
        <v>30</v>
      </c>
    </row>
    <row r="52" spans="2:8" x14ac:dyDescent="0.25">
      <c r="B52">
        <v>10038</v>
      </c>
      <c r="C52" t="s">
        <v>66</v>
      </c>
      <c r="D52" t="s">
        <v>141</v>
      </c>
      <c r="E52" t="s">
        <v>68</v>
      </c>
      <c r="F52" t="s">
        <v>58</v>
      </c>
      <c r="H52">
        <v>31</v>
      </c>
    </row>
    <row r="53" spans="2:8" x14ac:dyDescent="0.25">
      <c r="B53">
        <v>10039</v>
      </c>
      <c r="C53" t="s">
        <v>66</v>
      </c>
      <c r="D53" t="s">
        <v>142</v>
      </c>
      <c r="E53" t="s">
        <v>68</v>
      </c>
      <c r="F53" t="s">
        <v>60</v>
      </c>
      <c r="H53">
        <v>32</v>
      </c>
    </row>
    <row r="54" spans="2:8" x14ac:dyDescent="0.25">
      <c r="B54">
        <v>10040</v>
      </c>
      <c r="C54" t="s">
        <v>47</v>
      </c>
      <c r="D54" t="s">
        <v>143</v>
      </c>
      <c r="E54" t="s">
        <v>68</v>
      </c>
      <c r="F54" t="s">
        <v>144</v>
      </c>
      <c r="H54">
        <v>33</v>
      </c>
    </row>
    <row r="55" spans="2:8" x14ac:dyDescent="0.25">
      <c r="B55">
        <v>20001</v>
      </c>
      <c r="C55" t="s">
        <v>145</v>
      </c>
      <c r="D55" t="s">
        <v>146</v>
      </c>
      <c r="E55" t="s">
        <v>147</v>
      </c>
      <c r="F55" t="s">
        <v>148</v>
      </c>
      <c r="H55">
        <v>6</v>
      </c>
    </row>
    <row r="56" spans="2:8" x14ac:dyDescent="0.25">
      <c r="B56">
        <v>20002</v>
      </c>
      <c r="C56" t="s">
        <v>149</v>
      </c>
      <c r="D56" t="s">
        <v>150</v>
      </c>
      <c r="E56" t="s">
        <v>147</v>
      </c>
      <c r="F56" t="s">
        <v>151</v>
      </c>
      <c r="H56">
        <v>5</v>
      </c>
    </row>
    <row r="57" spans="2:8" x14ac:dyDescent="0.25">
      <c r="B57">
        <v>20003</v>
      </c>
      <c r="C57" t="s">
        <v>145</v>
      </c>
      <c r="D57" t="s">
        <v>152</v>
      </c>
      <c r="E57" t="s">
        <v>147</v>
      </c>
      <c r="F57" t="s">
        <v>153</v>
      </c>
      <c r="H57">
        <v>3</v>
      </c>
    </row>
    <row r="58" spans="2:8" x14ac:dyDescent="0.25">
      <c r="B58">
        <v>20004</v>
      </c>
      <c r="C58" t="s">
        <v>145</v>
      </c>
      <c r="D58" t="s">
        <v>154</v>
      </c>
      <c r="E58" t="s">
        <v>147</v>
      </c>
      <c r="F58" t="s">
        <v>155</v>
      </c>
      <c r="H58">
        <v>1</v>
      </c>
    </row>
    <row r="59" spans="2:8" x14ac:dyDescent="0.25">
      <c r="B59">
        <v>20005</v>
      </c>
      <c r="C59" t="s">
        <v>156</v>
      </c>
      <c r="D59" t="s">
        <v>157</v>
      </c>
      <c r="E59" t="s">
        <v>147</v>
      </c>
      <c r="F59" t="s">
        <v>158</v>
      </c>
      <c r="H59">
        <v>2</v>
      </c>
    </row>
    <row r="60" spans="2:8" x14ac:dyDescent="0.25">
      <c r="B60">
        <v>20006</v>
      </c>
      <c r="C60" t="s">
        <v>145</v>
      </c>
      <c r="D60" t="s">
        <v>159</v>
      </c>
      <c r="E60" t="s">
        <v>147</v>
      </c>
      <c r="F60" t="s">
        <v>160</v>
      </c>
      <c r="H60">
        <v>4</v>
      </c>
    </row>
    <row r="61" spans="2:8" x14ac:dyDescent="0.25">
      <c r="B61">
        <v>29999</v>
      </c>
      <c r="C61" t="s">
        <v>47</v>
      </c>
      <c r="D61" t="s">
        <v>161</v>
      </c>
      <c r="E61" t="s">
        <v>147</v>
      </c>
      <c r="F61" t="s">
        <v>162</v>
      </c>
      <c r="H61">
        <v>999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7" tint="0.39997558519241921"/>
  </sheetPr>
  <dimension ref="B1:H22"/>
  <sheetViews>
    <sheetView showGridLines="0" showRowColHeaders="0" zoomScale="85" zoomScaleNormal="85" workbookViewId="0">
      <pane ySplit="4" topLeftCell="A5" activePane="bottomLeft" state="frozen"/>
      <selection pane="bottomLeft" activeCell="E34" sqref="E34"/>
    </sheetView>
  </sheetViews>
  <sheetFormatPr defaultRowHeight="15.75" x14ac:dyDescent="0.25"/>
  <cols>
    <col min="1" max="1" width="2.44140625" customWidth="1"/>
    <col min="2" max="2" width="17.88671875" customWidth="1"/>
    <col min="3" max="3" width="13.88671875" customWidth="1"/>
    <col min="4" max="4" width="26.109375" customWidth="1"/>
    <col min="5" max="5" width="20.5546875" customWidth="1"/>
    <col min="6" max="6" width="18.88671875" customWidth="1"/>
    <col min="7" max="7" width="25.44140625" customWidth="1"/>
    <col min="8" max="8" width="14.33203125" customWidth="1"/>
  </cols>
  <sheetData>
    <row r="1" spans="2:8" ht="11.25" customHeight="1" x14ac:dyDescent="0.25"/>
    <row r="2" spans="2:8" ht="24" x14ac:dyDescent="0.25">
      <c r="B2" s="15" t="s">
        <v>341</v>
      </c>
    </row>
    <row r="3" spans="2:8" ht="11.25" customHeight="1" x14ac:dyDescent="0.25"/>
    <row r="4" spans="2:8" x14ac:dyDescent="0.25">
      <c r="B4" t="s">
        <v>1</v>
      </c>
      <c r="C4" t="s">
        <v>283</v>
      </c>
      <c r="D4" t="s">
        <v>284</v>
      </c>
      <c r="E4" t="s">
        <v>285</v>
      </c>
      <c r="F4" t="s">
        <v>6</v>
      </c>
      <c r="G4" t="s">
        <v>286</v>
      </c>
      <c r="H4" t="s">
        <v>287</v>
      </c>
    </row>
    <row r="5" spans="2:8" x14ac:dyDescent="0.25">
      <c r="B5">
        <v>-1</v>
      </c>
      <c r="C5" t="s">
        <v>288</v>
      </c>
      <c r="D5" t="s">
        <v>266</v>
      </c>
      <c r="E5" t="s">
        <v>266</v>
      </c>
      <c r="F5" t="s">
        <v>289</v>
      </c>
      <c r="H5">
        <v>1</v>
      </c>
    </row>
    <row r="6" spans="2:8" x14ac:dyDescent="0.25">
      <c r="B6">
        <v>0</v>
      </c>
      <c r="C6" t="s">
        <v>290</v>
      </c>
      <c r="D6" t="s">
        <v>291</v>
      </c>
      <c r="E6" t="s">
        <v>292</v>
      </c>
      <c r="F6" t="s">
        <v>293</v>
      </c>
      <c r="G6" t="s">
        <v>294</v>
      </c>
      <c r="H6">
        <v>1</v>
      </c>
    </row>
    <row r="7" spans="2:8" x14ac:dyDescent="0.25">
      <c r="B7">
        <v>1</v>
      </c>
      <c r="C7" t="s">
        <v>290</v>
      </c>
      <c r="D7" t="s">
        <v>295</v>
      </c>
      <c r="E7" t="s">
        <v>296</v>
      </c>
      <c r="F7" t="s">
        <v>297</v>
      </c>
      <c r="G7" t="s">
        <v>294</v>
      </c>
      <c r="H7">
        <v>1</v>
      </c>
    </row>
    <row r="8" spans="2:8" x14ac:dyDescent="0.25">
      <c r="B8">
        <v>2</v>
      </c>
      <c r="C8" t="s">
        <v>290</v>
      </c>
      <c r="D8" t="s">
        <v>298</v>
      </c>
      <c r="E8" t="s">
        <v>299</v>
      </c>
      <c r="F8" t="s">
        <v>300</v>
      </c>
      <c r="G8" t="s">
        <v>294</v>
      </c>
      <c r="H8">
        <v>1</v>
      </c>
    </row>
    <row r="9" spans="2:8" x14ac:dyDescent="0.25">
      <c r="B9">
        <v>3</v>
      </c>
      <c r="C9" t="s">
        <v>290</v>
      </c>
      <c r="D9" t="s">
        <v>301</v>
      </c>
      <c r="E9" t="s">
        <v>302</v>
      </c>
      <c r="F9" t="s">
        <v>741</v>
      </c>
      <c r="G9" t="s">
        <v>294</v>
      </c>
      <c r="H9">
        <v>1</v>
      </c>
    </row>
    <row r="10" spans="2:8" x14ac:dyDescent="0.25">
      <c r="B10">
        <v>4</v>
      </c>
      <c r="C10" t="s">
        <v>290</v>
      </c>
      <c r="D10" t="s">
        <v>303</v>
      </c>
      <c r="E10" t="s">
        <v>304</v>
      </c>
      <c r="F10" t="s">
        <v>742</v>
      </c>
      <c r="G10" t="s">
        <v>294</v>
      </c>
      <c r="H10">
        <v>1</v>
      </c>
    </row>
    <row r="11" spans="2:8" x14ac:dyDescent="0.25">
      <c r="B11">
        <v>5</v>
      </c>
      <c r="C11" t="s">
        <v>290</v>
      </c>
      <c r="D11" t="s">
        <v>305</v>
      </c>
      <c r="E11" t="s">
        <v>306</v>
      </c>
      <c r="F11" t="s">
        <v>743</v>
      </c>
      <c r="G11" t="s">
        <v>294</v>
      </c>
      <c r="H11">
        <v>1</v>
      </c>
    </row>
    <row r="12" spans="2:8" x14ac:dyDescent="0.25">
      <c r="B12">
        <v>6</v>
      </c>
      <c r="C12" t="s">
        <v>290</v>
      </c>
      <c r="D12" t="s">
        <v>307</v>
      </c>
      <c r="E12" t="s">
        <v>308</v>
      </c>
      <c r="F12" t="s">
        <v>309</v>
      </c>
      <c r="H12">
        <v>1</v>
      </c>
    </row>
    <row r="13" spans="2:8" x14ac:dyDescent="0.25">
      <c r="B13">
        <v>7</v>
      </c>
      <c r="C13" t="s">
        <v>290</v>
      </c>
      <c r="D13" t="s">
        <v>310</v>
      </c>
      <c r="E13" t="s">
        <v>311</v>
      </c>
      <c r="F13" t="s">
        <v>312</v>
      </c>
      <c r="H13">
        <v>0</v>
      </c>
    </row>
    <row r="14" spans="2:8" x14ac:dyDescent="0.25">
      <c r="B14">
        <v>8</v>
      </c>
      <c r="C14" t="s">
        <v>290</v>
      </c>
      <c r="D14" t="s">
        <v>313</v>
      </c>
      <c r="E14" t="s">
        <v>314</v>
      </c>
      <c r="F14" t="s">
        <v>315</v>
      </c>
      <c r="H14">
        <v>1</v>
      </c>
    </row>
    <row r="15" spans="2:8" x14ac:dyDescent="0.25">
      <c r="B15">
        <v>9</v>
      </c>
      <c r="C15" t="s">
        <v>290</v>
      </c>
      <c r="D15" t="s">
        <v>316</v>
      </c>
      <c r="E15" t="s">
        <v>311</v>
      </c>
      <c r="F15" t="s">
        <v>317</v>
      </c>
      <c r="H15">
        <v>0</v>
      </c>
    </row>
    <row r="16" spans="2:8" x14ac:dyDescent="0.25">
      <c r="B16">
        <v>10</v>
      </c>
      <c r="C16" t="s">
        <v>290</v>
      </c>
      <c r="D16" t="s">
        <v>318</v>
      </c>
      <c r="E16" t="s">
        <v>319</v>
      </c>
      <c r="F16" t="s">
        <v>320</v>
      </c>
      <c r="H16">
        <v>1</v>
      </c>
    </row>
    <row r="17" spans="2:8" x14ac:dyDescent="0.25">
      <c r="B17">
        <v>11</v>
      </c>
      <c r="C17" t="s">
        <v>290</v>
      </c>
      <c r="D17" t="s">
        <v>321</v>
      </c>
      <c r="E17" t="s">
        <v>322</v>
      </c>
      <c r="F17" t="s">
        <v>323</v>
      </c>
      <c r="H17">
        <v>1</v>
      </c>
    </row>
    <row r="18" spans="2:8" x14ac:dyDescent="0.25">
      <c r="B18">
        <v>12</v>
      </c>
      <c r="C18" t="s">
        <v>290</v>
      </c>
      <c r="D18" t="s">
        <v>324</v>
      </c>
      <c r="E18" t="s">
        <v>325</v>
      </c>
      <c r="F18" t="s">
        <v>326</v>
      </c>
      <c r="H18">
        <v>1</v>
      </c>
    </row>
    <row r="19" spans="2:8" x14ac:dyDescent="0.25">
      <c r="B19">
        <v>13</v>
      </c>
      <c r="C19" t="s">
        <v>290</v>
      </c>
      <c r="D19" t="s">
        <v>327</v>
      </c>
      <c r="E19" t="s">
        <v>328</v>
      </c>
      <c r="F19" t="s">
        <v>329</v>
      </c>
      <c r="H19">
        <v>1</v>
      </c>
    </row>
    <row r="20" spans="2:8" x14ac:dyDescent="0.25">
      <c r="B20">
        <v>14</v>
      </c>
      <c r="C20" t="s">
        <v>290</v>
      </c>
      <c r="D20" t="s">
        <v>330</v>
      </c>
      <c r="E20" t="s">
        <v>331</v>
      </c>
      <c r="F20" t="s">
        <v>332</v>
      </c>
      <c r="H20">
        <v>1</v>
      </c>
    </row>
    <row r="21" spans="2:8" x14ac:dyDescent="0.25">
      <c r="B21">
        <v>15</v>
      </c>
      <c r="C21" t="s">
        <v>333</v>
      </c>
      <c r="D21" t="s">
        <v>334</v>
      </c>
      <c r="E21" t="s">
        <v>335</v>
      </c>
      <c r="F21" t="s">
        <v>336</v>
      </c>
      <c r="G21" t="s">
        <v>294</v>
      </c>
      <c r="H21">
        <v>1</v>
      </c>
    </row>
    <row r="22" spans="2:8" x14ac:dyDescent="0.25">
      <c r="B22">
        <v>16</v>
      </c>
      <c r="C22" t="s">
        <v>337</v>
      </c>
      <c r="D22" t="s">
        <v>338</v>
      </c>
      <c r="E22" t="s">
        <v>339</v>
      </c>
      <c r="F22" t="s">
        <v>340</v>
      </c>
      <c r="G22" t="s">
        <v>294</v>
      </c>
      <c r="H22">
        <v>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960E5BBBE0423429ED7C727BDA92DC5" ma:contentTypeVersion="6" ma:contentTypeDescription="新しいドキュメントを作成します。" ma:contentTypeScope="" ma:versionID="7229f74be17afc3a96dab60d2ea3a2b5">
  <xsd:schema xmlns:xsd="http://www.w3.org/2001/XMLSchema" xmlns:xs="http://www.w3.org/2001/XMLSchema" xmlns:p="http://schemas.microsoft.com/office/2006/metadata/properties" xmlns:ns2="11c465c5-f0b4-4b92-bac6-b58e7be375df" xmlns:ns3="ff3fbbd3-5fb0-44d7-8de4-e1fea5703120" targetNamespace="http://schemas.microsoft.com/office/2006/metadata/properties" ma:root="true" ma:fieldsID="158d93f906568b4cb223ef4ffece179b" ns2:_="" ns3:_="">
    <xsd:import namespace="11c465c5-f0b4-4b92-bac6-b58e7be375df"/>
    <xsd:import namespace="ff3fbbd3-5fb0-44d7-8de4-e1fea570312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c465c5-f0b4-4b92-bac6-b58e7be375d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3fbbd3-5fb0-44d7-8de4-e1fea57031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C71C0A-6E2A-49A8-A6B4-9ED0152961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B2DFC6-081B-4369-B1EB-411D12D0E8AD}">
  <ds:schemaRefs>
    <ds:schemaRef ds:uri="http://purl.org/dc/elements/1.1/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ff3fbbd3-5fb0-44d7-8de4-e1fea5703120"/>
    <ds:schemaRef ds:uri="http://schemas.microsoft.com/office/infopath/2007/PartnerControls"/>
    <ds:schemaRef ds:uri="http://schemas.openxmlformats.org/package/2006/metadata/core-properties"/>
    <ds:schemaRef ds:uri="11c465c5-f0b4-4b92-bac6-b58e7be375df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FF47E6C-F40D-4C55-90DA-0D2FC9B1F1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c465c5-f0b4-4b92-bac6-b58e7be375df"/>
    <ds:schemaRef ds:uri="ff3fbbd3-5fb0-44d7-8de4-e1fea57031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解説</vt:lpstr>
      <vt:lpstr>見積条件マスタ</vt:lpstr>
      <vt:lpstr>見積条件表示タイプ詳細設定マスタ</vt:lpstr>
      <vt:lpstr>見積条件タイプマスタ</vt:lpstr>
      <vt:lpstr>品名マスタ</vt:lpstr>
      <vt:lpstr>見積条件タイプID</vt:lpstr>
      <vt:lpstr>品名タイプID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 Shibata</dc:creator>
  <cp:lastModifiedBy>Keiichi_Hiraoka</cp:lastModifiedBy>
  <dcterms:created xsi:type="dcterms:W3CDTF">2017-10-23T14:56:48Z</dcterms:created>
  <dcterms:modified xsi:type="dcterms:W3CDTF">2018-01-09T12:31:30Z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0x010100C960E5BBBE0423429ED7C727BDA92DC5</vt:lpwstr>
  </property>
</Properties>
</file>