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thebu\Desktop\ALABS\EXCEL\class 3\"/>
    </mc:Choice>
  </mc:AlternateContent>
  <workbookProtection workbookPassword="CCB6" lockStructure="1"/>
  <bookViews>
    <workbookView xWindow="0" yWindow="0" windowWidth="20730" windowHeight="9510" activeTab="7"/>
  </bookViews>
  <sheets>
    <sheet name="Disclaimer" sheetId="14" r:id="rId1"/>
    <sheet name="Campaign Data" sheetId="7" r:id="rId2"/>
    <sheet name="Q1" sheetId="9" r:id="rId3"/>
    <sheet name="Q2" sheetId="12" r:id="rId4"/>
    <sheet name="Q3" sheetId="13" r:id="rId5"/>
    <sheet name="Q4" sheetId="10" r:id="rId6"/>
    <sheet name="Q5" sheetId="11" r:id="rId7"/>
    <sheet name="Q6" sheetId="8" r:id="rId8"/>
  </sheets>
  <definedNames>
    <definedName name="_xlnm._FilterDatabase" localSheetId="1" hidden="1">'Campaign Data'!$A$1:$O$201</definedName>
  </definedNames>
  <calcPr calcId="162913"/>
  <pivotCaches>
    <pivotCache cacheId="0" r:id="rId9"/>
  </pivotCaches>
</workbook>
</file>

<file path=xl/calcChain.xml><?xml version="1.0" encoding="utf-8"?>
<calcChain xmlns="http://schemas.openxmlformats.org/spreadsheetml/2006/main">
  <c r="E15" i="13" l="1"/>
  <c r="E12" i="13"/>
  <c r="E14" i="13"/>
  <c r="E17" i="13"/>
  <c r="E18" i="13"/>
  <c r="E19" i="13"/>
  <c r="D11" i="13"/>
  <c r="F7" i="11" l="1"/>
  <c r="G7" i="11"/>
  <c r="G24" i="11"/>
  <c r="A137" i="11"/>
  <c r="A134" i="11"/>
  <c r="A166" i="11"/>
  <c r="A182" i="11"/>
  <c r="A179" i="11"/>
  <c r="A159" i="11"/>
  <c r="A201" i="11"/>
  <c r="A169" i="11"/>
  <c r="A158" i="11"/>
  <c r="A152" i="11"/>
  <c r="A190" i="11"/>
  <c r="A141" i="11"/>
  <c r="A187" i="11"/>
  <c r="A146" i="11"/>
  <c r="A168" i="11"/>
  <c r="A142" i="11"/>
  <c r="A195" i="11"/>
  <c r="A178" i="11"/>
  <c r="A177" i="11"/>
  <c r="A200" i="11"/>
  <c r="A206" i="11"/>
  <c r="A148" i="11"/>
  <c r="A145" i="11"/>
  <c r="A174" i="11"/>
  <c r="A132" i="11"/>
  <c r="A151" i="11"/>
  <c r="A164" i="11"/>
  <c r="A131" i="11"/>
  <c r="A155" i="11"/>
  <c r="A133" i="11"/>
  <c r="A139" i="11"/>
  <c r="A197" i="11"/>
  <c r="A157" i="11"/>
  <c r="A172" i="11"/>
  <c r="A149" i="11"/>
  <c r="A171" i="11"/>
  <c r="A193" i="11"/>
  <c r="A203" i="11"/>
  <c r="A202" i="11"/>
  <c r="A205" i="11"/>
  <c r="A192" i="11"/>
  <c r="A180" i="11"/>
  <c r="A147" i="11"/>
  <c r="A176" i="11"/>
  <c r="A156" i="11"/>
  <c r="A154" i="11"/>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10" i="7"/>
  <c r="M11" i="7"/>
  <c r="M12" i="7"/>
  <c r="M13" i="7"/>
  <c r="M14" i="7"/>
  <c r="M15" i="7"/>
  <c r="M16" i="7"/>
  <c r="M17" i="7"/>
  <c r="M3" i="7"/>
  <c r="M4" i="7"/>
  <c r="M5" i="7"/>
  <c r="M6" i="7"/>
  <c r="M7" i="7"/>
  <c r="M8" i="7"/>
  <c r="M9" i="7"/>
  <c r="M2" i="7"/>
  <c r="G25" i="11" l="1"/>
  <c r="G8" i="11"/>
  <c r="G9" i="11" s="1"/>
  <c r="E4" i="12"/>
  <c r="E5" i="12"/>
  <c r="E6" i="12"/>
  <c r="E7" i="12"/>
  <c r="E8" i="12"/>
  <c r="E9" i="12"/>
  <c r="E10" i="12"/>
  <c r="E11" i="12"/>
  <c r="E12" i="12"/>
  <c r="E3" i="12"/>
  <c r="D3" i="12"/>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 i="7"/>
  <c r="D4" i="12"/>
  <c r="D5" i="12"/>
  <c r="D6" i="12"/>
  <c r="D7" i="12"/>
  <c r="D8" i="12"/>
  <c r="D9" i="12"/>
  <c r="D10" i="12"/>
  <c r="D11" i="12"/>
  <c r="D12" i="12"/>
  <c r="D18" i="13" l="1"/>
  <c r="D19" i="13"/>
  <c r="D14" i="13"/>
  <c r="G12" i="13"/>
  <c r="F19" i="13"/>
  <c r="F14" i="13"/>
  <c r="G11" i="13"/>
  <c r="G18" i="13"/>
  <c r="D17" i="13"/>
  <c r="G14" i="13"/>
  <c r="F12" i="13"/>
  <c r="F17" i="13"/>
  <c r="F15" i="13"/>
  <c r="F11" i="13"/>
  <c r="E11" i="13"/>
  <c r="F18" i="13"/>
  <c r="G17" i="13"/>
  <c r="G15" i="13"/>
  <c r="G19" i="13"/>
  <c r="D15" i="13"/>
  <c r="D12" i="13"/>
  <c r="F10" i="8"/>
  <c r="E10" i="8"/>
  <c r="D10" i="8"/>
  <c r="G26" i="11"/>
  <c r="H8" i="11"/>
  <c r="F20" i="13" l="1"/>
  <c r="G20" i="13"/>
  <c r="D20" i="13"/>
  <c r="E20" i="13"/>
  <c r="H26" i="11"/>
  <c r="H24" i="11"/>
  <c r="H7" i="11"/>
  <c r="H25" i="11"/>
  <c r="H9" i="11"/>
  <c r="A102" i="11"/>
  <c r="A21" i="11"/>
  <c r="A94" i="11"/>
  <c r="A123" i="11"/>
  <c r="A136" i="11"/>
  <c r="A51" i="11"/>
  <c r="A44" i="11"/>
  <c r="A61" i="11"/>
  <c r="A143" i="11"/>
  <c r="A82" i="11"/>
  <c r="A56" i="11"/>
  <c r="A110" i="11"/>
  <c r="A23" i="11"/>
  <c r="A196" i="11"/>
  <c r="A167" i="11"/>
  <c r="A111" i="11"/>
  <c r="A31" i="11"/>
  <c r="A52" i="11"/>
  <c r="A87" i="11"/>
  <c r="A144" i="11"/>
  <c r="A160" i="11"/>
  <c r="A55" i="11"/>
  <c r="A181" i="11"/>
  <c r="A54" i="11"/>
  <c r="A113" i="11"/>
  <c r="A76" i="11"/>
  <c r="A198" i="11"/>
  <c r="A41" i="11"/>
  <c r="A12" i="11"/>
  <c r="A38" i="11"/>
  <c r="A69" i="11"/>
  <c r="A73" i="11"/>
  <c r="A17" i="11"/>
  <c r="A47" i="11"/>
  <c r="A65" i="11"/>
  <c r="A59" i="11"/>
  <c r="A175" i="11"/>
  <c r="A116" i="11"/>
  <c r="A95" i="11"/>
  <c r="A13" i="11"/>
  <c r="A27" i="11"/>
  <c r="A138" i="11"/>
  <c r="A29" i="11"/>
  <c r="A90" i="11"/>
  <c r="A185" i="11"/>
  <c r="A162" i="11"/>
  <c r="A14" i="11"/>
  <c r="A183" i="11"/>
  <c r="A194" i="11"/>
  <c r="A20" i="11"/>
  <c r="A127" i="11"/>
  <c r="A122" i="11"/>
  <c r="A108" i="11"/>
  <c r="A77" i="11"/>
  <c r="A49" i="11"/>
  <c r="A62" i="11"/>
  <c r="A109" i="11"/>
  <c r="A10" i="11"/>
  <c r="A121" i="11"/>
  <c r="A204" i="11"/>
  <c r="A120" i="11"/>
  <c r="A78" i="11"/>
  <c r="A186" i="11"/>
  <c r="A125" i="11"/>
  <c r="A66" i="11"/>
  <c r="A173" i="11"/>
  <c r="A117" i="11"/>
  <c r="A103" i="11"/>
  <c r="A34" i="11"/>
  <c r="A48" i="11"/>
  <c r="A189" i="11"/>
  <c r="A7" i="11"/>
  <c r="A85" i="11"/>
  <c r="A63" i="11"/>
  <c r="A16" i="11"/>
  <c r="A71" i="11"/>
  <c r="A36" i="11"/>
  <c r="A68" i="11"/>
  <c r="A161" i="11"/>
  <c r="A89" i="11"/>
  <c r="A135" i="11"/>
  <c r="A92" i="11"/>
  <c r="A124" i="11"/>
  <c r="A24" i="11"/>
  <c r="A105" i="11"/>
  <c r="A99" i="11"/>
  <c r="A150" i="11"/>
  <c r="A58" i="11"/>
  <c r="A30" i="11"/>
  <c r="A165" i="11"/>
  <c r="A46" i="11"/>
  <c r="A112" i="11"/>
  <c r="A140" i="11"/>
  <c r="A8" i="11"/>
  <c r="A18" i="11"/>
  <c r="A53" i="11"/>
  <c r="A115" i="11"/>
  <c r="A57" i="11"/>
  <c r="A191" i="11"/>
  <c r="A32" i="11"/>
  <c r="A130" i="11"/>
  <c r="A126" i="11"/>
  <c r="A33" i="11"/>
  <c r="A101" i="11"/>
  <c r="A107" i="11"/>
  <c r="A72" i="11"/>
  <c r="A88" i="11"/>
  <c r="A80" i="11"/>
  <c r="A93" i="11"/>
  <c r="A35" i="11"/>
  <c r="A97" i="11"/>
  <c r="A98" i="11"/>
  <c r="A188" i="11"/>
  <c r="A42" i="11"/>
  <c r="A60" i="11"/>
  <c r="A25" i="11"/>
  <c r="A22" i="11"/>
  <c r="A86" i="11"/>
  <c r="A19" i="11"/>
  <c r="A199" i="11"/>
  <c r="A128" i="11"/>
  <c r="A37" i="11"/>
  <c r="A163" i="11"/>
  <c r="A81" i="11"/>
  <c r="A106" i="11"/>
  <c r="A64" i="11"/>
  <c r="A114" i="11"/>
  <c r="A70" i="11"/>
  <c r="A170" i="11"/>
  <c r="A104" i="11"/>
  <c r="A40" i="11"/>
  <c r="A129" i="11"/>
  <c r="A11" i="11"/>
  <c r="A119" i="11"/>
  <c r="A79" i="11"/>
  <c r="A100" i="11"/>
  <c r="A50" i="11"/>
  <c r="A43" i="11"/>
  <c r="A184" i="11"/>
  <c r="A75" i="11"/>
  <c r="A96" i="11"/>
  <c r="A9" i="11"/>
  <c r="A28" i="11"/>
  <c r="A153" i="11"/>
  <c r="A15" i="11"/>
  <c r="A118" i="11"/>
  <c r="A74" i="11"/>
  <c r="A84" i="11"/>
  <c r="A26" i="11"/>
  <c r="A91" i="11"/>
  <c r="A83" i="11"/>
  <c r="A39" i="11"/>
  <c r="A45" i="11"/>
  <c r="A67" i="11"/>
</calcChain>
</file>

<file path=xl/sharedStrings.xml><?xml version="1.0" encoding="utf-8"?>
<sst xmlns="http://schemas.openxmlformats.org/spreadsheetml/2006/main" count="129" uniqueCount="88">
  <si>
    <t>Customer ID</t>
  </si>
  <si>
    <t>Gender</t>
  </si>
  <si>
    <t>Acquisition Channel</t>
  </si>
  <si>
    <t>Region</t>
  </si>
  <si>
    <t>Male</t>
  </si>
  <si>
    <t>Female</t>
  </si>
  <si>
    <t>Value</t>
  </si>
  <si>
    <t>New value</t>
  </si>
  <si>
    <t>Unmarried</t>
  </si>
  <si>
    <t>Married</t>
  </si>
  <si>
    <t>Direct</t>
  </si>
  <si>
    <t>Mail</t>
  </si>
  <si>
    <t>Phone</t>
  </si>
  <si>
    <t>Sales</t>
  </si>
  <si>
    <t>North</t>
  </si>
  <si>
    <t>South</t>
  </si>
  <si>
    <t>West</t>
  </si>
  <si>
    <t>Average Pre Campaign usage</t>
  </si>
  <si>
    <t>Acquisition channel</t>
  </si>
  <si>
    <t>Total Sales</t>
  </si>
  <si>
    <t>A</t>
  </si>
  <si>
    <t>B</t>
  </si>
  <si>
    <t>C</t>
  </si>
  <si>
    <t>D</t>
  </si>
  <si>
    <t>E</t>
  </si>
  <si>
    <t>F</t>
  </si>
  <si>
    <t>G</t>
  </si>
  <si>
    <t>H</t>
  </si>
  <si>
    <t>I</t>
  </si>
  <si>
    <t>Commission</t>
  </si>
  <si>
    <t>Grade</t>
  </si>
  <si>
    <t>Commission%</t>
  </si>
  <si>
    <t>G1</t>
  </si>
  <si>
    <t>G2</t>
  </si>
  <si>
    <t>G3</t>
  </si>
  <si>
    <t>G4</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</si>
  <si>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</si>
  <si>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</si>
  <si>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</si>
  <si>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</si>
  <si>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</si>
  <si>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Acquisition
Channel</t>
  </si>
  <si>
    <t>Gender
Code</t>
  </si>
  <si>
    <t>Acquisition
Channel Code</t>
  </si>
  <si>
    <t>Region
Code</t>
  </si>
  <si>
    <t>Marital
Status Code</t>
  </si>
  <si>
    <t>Customer
Segment Code</t>
  </si>
  <si>
    <t>Marital
Status</t>
  </si>
  <si>
    <r>
      <t>Q:         In worksheet "Campaign Data", perform the following data prepration tasks and fill the columns</t>
    </r>
    <r>
      <rPr>
        <sz val="11"/>
        <color theme="1"/>
        <rFont val="Calibri"/>
        <family val="2"/>
        <scheme val="minor"/>
      </rPr>
      <t xml:space="preserve"> </t>
    </r>
    <r>
      <rPr>
        <b/>
        <u/>
        <sz val="11"/>
        <color theme="1"/>
        <rFont val="Calibri"/>
        <family val="2"/>
        <scheme val="minor"/>
      </rPr>
      <t>K to O</t>
    </r>
    <r>
      <rPr>
        <b/>
        <sz val="11"/>
        <color theme="1"/>
        <rFont val="Calibri"/>
        <family val="2"/>
        <scheme val="minor"/>
      </rPr>
      <t xml:space="preserve"> (Hint: Use Excel functions)</t>
    </r>
  </si>
  <si>
    <t>Marital Status</t>
  </si>
  <si>
    <t>Customer
Segment</t>
  </si>
  <si>
    <t>Customer Segment</t>
  </si>
  <si>
    <t>Corporate</t>
  </si>
  <si>
    <t>Consumer</t>
  </si>
  <si>
    <t>Home Office</t>
  </si>
  <si>
    <t>Q2.1        Calculate the commission to be given to each salesperson based on commission %age mentioned below.</t>
  </si>
  <si>
    <t>Salesman</t>
  </si>
  <si>
    <t>Q2.2         Assign Grades to each Salesman based on their commission with following criteria.</t>
  </si>
  <si>
    <t>Greater than 850</t>
  </si>
  <si>
    <t>Greater than 700 but less than or equal to 850</t>
  </si>
  <si>
    <t>Greater than 400 but less than or equal to 700</t>
  </si>
  <si>
    <t>Less than or equal to 400</t>
  </si>
  <si>
    <t>J</t>
  </si>
  <si>
    <t>Q3.1        Use Excel formulae to fill the below table with average pre campaign usage for given conditions.</t>
  </si>
  <si>
    <t>Q4.        Create a pivot table to calculate the Percentage change from total Pre-campaign usage to total Post one month campaign usage for each Region (Hint: use calculated fields)</t>
  </si>
  <si>
    <t>Q5.        Create a Pareto chart to understand how the various Regions are contributing to the Latest Month usage</t>
  </si>
  <si>
    <r>
      <t xml:space="preserve">Q3.2        Use Conditional formatting to highlight numbers 10% above overall average in </t>
    </r>
    <r>
      <rPr>
        <b/>
        <u/>
        <sz val="11"/>
        <color rgb="FF00B050"/>
        <rFont val="Calibri"/>
        <family val="2"/>
        <scheme val="minor"/>
      </rPr>
      <t>GREEN</t>
    </r>
    <r>
      <rPr>
        <b/>
        <sz val="11"/>
        <color theme="1"/>
        <rFont val="Calibri"/>
        <family val="2"/>
        <scheme val="minor"/>
      </rPr>
      <t xml:space="preserve"> color.</t>
    </r>
  </si>
  <si>
    <r>
      <t xml:space="preserve">Q3.3       Also highlight numbers 10% below overall average in </t>
    </r>
    <r>
      <rPr>
        <b/>
        <u/>
        <sz val="11"/>
        <color rgb="FFFF0000"/>
        <rFont val="Calibri"/>
        <family val="2"/>
        <scheme val="minor"/>
      </rPr>
      <t>RED</t>
    </r>
    <r>
      <rPr>
        <b/>
        <sz val="11"/>
        <color theme="1"/>
        <rFont val="Calibri"/>
        <family val="2"/>
        <scheme val="minor"/>
      </rPr>
      <t xml:space="preserve"> color using Conditional formatting.</t>
    </r>
  </si>
  <si>
    <t>Pre Campaign usage</t>
  </si>
  <si>
    <t>Post 1month campaign usage</t>
  </si>
  <si>
    <t>Latest month usage</t>
  </si>
  <si>
    <t>Post 2month campaign usage</t>
  </si>
  <si>
    <t>Overall Average (calculated separately for each Acquisition channel)</t>
  </si>
  <si>
    <t>Q6.1       Create a drop-down of acquisition channel in cell D6.</t>
  </si>
  <si>
    <t>Q6.2       Create an Interactive chart to show the total Pre campaign usage, Post 1 month campaign usage and Post 2 month campaign usage for each Acquisition channel.</t>
  </si>
  <si>
    <t>Row Labels</t>
  </si>
  <si>
    <t>FALSE</t>
  </si>
  <si>
    <t>Sum of Post 1month campaign usage</t>
  </si>
  <si>
    <t>Sum of Pre Campaign usage</t>
  </si>
  <si>
    <t>Sum of PERCENTAGE CHANGE IN CAMPAIGN USAGE</t>
  </si>
  <si>
    <t>Total usage</t>
  </si>
  <si>
    <t>Cummulative Usage</t>
  </si>
  <si>
    <t>% change in Usage</t>
  </si>
  <si>
    <t>USAGE PER REGION</t>
  </si>
  <si>
    <t>PARETO CHART</t>
  </si>
  <si>
    <t>Pre Campaign Usage</t>
  </si>
  <si>
    <t>Post 1 month campaign usage</t>
  </si>
  <si>
    <t>Post 2 month campaign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</si>
</sst>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quot;$&quot;#,##0.00"/>
    <numFmt numFmtId="165" formatCode="&quot;$&quot;#,##0"/>
    <numFmt numFmtId="166" formatCode="0\ &quot;%&quot;"/>
    <numFmt numFmtId="167" formatCode="0.00\ &quot;%&quot;"/>
  </numFmts>
  <fonts count="13"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u/>
      <sz val="11"/>
      <color theme="1"/>
      <name val="Calibri"/>
      <family val="2"/>
      <scheme val="minor"/>
    </font>
    <font>
      <b/>
      <sz val="12"/>
      <color theme="1"/>
      <name val="Calibri"/>
      <family val="2"/>
      <scheme val="minor"/>
    </font>
    <font>
      <b/>
      <u/>
      <sz val="11"/>
      <color rgb="FFFF0000"/>
      <name val="Calibri"/>
      <family val="2"/>
      <scheme val="minor"/>
    </font>
    <font>
      <b/>
      <u/>
      <sz val="11"/>
      <color rgb="FF00B05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style="thin">
        <color indexed="64"/>
      </left>
      <right/>
      <top/>
      <bottom style="medium">
        <color indexed="64"/>
      </bottom>
      <diagonal/>
    </border>
  </borders>
  <cellStyleXfs count="4">
    <xf numFmtId="0" fontId="0" fillId="0" borderId="0"/>
    <xf numFmtId="44" fontId="3" fillId="0" borderId="0" applyFont="0" applyFill="0" applyBorder="0" applyAlignment="0" applyProtection="0"/>
    <xf numFmtId="0" fontId="4" fillId="0" borderId="0" applyNumberFormat="0" applyFill="0" applyBorder="0" applyAlignment="0" applyProtection="0"/>
    <xf numFmtId="9" fontId="3" fillId="0" borderId="0" applyFont="0" applyFill="0" applyBorder="0" applyAlignment="0" applyProtection="0"/>
  </cellStyleXfs>
  <cellXfs count="59">
    <xf numFmtId="0" fontId="0" fillId="0" borderId="0" xfId="0"/>
    <xf numFmtId="0" fontId="1" fillId="0" borderId="0" xfId="0" applyFont="1"/>
    <xf numFmtId="0" fontId="1" fillId="0" borderId="1" xfId="0" applyFont="1" applyBorder="1"/>
    <xf numFmtId="0" fontId="1" fillId="0" borderId="2" xfId="0" applyFont="1" applyBorder="1"/>
    <xf numFmtId="0" fontId="1" fillId="0" borderId="0" xfId="0" applyFont="1" applyAlignment="1">
      <alignment horizontal="right"/>
    </xf>
    <xf numFmtId="0" fontId="0" fillId="0" borderId="5" xfId="0" applyBorder="1"/>
    <xf numFmtId="0" fontId="0" fillId="0" borderId="7" xfId="0" applyBorder="1"/>
    <xf numFmtId="0" fontId="1" fillId="0" borderId="11" xfId="0" applyFont="1" applyBorder="1"/>
    <xf numFmtId="0" fontId="1" fillId="0" borderId="12" xfId="0" applyFont="1" applyBorder="1"/>
    <xf numFmtId="0" fontId="5" fillId="0" borderId="0" xfId="0" applyFont="1" applyAlignment="1">
      <alignment horizontal="center"/>
    </xf>
    <xf numFmtId="0" fontId="4" fillId="0" borderId="0" xfId="2" applyAlignment="1" applyProtection="1">
      <alignment horizontal="center"/>
    </xf>
    <xf numFmtId="0" fontId="6" fillId="0" borderId="0" xfId="0" applyFont="1" applyAlignment="1">
      <alignment horizontal="center"/>
    </xf>
    <xf numFmtId="0" fontId="7" fillId="0" borderId="0" xfId="0" applyFont="1" applyAlignment="1">
      <alignment vertical="top" wrapText="1"/>
    </xf>
    <xf numFmtId="0" fontId="0" fillId="0" borderId="0" xfId="0" applyAlignment="1"/>
    <xf numFmtId="0" fontId="0" fillId="0" borderId="1" xfId="0" applyBorder="1"/>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2"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1" fillId="5" borderId="0" xfId="0" applyFont="1" applyFill="1"/>
    <xf numFmtId="0" fontId="0" fillId="5" borderId="0" xfId="0" applyFill="1"/>
    <xf numFmtId="0" fontId="1" fillId="5" borderId="1" xfId="0" applyFont="1" applyFill="1" applyBorder="1"/>
    <xf numFmtId="0" fontId="0" fillId="0" borderId="1" xfId="0" applyBorder="1" applyAlignment="1">
      <alignment horizontal="left"/>
    </xf>
    <xf numFmtId="0" fontId="0" fillId="0" borderId="0" xfId="0" applyAlignment="1">
      <alignment horizontal="center"/>
    </xf>
    <xf numFmtId="0" fontId="2" fillId="5" borderId="1" xfId="0" applyNumberFormat="1" applyFont="1" applyFill="1" applyBorder="1" applyAlignment="1">
      <alignment vertical="center" wrapText="1"/>
    </xf>
    <xf numFmtId="165" fontId="0" fillId="0" borderId="1" xfId="1" applyNumberFormat="1" applyFont="1" applyBorder="1"/>
    <xf numFmtId="0" fontId="1" fillId="0" borderId="0" xfId="0" applyNumberFormat="1" applyFont="1"/>
    <xf numFmtId="0" fontId="1" fillId="0" borderId="0" xfId="0" applyFont="1" applyBorder="1"/>
    <xf numFmtId="0" fontId="1" fillId="0" borderId="19" xfId="0" applyFont="1" applyBorder="1"/>
    <xf numFmtId="164" fontId="0" fillId="0" borderId="1" xfId="0" applyNumberFormat="1" applyFill="1" applyBorder="1" applyProtection="1">
      <protection locked="0"/>
    </xf>
    <xf numFmtId="0" fontId="0" fillId="0" borderId="1" xfId="0" applyFill="1" applyBorder="1" applyProtection="1">
      <protection locked="0"/>
    </xf>
    <xf numFmtId="0" fontId="0" fillId="4" borderId="1" xfId="0" applyFill="1" applyBorder="1" applyProtection="1">
      <protection locked="0"/>
    </xf>
    <xf numFmtId="2" fontId="0" fillId="3" borderId="20" xfId="0" applyNumberFormat="1" applyFont="1" applyFill="1" applyBorder="1" applyProtection="1">
      <protection locked="0"/>
    </xf>
    <xf numFmtId="166" fontId="0" fillId="0" borderId="0" xfId="0" applyNumberFormat="1"/>
    <xf numFmtId="0" fontId="0" fillId="0" borderId="1" xfId="0" pivotButton="1" applyBorder="1"/>
    <xf numFmtId="0" fontId="0" fillId="0" borderId="1" xfId="0" applyBorder="1" applyAlignment="1">
      <alignment wrapText="1"/>
    </xf>
    <xf numFmtId="0" fontId="0" fillId="0" borderId="1" xfId="0" applyNumberFormat="1" applyBorder="1"/>
    <xf numFmtId="167" fontId="0" fillId="0" borderId="1" xfId="0" applyNumberFormat="1" applyBorder="1"/>
    <xf numFmtId="9" fontId="0" fillId="0" borderId="1" xfId="3" applyFont="1" applyBorder="1"/>
    <xf numFmtId="0" fontId="0" fillId="2" borderId="1" xfId="0" applyFill="1" applyBorder="1"/>
    <xf numFmtId="0" fontId="0" fillId="2" borderId="1" xfId="0" applyFill="1" applyBorder="1" applyAlignment="1">
      <alignment horizontal="center" wrapText="1"/>
    </xf>
    <xf numFmtId="0" fontId="0" fillId="2" borderId="1" xfId="0" applyFill="1" applyBorder="1" applyAlignment="1">
      <alignment wrapText="1"/>
    </xf>
    <xf numFmtId="1" fontId="0" fillId="0" borderId="1" xfId="0" applyNumberFormat="1" applyBorder="1"/>
    <xf numFmtId="0" fontId="9" fillId="0" borderId="0" xfId="0" applyFont="1"/>
    <xf numFmtId="0" fontId="0" fillId="2" borderId="1" xfId="0"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left" wrapText="1"/>
    </xf>
    <xf numFmtId="0" fontId="1" fillId="5" borderId="18" xfId="0" applyFont="1" applyFill="1" applyBorder="1" applyAlignment="1">
      <alignment horizontal="left" wrapText="1"/>
    </xf>
    <xf numFmtId="0" fontId="10" fillId="8" borderId="6" xfId="0" applyFont="1" applyFill="1" applyBorder="1" applyAlignment="1">
      <alignment horizontal="center"/>
    </xf>
    <xf numFmtId="0" fontId="10" fillId="8" borderId="3" xfId="0" applyFont="1" applyFill="1" applyBorder="1" applyAlignment="1">
      <alignment horizontal="center"/>
    </xf>
    <xf numFmtId="0" fontId="10" fillId="8" borderId="4"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0" fillId="7" borderId="0" xfId="0" applyFill="1" applyAlignment="1">
      <alignment horizontal="center"/>
    </xf>
    <xf numFmtId="2" fontId="0" fillId="0" borderId="1" xfId="0" applyNumberFormat="1" applyFont="1" applyFill="1" applyBorder="1" applyProtection="1">
      <protection locked="0"/>
    </xf>
  </cellXfs>
  <cellStyles count="4">
    <cellStyle name="Currency" xfId="1" builtinId="4"/>
    <cellStyle name="Hyperlink" xfId="2" builtinId="8"/>
    <cellStyle name="Normal" xfId="0" builtinId="0"/>
    <cellStyle name="Percent" xfId="3" builtinId="5"/>
  </cellStyles>
  <dxfs count="103">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alignment wrapText="1" readingOrder="0"/>
    </dxf>
    <dxf>
      <alignment wrapText="0" readingOrder="0"/>
    </dxf>
    <dxf>
      <alignment wrapText="1" readingOrder="0"/>
    </dxf>
    <dxf>
      <numFmt numFmtId="167" formatCode="0.00\ &quot;%&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alignment wrapText="1" readingOrder="0"/>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'Q5'!$F$6</c:f>
              <c:strCache>
                <c:ptCount val="1"/>
                <c:pt idx="0">
                  <c:v>Total usage</c:v>
                </c:pt>
              </c:strCache>
            </c:strRef>
          </c:tx>
          <c:spPr>
            <a:solidFill>
              <a:schemeClr val="accent1"/>
            </a:solidFill>
            <a:ln>
              <a:noFill/>
            </a:ln>
            <a:effectLst/>
          </c:spPr>
          <c:invertIfNegative val="0"/>
          <c:cat>
            <c:strRef>
              <c:f>'Q5'!$E$7:$E$9</c:f>
              <c:strCache>
                <c:ptCount val="3"/>
                <c:pt idx="0">
                  <c:v>West</c:v>
                </c:pt>
                <c:pt idx="1">
                  <c:v>South</c:v>
                </c:pt>
                <c:pt idx="2">
                  <c:v>North</c:v>
                </c:pt>
              </c:strCache>
            </c:strRef>
          </c:cat>
          <c:val>
            <c:numRef>
              <c:f>'Q5'!$F$7:$F$9</c:f>
              <c:numCache>
                <c:formatCode>General</c:formatCode>
                <c:ptCount val="3"/>
                <c:pt idx="0" formatCode="0">
                  <c:v>4857.6000000000013</c:v>
                </c:pt>
                <c:pt idx="1">
                  <c:v>3102</c:v>
                </c:pt>
                <c:pt idx="2">
                  <c:v>4875</c:v>
                </c:pt>
              </c:numCache>
            </c:numRef>
          </c:val>
          <c:extLst>
            <c:ext xmlns:c16="http://schemas.microsoft.com/office/drawing/2014/chart" uri="{C3380CC4-5D6E-409C-BE32-E72D297353CC}">
              <c16:uniqueId val="{00000000-E2E3-4F66-A1F9-B026693A5429}"/>
            </c:ext>
          </c:extLst>
        </c:ser>
        <c:dLbls>
          <c:showLegendKey val="0"/>
          <c:showVal val="0"/>
          <c:showCatName val="0"/>
          <c:showSerName val="0"/>
          <c:showPercent val="0"/>
          <c:showBubbleSize val="0"/>
        </c:dLbls>
        <c:gapWidth val="219"/>
        <c:axId val="1881813343"/>
        <c:axId val="1881815007"/>
      </c:barChart>
      <c:lineChart>
        <c:grouping val="standard"/>
        <c:varyColors val="0"/>
        <c:ser>
          <c:idx val="1"/>
          <c:order val="1"/>
          <c:tx>
            <c:strRef>
              <c:f>'Q5'!$H$6</c:f>
              <c:strCache>
                <c:ptCount val="1"/>
                <c:pt idx="0">
                  <c:v>% change in Usage</c:v>
                </c:pt>
              </c:strCache>
            </c:strRef>
          </c:tx>
          <c:spPr>
            <a:ln w="28575" cap="rnd">
              <a:solidFill>
                <a:schemeClr val="accent2"/>
              </a:solidFill>
              <a:round/>
            </a:ln>
            <a:effectLst/>
          </c:spPr>
          <c:marker>
            <c:symbol val="none"/>
          </c:marker>
          <c:cat>
            <c:strRef>
              <c:f>'Q5'!$E$7:$E$9</c:f>
              <c:strCache>
                <c:ptCount val="3"/>
                <c:pt idx="0">
                  <c:v>West</c:v>
                </c:pt>
                <c:pt idx="1">
                  <c:v>South</c:v>
                </c:pt>
                <c:pt idx="2">
                  <c:v>North</c:v>
                </c:pt>
              </c:strCache>
            </c:strRef>
          </c:cat>
          <c:val>
            <c:numRef>
              <c:f>'Q5'!$H$7:$H$9</c:f>
              <c:numCache>
                <c:formatCode>0%</c:formatCode>
                <c:ptCount val="3"/>
                <c:pt idx="0">
                  <c:v>0.37931839402427636</c:v>
                </c:pt>
                <c:pt idx="1">
                  <c:v>0.62068160597572364</c:v>
                </c:pt>
                <c:pt idx="2">
                  <c:v>1</c:v>
                </c:pt>
              </c:numCache>
            </c:numRef>
          </c:val>
          <c:smooth val="0"/>
          <c:extLst>
            <c:ext xmlns:c16="http://schemas.microsoft.com/office/drawing/2014/chart" uri="{C3380CC4-5D6E-409C-BE32-E72D297353CC}">
              <c16:uniqueId val="{00000001-E2E3-4F66-A1F9-B026693A5429}"/>
            </c:ext>
          </c:extLst>
        </c:ser>
        <c:dLbls>
          <c:showLegendKey val="0"/>
          <c:showVal val="0"/>
          <c:showCatName val="0"/>
          <c:showSerName val="0"/>
          <c:showPercent val="0"/>
          <c:showBubbleSize val="0"/>
        </c:dLbls>
        <c:marker val="1"/>
        <c:smooth val="0"/>
        <c:axId val="1888763903"/>
        <c:axId val="1888744351"/>
      </c:lineChart>
      <c:catAx>
        <c:axId val="18818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15007"/>
        <c:crosses val="autoZero"/>
        <c:auto val="1"/>
        <c:lblAlgn val="ctr"/>
        <c:lblOffset val="100"/>
        <c:noMultiLvlLbl val="0"/>
      </c:catAx>
      <c:valAx>
        <c:axId val="1881815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13343"/>
        <c:crosses val="autoZero"/>
        <c:crossBetween val="between"/>
      </c:valAx>
      <c:valAx>
        <c:axId val="188874435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63903"/>
        <c:crosses val="max"/>
        <c:crossBetween val="between"/>
      </c:valAx>
      <c:catAx>
        <c:axId val="1888763903"/>
        <c:scaling>
          <c:orientation val="minMax"/>
        </c:scaling>
        <c:delete val="1"/>
        <c:axPos val="b"/>
        <c:numFmt formatCode="General" sourceLinked="1"/>
        <c:majorTickMark val="out"/>
        <c:minorTickMark val="none"/>
        <c:tickLblPos val="nextTo"/>
        <c:crossAx val="188874435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data</c:v>
          </c:tx>
          <c:spPr>
            <a:solidFill>
              <a:schemeClr val="accent1"/>
            </a:solidFill>
            <a:ln>
              <a:noFill/>
            </a:ln>
            <a:effectLst/>
          </c:spPr>
          <c:invertIfNegative val="0"/>
          <c:cat>
            <c:strRef>
              <c:f>'Q6'!$D$9:$F$9</c:f>
              <c:strCache>
                <c:ptCount val="3"/>
                <c:pt idx="0">
                  <c:v>Pre Campaign Usage</c:v>
                </c:pt>
                <c:pt idx="1">
                  <c:v>Post 1 month campaign usage</c:v>
                </c:pt>
                <c:pt idx="2">
                  <c:v>Post 2 month campaign usage</c:v>
                </c:pt>
              </c:strCache>
            </c:strRef>
          </c:cat>
          <c:val>
            <c:numRef>
              <c:f>'Q6'!$D$10:$F$10</c:f>
              <c:numCache>
                <c:formatCode>General</c:formatCode>
                <c:ptCount val="3"/>
                <c:pt idx="0">
                  <c:v>7819</c:v>
                </c:pt>
                <c:pt idx="1">
                  <c:v>7838</c:v>
                </c:pt>
                <c:pt idx="2">
                  <c:v>8621.799999999992</c:v>
                </c:pt>
              </c:numCache>
            </c:numRef>
          </c:val>
          <c:extLst>
            <c:ext xmlns:c16="http://schemas.microsoft.com/office/drawing/2014/chart" uri="{C3380CC4-5D6E-409C-BE32-E72D297353CC}">
              <c16:uniqueId val="{00000000-240D-433B-8F36-4CD5392C2356}"/>
            </c:ext>
          </c:extLst>
        </c:ser>
        <c:dLbls>
          <c:showLegendKey val="0"/>
          <c:showVal val="0"/>
          <c:showCatName val="0"/>
          <c:showSerName val="0"/>
          <c:showPercent val="0"/>
          <c:showBubbleSize val="0"/>
        </c:dLbls>
        <c:gapWidth val="219"/>
        <c:overlap val="-27"/>
        <c:axId val="1038736"/>
        <c:axId val="1033744"/>
        <c:extLst>
          <c:ext xmlns:c15="http://schemas.microsoft.com/office/drawing/2012/chart" uri="{02D57815-91ED-43cb-92C2-25804820EDAC}">
            <c15:filteredBarSeries>
              <c15:ser>
                <c:idx val="1"/>
                <c:order val="1"/>
                <c:tx>
                  <c:v>data</c:v>
                </c:tx>
                <c:spPr>
                  <a:solidFill>
                    <a:schemeClr val="accent2"/>
                  </a:solidFill>
                  <a:ln>
                    <a:noFill/>
                  </a:ln>
                  <a:effectLst/>
                </c:spPr>
                <c:invertIfNegative val="0"/>
                <c:val>
                  <c:numRef>
                    <c:extLst>
                      <c:ext uri="{02D57815-91ED-43cb-92C2-25804820EDAC}">
                        <c15:formulaRef>
                          <c15:sqref>'Q1'!$I$8:$I$11</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240D-433B-8F36-4CD5392C2356}"/>
                  </c:ext>
                </c:extLst>
              </c15:ser>
            </c15:filteredBarSeries>
          </c:ext>
        </c:extLst>
      </c:barChart>
      <c:catAx>
        <c:axId val="10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44"/>
        <c:crosses val="autoZero"/>
        <c:auto val="1"/>
        <c:lblAlgn val="ctr"/>
        <c:lblOffset val="100"/>
        <c:noMultiLvlLbl val="0"/>
      </c:catAx>
      <c:valAx>
        <c:axId val="103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D$6" fmlaRange="'Q1'!$I$8:$I$11" noThreeD="1" sel="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123825</xdr:colOff>
      <xdr:row>3</xdr:row>
      <xdr:rowOff>28575</xdr:rowOff>
    </xdr:from>
    <xdr:to>
      <xdr:col>15</xdr:col>
      <xdr:colOff>428625</xdr:colOff>
      <xdr:row>15</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xdr:row>
          <xdr:rowOff>28575</xdr:rowOff>
        </xdr:from>
        <xdr:to>
          <xdr:col>4</xdr:col>
          <xdr:colOff>495300</xdr:colOff>
          <xdr:row>6</xdr:row>
          <xdr:rowOff>38100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0</xdr:colOff>
      <xdr:row>5</xdr:row>
      <xdr:rowOff>28575</xdr:rowOff>
    </xdr:from>
    <xdr:to>
      <xdr:col>15</xdr:col>
      <xdr:colOff>571500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thak chauhan" refreshedDate="43414.856171064814" createdVersion="6" refreshedVersion="6" minRefreshableVersion="3" recordCount="200">
  <cacheSource type="worksheet">
    <worksheetSource ref="B4:P204" sheet="Q4"/>
  </cacheSource>
  <cacheFields count="16">
    <cacheField name="Customer ID" numFmtId="0">
      <sharedItems containsSemiMixedTypes="0" containsString="0" containsNumber="1" containsInteger="1" minValue="1" maxValue="200" count="200">
        <n v="70"/>
        <n v="121"/>
        <n v="86"/>
        <n v="141"/>
        <n v="172"/>
        <n v="113"/>
        <n v="50"/>
        <n v="11"/>
        <n v="84"/>
        <n v="48"/>
        <n v="75"/>
        <n v="60"/>
        <n v="95"/>
        <n v="104"/>
        <n v="38"/>
        <n v="115"/>
        <n v="76"/>
        <n v="195"/>
        <n v="114"/>
        <n v="85"/>
        <n v="167"/>
        <n v="143"/>
        <n v="41"/>
        <n v="20"/>
        <n v="12"/>
        <n v="53"/>
        <n v="154"/>
        <n v="178"/>
        <n v="196"/>
        <n v="29"/>
        <n v="126"/>
        <n v="103"/>
        <n v="192"/>
        <n v="150"/>
        <n v="199"/>
        <n v="144"/>
        <n v="200"/>
        <n v="80"/>
        <n v="16"/>
        <n v="153"/>
        <n v="176"/>
        <n v="177"/>
        <n v="168"/>
        <n v="40"/>
        <n v="62"/>
        <n v="169"/>
        <n v="49"/>
        <n v="136"/>
        <n v="189"/>
        <n v="7"/>
        <n v="27"/>
        <n v="128"/>
        <n v="21"/>
        <n v="183"/>
        <n v="132"/>
        <n v="15"/>
        <n v="67"/>
        <n v="22"/>
        <n v="185"/>
        <n v="9"/>
        <n v="181"/>
        <n v="170"/>
        <n v="134"/>
        <n v="108"/>
        <n v="197"/>
        <n v="140"/>
        <n v="171"/>
        <n v="107"/>
        <n v="81"/>
        <n v="18"/>
        <n v="155"/>
        <n v="97"/>
        <n v="68"/>
        <n v="157"/>
        <n v="56"/>
        <n v="5"/>
        <n v="159"/>
        <n v="123"/>
        <n v="164"/>
        <n v="14"/>
        <n v="127"/>
        <n v="165"/>
        <n v="174"/>
        <n v="3"/>
        <n v="58"/>
        <n v="146"/>
        <n v="102"/>
        <n v="117"/>
        <n v="133"/>
        <n v="94"/>
        <n v="24"/>
        <n v="149"/>
        <n v="82"/>
        <n v="8"/>
        <n v="129"/>
        <n v="173"/>
        <n v="57"/>
        <n v="100"/>
        <n v="1"/>
        <n v="194"/>
        <n v="88"/>
        <n v="99"/>
        <n v="47"/>
        <n v="120"/>
        <n v="166"/>
        <n v="65"/>
        <n v="101"/>
        <n v="89"/>
        <n v="54"/>
        <n v="180"/>
        <n v="162"/>
        <n v="4"/>
        <n v="131"/>
        <n v="125"/>
        <n v="34"/>
        <n v="106"/>
        <n v="130"/>
        <n v="93"/>
        <n v="163"/>
        <n v="37"/>
        <n v="35"/>
        <n v="87"/>
        <n v="73"/>
        <n v="151"/>
        <n v="44"/>
        <n v="152"/>
        <n v="105"/>
        <n v="28"/>
        <n v="91"/>
        <n v="45"/>
        <n v="116"/>
        <n v="33"/>
        <n v="66"/>
        <n v="72"/>
        <n v="77"/>
        <n v="61"/>
        <n v="190"/>
        <n v="42"/>
        <n v="2"/>
        <n v="55"/>
        <n v="19"/>
        <n v="90"/>
        <n v="142"/>
        <n v="17"/>
        <n v="122"/>
        <n v="191"/>
        <n v="83"/>
        <n v="182"/>
        <n v="6"/>
        <n v="46"/>
        <n v="43"/>
        <n v="96"/>
        <n v="138"/>
        <n v="10"/>
        <n v="71"/>
        <n v="139"/>
        <n v="110"/>
        <n v="148"/>
        <n v="109"/>
        <n v="39"/>
        <n v="147"/>
        <n v="74"/>
        <n v="198"/>
        <n v="161"/>
        <n v="112"/>
        <n v="69"/>
        <n v="156"/>
        <n v="111"/>
        <n v="186"/>
        <n v="98"/>
        <n v="119"/>
        <n v="13"/>
        <n v="51"/>
        <n v="26"/>
        <n v="36"/>
        <n v="135"/>
        <n v="59"/>
        <n v="78"/>
        <n v="64"/>
        <n v="63"/>
        <n v="79"/>
        <n v="193"/>
        <n v="92"/>
        <n v="160"/>
        <n v="32"/>
        <n v="23"/>
        <n v="158"/>
        <n v="25"/>
        <n v="188"/>
        <n v="52"/>
        <n v="124"/>
        <n v="175"/>
        <n v="184"/>
        <n v="30"/>
        <n v="179"/>
        <n v="31"/>
        <n v="145"/>
        <n v="187"/>
        <n v="118"/>
        <n v="137"/>
      </sharedItems>
    </cacheField>
    <cacheField name="Gender_x000a_Code" numFmtId="0">
      <sharedItems containsSemiMixedTypes="0" containsString="0" containsNumber="1" containsInteger="1" minValue="0" maxValue="1"/>
    </cacheField>
    <cacheField name="Acquisition_x000a_Channel Code" numFmtId="0">
      <sharedItems containsSemiMixedTypes="0" containsString="0" containsNumber="1" containsInteger="1" minValue="1" maxValue="4"/>
    </cacheField>
    <cacheField name="Region_x000a_Code" numFmtId="0">
      <sharedItems containsSemiMixedTypes="0" containsString="0" containsNumber="1" containsInteger="1" minValue="1" maxValue="3"/>
    </cacheField>
    <cacheField name="Marital_x000a_Status Code" numFmtId="0">
      <sharedItems containsSemiMixedTypes="0" containsString="0" containsNumber="1" containsInteger="1" minValue="1" maxValue="2"/>
    </cacheField>
    <cacheField name="Customer_x000a_Segment Code" numFmtId="0">
      <sharedItems containsSemiMixedTypes="0" containsString="0" containsNumber="1" containsInteger="1" minValue="1" maxValue="3"/>
    </cacheField>
    <cacheField name="Pre Campaign usage" numFmtId="0">
      <sharedItems containsSemiMixedTypes="0" containsString="0" containsNumber="1" containsInteger="1" minValue="28" maxValue="76" count="30">
        <n v="57"/>
        <n v="68"/>
        <n v="44"/>
        <n v="63"/>
        <n v="47"/>
        <n v="50"/>
        <n v="34"/>
        <n v="60"/>
        <n v="73"/>
        <n v="54"/>
        <n v="45"/>
        <n v="42"/>
        <n v="55"/>
        <n v="37"/>
        <n v="65"/>
        <n v="52"/>
        <n v="76"/>
        <n v="39"/>
        <n v="53"/>
        <n v="48"/>
        <n v="31"/>
        <n v="36"/>
        <n v="71"/>
        <n v="35"/>
        <n v="43"/>
        <n v="41"/>
        <n v="61"/>
        <n v="46"/>
        <n v="28"/>
        <n v="66"/>
      </sharedItems>
    </cacheField>
    <cacheField name="Post 1month campaign usage" numFmtId="0">
      <sharedItems containsSemiMixedTypes="0" containsString="0" containsNumber="1" containsInteger="1" minValue="31" maxValue="67" count="29">
        <n v="52"/>
        <n v="59"/>
        <n v="33"/>
        <n v="44"/>
        <n v="46"/>
        <n v="57"/>
        <n v="55"/>
        <n v="65"/>
        <n v="60"/>
        <n v="63"/>
        <n v="49"/>
        <n v="39"/>
        <n v="40"/>
        <n v="37"/>
        <n v="38"/>
        <n v="31"/>
        <n v="67"/>
        <n v="41"/>
        <n v="54"/>
        <n v="62"/>
        <n v="47"/>
        <n v="61"/>
        <n v="42"/>
        <n v="43"/>
        <n v="45"/>
        <n v="36"/>
        <n v="35"/>
        <n v="50"/>
        <n v="53"/>
      </sharedItems>
    </cacheField>
    <cacheField name="Latest month usage" numFmtId="0">
      <sharedItems containsSemiMixedTypes="0" containsString="0" containsNumber="1" minValue="39.6" maxValue="90"/>
    </cacheField>
    <cacheField name="Post 2month campaign usage" numFmtId="0">
      <sharedItems containsSemiMixedTypes="0" containsString="0" containsNumber="1" minValue="34.1" maxValue="73.7"/>
    </cacheField>
    <cacheField name="Gender" numFmtId="0">
      <sharedItems/>
    </cacheField>
    <cacheField name="Acquisition_x000a_Channel" numFmtId="0">
      <sharedItems/>
    </cacheField>
    <cacheField name="Region" numFmtId="0">
      <sharedItems count="4">
        <b v="0"/>
        <s v="South"/>
        <s v="North"/>
        <s v="West"/>
      </sharedItems>
    </cacheField>
    <cacheField name="Marital_x000a_Status" numFmtId="0">
      <sharedItems/>
    </cacheField>
    <cacheField name="Customer_x000a_Segment" numFmtId="0">
      <sharedItems/>
    </cacheField>
    <cacheField name="PERCENTAGE CHANGE IN CAMPAIGN USAGE" numFmtId="0" formula=" ('Post 1month campaign usage'-'Pre Campaign usage')*100/'Pre Campaign us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n v="0"/>
    <n v="4"/>
    <n v="1"/>
    <n v="1"/>
    <n v="1"/>
    <x v="0"/>
    <x v="0"/>
    <n v="49.199999999999996"/>
    <n v="57.2"/>
    <s v="FEMALE"/>
    <s v="Sales"/>
    <x v="0"/>
    <s v="Unmarried"/>
    <s v="Corporate"/>
  </r>
  <r>
    <x v="1"/>
    <n v="1"/>
    <n v="4"/>
    <n v="2"/>
    <n v="1"/>
    <n v="3"/>
    <x v="1"/>
    <x v="1"/>
    <n v="63.599999999999994"/>
    <n v="64.900000000000006"/>
    <s v="FEMALE"/>
    <s v="Direct"/>
    <x v="0"/>
    <s v="Married"/>
    <s v="Corporate"/>
  </r>
  <r>
    <x v="2"/>
    <n v="0"/>
    <n v="4"/>
    <n v="3"/>
    <n v="1"/>
    <n v="1"/>
    <x v="2"/>
    <x v="2"/>
    <n v="64.8"/>
    <n v="36.300000000000004"/>
    <s v="FEMALE"/>
    <s v="Sales"/>
    <x v="0"/>
    <s v="Wrong Data"/>
    <s v="Corporate"/>
  </r>
  <r>
    <x v="3"/>
    <n v="0"/>
    <n v="4"/>
    <n v="3"/>
    <n v="1"/>
    <n v="3"/>
    <x v="3"/>
    <x v="3"/>
    <n v="56.4"/>
    <n v="48.400000000000006"/>
    <s v="FEMALE"/>
    <s v="Sales"/>
    <x v="0"/>
    <s v="Wrong Data"/>
    <s v="Corporate"/>
  </r>
  <r>
    <x v="4"/>
    <n v="0"/>
    <n v="4"/>
    <n v="2"/>
    <n v="1"/>
    <n v="2"/>
    <x v="4"/>
    <x v="0"/>
    <n v="68.399999999999991"/>
    <n v="57.2"/>
    <s v="FEMALE"/>
    <s v="Sales"/>
    <x v="0"/>
    <s v="Married"/>
    <s v="Corporate"/>
  </r>
  <r>
    <x v="5"/>
    <n v="0"/>
    <n v="4"/>
    <n v="2"/>
    <n v="1"/>
    <n v="2"/>
    <x v="2"/>
    <x v="0"/>
    <n v="61.199999999999996"/>
    <n v="57.2"/>
    <s v="FEMALE"/>
    <s v="Sales"/>
    <x v="0"/>
    <s v="Married"/>
    <s v="Corporate"/>
  </r>
  <r>
    <x v="6"/>
    <n v="0"/>
    <n v="3"/>
    <n v="2"/>
    <n v="1"/>
    <n v="1"/>
    <x v="5"/>
    <x v="1"/>
    <n v="50.4"/>
    <n v="64.900000000000006"/>
    <s v="FEMALE"/>
    <s v="Sales"/>
    <x v="1"/>
    <s v="Married"/>
    <s v="Corporate"/>
  </r>
  <r>
    <x v="7"/>
    <n v="0"/>
    <n v="1"/>
    <n v="2"/>
    <n v="1"/>
    <n v="2"/>
    <x v="6"/>
    <x v="4"/>
    <n v="54"/>
    <n v="50.6"/>
    <s v="FEMALE"/>
    <s v="Sales"/>
    <x v="2"/>
    <s v="Married"/>
    <s v="Corporate"/>
  </r>
  <r>
    <x v="8"/>
    <n v="0"/>
    <n v="4"/>
    <n v="2"/>
    <n v="1"/>
    <n v="1"/>
    <x v="3"/>
    <x v="5"/>
    <n v="64.8"/>
    <n v="62.7"/>
    <s v="FEMALE"/>
    <s v="Sales"/>
    <x v="0"/>
    <s v="Married"/>
    <s v="Corporate"/>
  </r>
  <r>
    <x v="9"/>
    <n v="0"/>
    <n v="3"/>
    <n v="2"/>
    <n v="1"/>
    <n v="2"/>
    <x v="0"/>
    <x v="6"/>
    <n v="62.4"/>
    <n v="60.500000000000007"/>
    <s v="FEMALE"/>
    <s v="Sales"/>
    <x v="1"/>
    <s v="Married"/>
    <s v="Corporate"/>
  </r>
  <r>
    <x v="10"/>
    <n v="0"/>
    <n v="4"/>
    <n v="2"/>
    <n v="1"/>
    <n v="3"/>
    <x v="7"/>
    <x v="4"/>
    <n v="61.199999999999996"/>
    <n v="50.6"/>
    <s v="FEMALE"/>
    <s v="Sales"/>
    <x v="0"/>
    <s v="Married"/>
    <s v="Corporate"/>
  </r>
  <r>
    <x v="11"/>
    <n v="0"/>
    <n v="4"/>
    <n v="2"/>
    <n v="1"/>
    <n v="2"/>
    <x v="0"/>
    <x v="7"/>
    <n v="61.199999999999996"/>
    <n v="71.5"/>
    <s v="FEMALE"/>
    <s v="Sales"/>
    <x v="0"/>
    <s v="Married"/>
    <s v="Corporate"/>
  </r>
  <r>
    <x v="12"/>
    <n v="0"/>
    <n v="4"/>
    <n v="3"/>
    <n v="1"/>
    <n v="2"/>
    <x v="8"/>
    <x v="8"/>
    <n v="85.2"/>
    <n v="66"/>
    <s v="FEMALE"/>
    <s v="Sales"/>
    <x v="0"/>
    <s v="Wrong Data"/>
    <s v="Corporate"/>
  </r>
  <r>
    <x v="13"/>
    <n v="0"/>
    <n v="4"/>
    <n v="3"/>
    <n v="1"/>
    <n v="2"/>
    <x v="9"/>
    <x v="9"/>
    <n v="68.399999999999991"/>
    <n v="69.300000000000011"/>
    <s v="FEMALE"/>
    <s v="Sales"/>
    <x v="0"/>
    <s v="Wrong Data"/>
    <s v="Corporate"/>
  </r>
  <r>
    <x v="14"/>
    <n v="0"/>
    <n v="3"/>
    <n v="1"/>
    <n v="1"/>
    <n v="2"/>
    <x v="10"/>
    <x v="5"/>
    <n v="60"/>
    <n v="62.7"/>
    <s v="FEMALE"/>
    <s v="Sales"/>
    <x v="1"/>
    <s v="Unmarried"/>
    <s v="Corporate"/>
  </r>
  <r>
    <x v="15"/>
    <n v="0"/>
    <n v="4"/>
    <n v="1"/>
    <n v="1"/>
    <n v="1"/>
    <x v="11"/>
    <x v="10"/>
    <n v="51.6"/>
    <n v="53.900000000000006"/>
    <s v="FEMALE"/>
    <s v="Sales"/>
    <x v="0"/>
    <s v="Unmarried"/>
    <s v="Corporate"/>
  </r>
  <r>
    <x v="16"/>
    <n v="0"/>
    <n v="4"/>
    <n v="3"/>
    <n v="1"/>
    <n v="2"/>
    <x v="4"/>
    <x v="0"/>
    <n v="61.199999999999996"/>
    <n v="57.2"/>
    <s v="FEMALE"/>
    <s v="Sales"/>
    <x v="0"/>
    <s v="Wrong Data"/>
    <s v="Corporate"/>
  </r>
  <r>
    <x v="17"/>
    <n v="0"/>
    <n v="4"/>
    <n v="2"/>
    <n v="2"/>
    <n v="1"/>
    <x v="0"/>
    <x v="5"/>
    <n v="72"/>
    <n v="62.7"/>
    <s v="FEMALE"/>
    <s v="Sales"/>
    <x v="0"/>
    <s v="Married"/>
    <s v="Home Affairs"/>
  </r>
  <r>
    <x v="18"/>
    <n v="0"/>
    <n v="4"/>
    <n v="3"/>
    <n v="1"/>
    <n v="2"/>
    <x v="1"/>
    <x v="7"/>
    <n v="74.399999999999991"/>
    <n v="71.5"/>
    <s v="FEMALE"/>
    <s v="Sales"/>
    <x v="0"/>
    <s v="Wrong Data"/>
    <s v="Corporate"/>
  </r>
  <r>
    <x v="19"/>
    <n v="0"/>
    <n v="4"/>
    <n v="2"/>
    <n v="1"/>
    <n v="1"/>
    <x v="12"/>
    <x v="11"/>
    <n v="68.399999999999991"/>
    <n v="42.900000000000006"/>
    <s v="FEMALE"/>
    <s v="Sales"/>
    <x v="0"/>
    <s v="Married"/>
    <s v="Corporate"/>
  </r>
  <r>
    <x v="20"/>
    <n v="0"/>
    <n v="4"/>
    <n v="2"/>
    <n v="1"/>
    <n v="1"/>
    <x v="3"/>
    <x v="10"/>
    <n v="42"/>
    <n v="53.900000000000006"/>
    <s v="FEMALE"/>
    <s v="Sales"/>
    <x v="0"/>
    <s v="Married"/>
    <s v="Corporate"/>
  </r>
  <r>
    <x v="21"/>
    <n v="0"/>
    <n v="4"/>
    <n v="2"/>
    <n v="1"/>
    <n v="3"/>
    <x v="3"/>
    <x v="9"/>
    <n v="90"/>
    <n v="69.300000000000011"/>
    <s v="FEMALE"/>
    <s v="Sales"/>
    <x v="0"/>
    <s v="Married"/>
    <s v="Corporate"/>
  </r>
  <r>
    <x v="22"/>
    <n v="0"/>
    <n v="3"/>
    <n v="2"/>
    <n v="1"/>
    <n v="2"/>
    <x v="5"/>
    <x v="12"/>
    <n v="54"/>
    <n v="44"/>
    <s v="FEMALE"/>
    <s v="Sales"/>
    <x v="1"/>
    <s v="Married"/>
    <s v="Corporate"/>
  </r>
  <r>
    <x v="23"/>
    <n v="0"/>
    <n v="1"/>
    <n v="3"/>
    <n v="1"/>
    <n v="2"/>
    <x v="7"/>
    <x v="0"/>
    <n v="68.399999999999991"/>
    <n v="57.2"/>
    <s v="FEMALE"/>
    <s v="Sales"/>
    <x v="2"/>
    <s v="Wrong Data"/>
    <s v="Corporate"/>
  </r>
  <r>
    <x v="24"/>
    <n v="0"/>
    <n v="1"/>
    <n v="2"/>
    <n v="1"/>
    <n v="3"/>
    <x v="13"/>
    <x v="3"/>
    <n v="54"/>
    <n v="48.400000000000006"/>
    <s v="FEMALE"/>
    <s v="Sales"/>
    <x v="2"/>
    <s v="Married"/>
    <s v="Corporate"/>
  </r>
  <r>
    <x v="25"/>
    <n v="0"/>
    <n v="3"/>
    <n v="2"/>
    <n v="1"/>
    <n v="3"/>
    <x v="6"/>
    <x v="13"/>
    <n v="55.199999999999996"/>
    <n v="40.700000000000003"/>
    <s v="FEMALE"/>
    <s v="Sales"/>
    <x v="1"/>
    <s v="Married"/>
    <s v="Corporate"/>
  </r>
  <r>
    <x v="26"/>
    <n v="0"/>
    <n v="4"/>
    <n v="3"/>
    <n v="1"/>
    <n v="2"/>
    <x v="14"/>
    <x v="7"/>
    <n v="79.2"/>
    <n v="71.5"/>
    <s v="FEMALE"/>
    <s v="Sales"/>
    <x v="0"/>
    <s v="Wrong Data"/>
    <s v="Corporate"/>
  </r>
  <r>
    <x v="27"/>
    <n v="0"/>
    <n v="4"/>
    <n v="2"/>
    <n v="2"/>
    <n v="3"/>
    <x v="4"/>
    <x v="5"/>
    <n v="68.399999999999991"/>
    <n v="62.7"/>
    <s v="FEMALE"/>
    <s v="Sales"/>
    <x v="0"/>
    <s v="Married"/>
    <s v="Home Affairs"/>
  </r>
  <r>
    <x v="28"/>
    <n v="0"/>
    <n v="4"/>
    <n v="3"/>
    <n v="2"/>
    <n v="2"/>
    <x v="2"/>
    <x v="14"/>
    <n v="58.8"/>
    <n v="41.800000000000004"/>
    <s v="FEMALE"/>
    <s v="Sales"/>
    <x v="0"/>
    <s v="Wrong Data"/>
    <s v="Home Affairs"/>
  </r>
  <r>
    <x v="29"/>
    <n v="0"/>
    <n v="2"/>
    <n v="1"/>
    <n v="1"/>
    <n v="1"/>
    <x v="15"/>
    <x v="3"/>
    <n v="58.8"/>
    <n v="48.400000000000006"/>
    <s v="FEMALE"/>
    <s v="Sales"/>
    <x v="3"/>
    <s v="Unmarried"/>
    <s v="Corporate"/>
  </r>
  <r>
    <x v="30"/>
    <n v="0"/>
    <n v="4"/>
    <n v="2"/>
    <n v="1"/>
    <n v="1"/>
    <x v="11"/>
    <x v="15"/>
    <n v="68.399999999999991"/>
    <n v="34.1"/>
    <s v="FEMALE"/>
    <s v="Sales"/>
    <x v="0"/>
    <s v="Married"/>
    <s v="Corporate"/>
  </r>
  <r>
    <x v="31"/>
    <n v="0"/>
    <n v="4"/>
    <n v="3"/>
    <n v="1"/>
    <n v="2"/>
    <x v="16"/>
    <x v="0"/>
    <n v="76.8"/>
    <n v="57.2"/>
    <s v="FEMALE"/>
    <s v="Sales"/>
    <x v="0"/>
    <s v="Wrong Data"/>
    <s v="Corporate"/>
  </r>
  <r>
    <x v="32"/>
    <n v="0"/>
    <n v="4"/>
    <n v="3"/>
    <n v="2"/>
    <n v="2"/>
    <x v="14"/>
    <x v="16"/>
    <n v="75.599999999999994"/>
    <n v="73.7"/>
    <s v="FEMALE"/>
    <s v="Sales"/>
    <x v="0"/>
    <s v="Wrong Data"/>
    <s v="Home Affairs"/>
  </r>
  <r>
    <x v="33"/>
    <n v="0"/>
    <n v="4"/>
    <n v="2"/>
    <n v="1"/>
    <n v="3"/>
    <x v="11"/>
    <x v="17"/>
    <n v="68.399999999999991"/>
    <n v="45.1"/>
    <s v="FEMALE"/>
    <s v="Sales"/>
    <x v="0"/>
    <s v="Married"/>
    <s v="Corporate"/>
  </r>
  <r>
    <x v="34"/>
    <n v="0"/>
    <n v="4"/>
    <n v="3"/>
    <n v="2"/>
    <n v="2"/>
    <x v="15"/>
    <x v="1"/>
    <n v="60"/>
    <n v="64.900000000000006"/>
    <s v="FEMALE"/>
    <s v="Sales"/>
    <x v="0"/>
    <s v="Wrong Data"/>
    <s v="Home Affairs"/>
  </r>
  <r>
    <x v="35"/>
    <n v="0"/>
    <n v="4"/>
    <n v="3"/>
    <n v="1"/>
    <n v="1"/>
    <x v="7"/>
    <x v="7"/>
    <n v="69.599999999999994"/>
    <n v="71.5"/>
    <s v="FEMALE"/>
    <s v="Sales"/>
    <x v="0"/>
    <s v="Wrong Data"/>
    <s v="Corporate"/>
  </r>
  <r>
    <x v="36"/>
    <n v="0"/>
    <n v="4"/>
    <n v="2"/>
    <n v="2"/>
    <n v="2"/>
    <x v="1"/>
    <x v="18"/>
    <n v="90"/>
    <n v="59.400000000000006"/>
    <s v="FEMALE"/>
    <s v="Sales"/>
    <x v="0"/>
    <s v="Married"/>
    <s v="Home Affairs"/>
  </r>
  <r>
    <x v="37"/>
    <n v="0"/>
    <n v="4"/>
    <n v="3"/>
    <n v="1"/>
    <n v="2"/>
    <x v="14"/>
    <x v="19"/>
    <n v="81.599999999999994"/>
    <n v="68.2"/>
    <s v="FEMALE"/>
    <s v="Sales"/>
    <x v="0"/>
    <s v="Wrong Data"/>
    <s v="Corporate"/>
  </r>
  <r>
    <x v="38"/>
    <n v="0"/>
    <n v="1"/>
    <n v="1"/>
    <n v="1"/>
    <n v="3"/>
    <x v="4"/>
    <x v="15"/>
    <n v="52.8"/>
    <n v="34.1"/>
    <s v="FEMALE"/>
    <s v="Sales"/>
    <x v="2"/>
    <s v="Unmarried"/>
    <s v="Corporate"/>
  </r>
  <r>
    <x v="39"/>
    <n v="0"/>
    <n v="4"/>
    <n v="2"/>
    <n v="1"/>
    <n v="3"/>
    <x v="17"/>
    <x v="15"/>
    <n v="48"/>
    <n v="34.1"/>
    <s v="FEMALE"/>
    <s v="Sales"/>
    <x v="0"/>
    <s v="Married"/>
    <s v="Corporate"/>
  </r>
  <r>
    <x v="40"/>
    <n v="0"/>
    <n v="4"/>
    <n v="2"/>
    <n v="2"/>
    <n v="2"/>
    <x v="4"/>
    <x v="20"/>
    <n v="49.199999999999996"/>
    <n v="51.7"/>
    <s v="FEMALE"/>
    <s v="Sales"/>
    <x v="0"/>
    <s v="Married"/>
    <s v="Home Affairs"/>
  </r>
  <r>
    <x v="41"/>
    <n v="0"/>
    <n v="4"/>
    <n v="2"/>
    <n v="2"/>
    <n v="2"/>
    <x v="12"/>
    <x v="1"/>
    <n v="74.399999999999991"/>
    <n v="64.900000000000006"/>
    <s v="FEMALE"/>
    <s v="Sales"/>
    <x v="0"/>
    <s v="Married"/>
    <s v="Home Affairs"/>
  </r>
  <r>
    <x v="42"/>
    <n v="0"/>
    <n v="4"/>
    <n v="2"/>
    <n v="1"/>
    <n v="2"/>
    <x v="15"/>
    <x v="18"/>
    <n v="68.399999999999991"/>
    <n v="59.400000000000006"/>
    <s v="FEMALE"/>
    <s v="Sales"/>
    <x v="0"/>
    <s v="Married"/>
    <s v="Corporate"/>
  </r>
  <r>
    <x v="43"/>
    <n v="0"/>
    <n v="3"/>
    <n v="1"/>
    <n v="1"/>
    <n v="1"/>
    <x v="11"/>
    <x v="17"/>
    <n v="51.6"/>
    <n v="45.1"/>
    <s v="FEMALE"/>
    <s v="Sales"/>
    <x v="1"/>
    <s v="Unmarried"/>
    <s v="Corporate"/>
  </r>
  <r>
    <x v="44"/>
    <n v="0"/>
    <n v="4"/>
    <n v="3"/>
    <n v="1"/>
    <n v="1"/>
    <x v="14"/>
    <x v="7"/>
    <n v="57.599999999999994"/>
    <n v="71.5"/>
    <s v="FEMALE"/>
    <s v="Sales"/>
    <x v="0"/>
    <s v="Wrong Data"/>
    <s v="Corporate"/>
  </r>
  <r>
    <x v="45"/>
    <n v="0"/>
    <n v="4"/>
    <n v="1"/>
    <n v="1"/>
    <n v="1"/>
    <x v="12"/>
    <x v="1"/>
    <n v="75.599999999999994"/>
    <n v="64.900000000000006"/>
    <s v="FEMALE"/>
    <s v="Sales"/>
    <x v="0"/>
    <s v="Unmarried"/>
    <s v="Corporate"/>
  </r>
  <r>
    <x v="46"/>
    <n v="0"/>
    <n v="3"/>
    <n v="3"/>
    <n v="1"/>
    <n v="3"/>
    <x v="5"/>
    <x v="12"/>
    <n v="46.8"/>
    <n v="44"/>
    <s v="FEMALE"/>
    <s v="Sales"/>
    <x v="1"/>
    <s v="Wrong Data"/>
    <s v="Corporate"/>
  </r>
  <r>
    <x v="47"/>
    <n v="0"/>
    <n v="4"/>
    <n v="2"/>
    <n v="1"/>
    <n v="2"/>
    <x v="14"/>
    <x v="1"/>
    <n v="84"/>
    <n v="64.900000000000006"/>
    <s v="FEMALE"/>
    <s v="Sales"/>
    <x v="0"/>
    <s v="Married"/>
    <s v="Corporate"/>
  </r>
  <r>
    <x v="48"/>
    <n v="0"/>
    <n v="4"/>
    <n v="2"/>
    <n v="2"/>
    <n v="2"/>
    <x v="4"/>
    <x v="1"/>
    <n v="75.599999999999994"/>
    <n v="64.900000000000006"/>
    <s v="FEMALE"/>
    <s v="Sales"/>
    <x v="0"/>
    <s v="Married"/>
    <s v="Home Affairs"/>
  </r>
  <r>
    <x v="49"/>
    <n v="0"/>
    <n v="1"/>
    <n v="2"/>
    <n v="1"/>
    <n v="2"/>
    <x v="0"/>
    <x v="18"/>
    <n v="70.8"/>
    <n v="59.400000000000006"/>
    <s v="FEMALE"/>
    <s v="Sales"/>
    <x v="2"/>
    <s v="Married"/>
    <s v="Corporate"/>
  </r>
  <r>
    <x v="50"/>
    <n v="0"/>
    <n v="2"/>
    <n v="2"/>
    <n v="1"/>
    <n v="2"/>
    <x v="18"/>
    <x v="21"/>
    <n v="73.2"/>
    <n v="67.100000000000009"/>
    <s v="FEMALE"/>
    <s v="Sales"/>
    <x v="3"/>
    <s v="Married"/>
    <s v="Corporate"/>
  </r>
  <r>
    <x v="51"/>
    <n v="0"/>
    <n v="4"/>
    <n v="3"/>
    <n v="1"/>
    <n v="2"/>
    <x v="17"/>
    <x v="2"/>
    <n v="45.6"/>
    <n v="36.300000000000004"/>
    <s v="FEMALE"/>
    <s v="Sales"/>
    <x v="0"/>
    <s v="Wrong Data"/>
    <s v="Corporate"/>
  </r>
  <r>
    <x v="52"/>
    <n v="0"/>
    <n v="1"/>
    <n v="2"/>
    <n v="1"/>
    <n v="1"/>
    <x v="2"/>
    <x v="3"/>
    <n v="73.2"/>
    <n v="48.400000000000006"/>
    <s v="FEMALE"/>
    <s v="Sales"/>
    <x v="2"/>
    <s v="Married"/>
    <s v="Corporate"/>
  </r>
  <r>
    <x v="53"/>
    <n v="0"/>
    <n v="4"/>
    <n v="2"/>
    <n v="2"/>
    <n v="2"/>
    <x v="3"/>
    <x v="1"/>
    <n v="58.8"/>
    <n v="64.900000000000006"/>
    <s v="FEMALE"/>
    <s v="Sales"/>
    <x v="0"/>
    <s v="Married"/>
    <s v="Home Affairs"/>
  </r>
  <r>
    <x v="54"/>
    <n v="0"/>
    <n v="4"/>
    <n v="2"/>
    <n v="1"/>
    <n v="2"/>
    <x v="8"/>
    <x v="19"/>
    <n v="87.6"/>
    <n v="68.2"/>
    <s v="FEMALE"/>
    <s v="Sales"/>
    <x v="0"/>
    <s v="Married"/>
    <s v="Corporate"/>
  </r>
  <r>
    <x v="55"/>
    <n v="0"/>
    <n v="1"/>
    <n v="3"/>
    <n v="1"/>
    <n v="3"/>
    <x v="17"/>
    <x v="11"/>
    <n v="52.8"/>
    <n v="42.900000000000006"/>
    <s v="FEMALE"/>
    <s v="Sales"/>
    <x v="2"/>
    <s v="Wrong Data"/>
    <s v="Corporate"/>
  </r>
  <r>
    <x v="56"/>
    <n v="0"/>
    <n v="4"/>
    <n v="1"/>
    <n v="1"/>
    <n v="3"/>
    <x v="13"/>
    <x v="13"/>
    <n v="50.4"/>
    <n v="40.700000000000003"/>
    <s v="FEMALE"/>
    <s v="Sales"/>
    <x v="0"/>
    <s v="Unmarried"/>
    <s v="Corporate"/>
  </r>
  <r>
    <x v="57"/>
    <n v="0"/>
    <n v="1"/>
    <n v="2"/>
    <n v="1"/>
    <n v="3"/>
    <x v="11"/>
    <x v="11"/>
    <n v="46.8"/>
    <n v="42.900000000000006"/>
    <s v="FEMALE"/>
    <s v="Sales"/>
    <x v="2"/>
    <s v="Married"/>
    <s v="Corporate"/>
  </r>
  <r>
    <x v="58"/>
    <n v="0"/>
    <n v="4"/>
    <n v="2"/>
    <n v="2"/>
    <n v="2"/>
    <x v="3"/>
    <x v="5"/>
    <n v="66"/>
    <n v="62.7"/>
    <s v="FEMALE"/>
    <s v="Sales"/>
    <x v="0"/>
    <s v="Married"/>
    <s v="Home Affairs"/>
  </r>
  <r>
    <x v="59"/>
    <n v="0"/>
    <n v="1"/>
    <n v="2"/>
    <n v="1"/>
    <n v="3"/>
    <x v="19"/>
    <x v="10"/>
    <n v="62.4"/>
    <n v="53.900000000000006"/>
    <s v="FEMALE"/>
    <s v="Sales"/>
    <x v="2"/>
    <s v="Married"/>
    <s v="Corporate"/>
  </r>
  <r>
    <x v="60"/>
    <n v="0"/>
    <n v="4"/>
    <n v="2"/>
    <n v="2"/>
    <n v="2"/>
    <x v="5"/>
    <x v="4"/>
    <n v="54"/>
    <n v="50.6"/>
    <s v="FEMALE"/>
    <s v="Sales"/>
    <x v="0"/>
    <s v="Married"/>
    <s v="Home Affairs"/>
  </r>
  <r>
    <x v="61"/>
    <n v="0"/>
    <n v="4"/>
    <n v="3"/>
    <n v="1"/>
    <n v="2"/>
    <x v="4"/>
    <x v="19"/>
    <n v="73.2"/>
    <n v="68.2"/>
    <s v="FEMALE"/>
    <s v="Sales"/>
    <x v="0"/>
    <s v="Wrong Data"/>
    <s v="Corporate"/>
  </r>
  <r>
    <x v="62"/>
    <n v="0"/>
    <n v="4"/>
    <n v="1"/>
    <n v="1"/>
    <n v="1"/>
    <x v="2"/>
    <x v="3"/>
    <n v="46.8"/>
    <n v="48.400000000000006"/>
    <s v="FEMALE"/>
    <s v="Sales"/>
    <x v="0"/>
    <s v="Unmarried"/>
    <s v="Corporate"/>
  </r>
  <r>
    <x v="63"/>
    <n v="0"/>
    <n v="4"/>
    <n v="2"/>
    <n v="1"/>
    <n v="1"/>
    <x v="6"/>
    <x v="2"/>
    <n v="49.199999999999996"/>
    <n v="36.300000000000004"/>
    <s v="FEMALE"/>
    <s v="Sales"/>
    <x v="0"/>
    <s v="Married"/>
    <s v="Corporate"/>
  </r>
  <r>
    <x v="64"/>
    <n v="0"/>
    <n v="4"/>
    <n v="3"/>
    <n v="2"/>
    <n v="2"/>
    <x v="5"/>
    <x v="22"/>
    <n v="60"/>
    <n v="46.2"/>
    <s v="FEMALE"/>
    <s v="Sales"/>
    <x v="0"/>
    <s v="Wrong Data"/>
    <s v="Home Affairs"/>
  </r>
  <r>
    <x v="65"/>
    <n v="0"/>
    <n v="4"/>
    <n v="2"/>
    <n v="1"/>
    <n v="3"/>
    <x v="2"/>
    <x v="17"/>
    <n v="48"/>
    <n v="45.1"/>
    <s v="FEMALE"/>
    <s v="Sales"/>
    <x v="0"/>
    <s v="Married"/>
    <s v="Corporate"/>
  </r>
  <r>
    <x v="66"/>
    <n v="0"/>
    <n v="4"/>
    <n v="2"/>
    <n v="1"/>
    <n v="2"/>
    <x v="7"/>
    <x v="18"/>
    <n v="72"/>
    <n v="59.400000000000006"/>
    <s v="FEMALE"/>
    <s v="Sales"/>
    <x v="0"/>
    <s v="Married"/>
    <s v="Corporate"/>
  </r>
  <r>
    <x v="67"/>
    <n v="0"/>
    <n v="4"/>
    <n v="1"/>
    <n v="1"/>
    <n v="3"/>
    <x v="4"/>
    <x v="11"/>
    <n v="56.4"/>
    <n v="42.900000000000006"/>
    <s v="FEMALE"/>
    <s v="Sales"/>
    <x v="0"/>
    <s v="Unmarried"/>
    <s v="Corporate"/>
  </r>
  <r>
    <x v="68"/>
    <n v="0"/>
    <n v="4"/>
    <n v="1"/>
    <n v="1"/>
    <n v="2"/>
    <x v="3"/>
    <x v="23"/>
    <n v="70.8"/>
    <n v="47.300000000000004"/>
    <s v="FEMALE"/>
    <s v="Sales"/>
    <x v="0"/>
    <s v="Unmarried"/>
    <s v="Corporate"/>
  </r>
  <r>
    <x v="69"/>
    <n v="0"/>
    <n v="1"/>
    <n v="2"/>
    <n v="1"/>
    <n v="3"/>
    <x v="5"/>
    <x v="2"/>
    <n v="58.8"/>
    <n v="36.300000000000004"/>
    <s v="FEMALE"/>
    <s v="Sales"/>
    <x v="2"/>
    <s v="Married"/>
    <s v="Corporate"/>
  </r>
  <r>
    <x v="70"/>
    <n v="0"/>
    <n v="4"/>
    <n v="2"/>
    <n v="1"/>
    <n v="1"/>
    <x v="2"/>
    <x v="3"/>
    <n v="55.199999999999996"/>
    <n v="48.400000000000006"/>
    <s v="FEMALE"/>
    <s v="Sales"/>
    <x v="0"/>
    <s v="Married"/>
    <s v="Corporate"/>
  </r>
  <r>
    <x v="71"/>
    <n v="0"/>
    <n v="4"/>
    <n v="3"/>
    <n v="1"/>
    <n v="2"/>
    <x v="7"/>
    <x v="18"/>
    <n v="69.599999999999994"/>
    <n v="59.400000000000006"/>
    <s v="FEMALE"/>
    <s v="Sales"/>
    <x v="0"/>
    <s v="Wrong Data"/>
    <s v="Corporate"/>
  </r>
  <r>
    <x v="72"/>
    <n v="0"/>
    <n v="4"/>
    <n v="2"/>
    <n v="1"/>
    <n v="2"/>
    <x v="8"/>
    <x v="16"/>
    <n v="85.2"/>
    <n v="73.7"/>
    <s v="FEMALE"/>
    <s v="Sales"/>
    <x v="0"/>
    <s v="Married"/>
    <s v="Corporate"/>
  </r>
  <r>
    <x v="73"/>
    <n v="0"/>
    <n v="4"/>
    <n v="2"/>
    <n v="1"/>
    <n v="1"/>
    <x v="1"/>
    <x v="1"/>
    <n v="69.599999999999994"/>
    <n v="64.900000000000006"/>
    <s v="FEMALE"/>
    <s v="Sales"/>
    <x v="0"/>
    <s v="Married"/>
    <s v="Corporate"/>
  </r>
  <r>
    <x v="74"/>
    <n v="0"/>
    <n v="4"/>
    <n v="2"/>
    <n v="1"/>
    <n v="3"/>
    <x v="12"/>
    <x v="24"/>
    <n v="55.199999999999996"/>
    <n v="49.500000000000007"/>
    <s v="FEMALE"/>
    <s v="Sales"/>
    <x v="0"/>
    <s v="Married"/>
    <s v="Corporate"/>
  </r>
  <r>
    <x v="75"/>
    <n v="0"/>
    <n v="1"/>
    <n v="1"/>
    <n v="1"/>
    <n v="2"/>
    <x v="4"/>
    <x v="12"/>
    <n v="51.6"/>
    <n v="44"/>
    <s v="FEMALE"/>
    <s v="Sales"/>
    <x v="2"/>
    <s v="Unmarried"/>
    <s v="Corporate"/>
  </r>
  <r>
    <x v="76"/>
    <n v="0"/>
    <n v="4"/>
    <n v="3"/>
    <n v="1"/>
    <n v="2"/>
    <x v="12"/>
    <x v="21"/>
    <n v="64.8"/>
    <n v="67.100000000000009"/>
    <s v="FEMALE"/>
    <s v="Sales"/>
    <x v="0"/>
    <s v="Wrong Data"/>
    <s v="Corporate"/>
  </r>
  <r>
    <x v="77"/>
    <n v="0"/>
    <n v="4"/>
    <n v="3"/>
    <n v="1"/>
    <n v="1"/>
    <x v="1"/>
    <x v="1"/>
    <n v="67.2"/>
    <n v="64.900000000000006"/>
    <s v="FEMALE"/>
    <s v="Sales"/>
    <x v="0"/>
    <s v="Wrong Data"/>
    <s v="Corporate"/>
  </r>
  <r>
    <x v="78"/>
    <n v="0"/>
    <n v="4"/>
    <n v="2"/>
    <n v="1"/>
    <n v="3"/>
    <x v="20"/>
    <x v="25"/>
    <n v="55.199999999999996"/>
    <n v="39.6"/>
    <s v="FEMALE"/>
    <s v="Sales"/>
    <x v="0"/>
    <s v="Married"/>
    <s v="Corporate"/>
  </r>
  <r>
    <x v="79"/>
    <n v="0"/>
    <n v="1"/>
    <n v="3"/>
    <n v="1"/>
    <n v="2"/>
    <x v="4"/>
    <x v="17"/>
    <n v="64.8"/>
    <n v="45.1"/>
    <s v="FEMALE"/>
    <s v="Sales"/>
    <x v="2"/>
    <s v="Wrong Data"/>
    <s v="Corporate"/>
  </r>
  <r>
    <x v="80"/>
    <n v="0"/>
    <n v="4"/>
    <n v="3"/>
    <n v="1"/>
    <n v="2"/>
    <x v="3"/>
    <x v="1"/>
    <n v="68.399999999999991"/>
    <n v="64.900000000000006"/>
    <s v="FEMALE"/>
    <s v="Sales"/>
    <x v="0"/>
    <s v="Wrong Data"/>
    <s v="Corporate"/>
  </r>
  <r>
    <x v="81"/>
    <n v="0"/>
    <n v="4"/>
    <n v="1"/>
    <n v="1"/>
    <n v="3"/>
    <x v="21"/>
    <x v="10"/>
    <n v="64.8"/>
    <n v="53.900000000000006"/>
    <s v="FEMALE"/>
    <s v="Sales"/>
    <x v="0"/>
    <s v="Unmarried"/>
    <s v="Corporate"/>
  </r>
  <r>
    <x v="82"/>
    <n v="0"/>
    <n v="4"/>
    <n v="2"/>
    <n v="2"/>
    <n v="2"/>
    <x v="1"/>
    <x v="1"/>
    <n v="85.2"/>
    <n v="64.900000000000006"/>
    <s v="FEMALE"/>
    <s v="Sales"/>
    <x v="0"/>
    <s v="Married"/>
    <s v="Home Affairs"/>
  </r>
  <r>
    <x v="83"/>
    <n v="0"/>
    <n v="1"/>
    <n v="1"/>
    <n v="1"/>
    <n v="2"/>
    <x v="3"/>
    <x v="7"/>
    <n v="57.599999999999994"/>
    <n v="71.5"/>
    <s v="FEMALE"/>
    <s v="Sales"/>
    <x v="2"/>
    <s v="Unmarried"/>
    <s v="Corporate"/>
  </r>
  <r>
    <x v="84"/>
    <n v="0"/>
    <n v="4"/>
    <n v="2"/>
    <n v="1"/>
    <n v="3"/>
    <x v="12"/>
    <x v="17"/>
    <n v="48"/>
    <n v="45.1"/>
    <s v="FEMALE"/>
    <s v="Sales"/>
    <x v="0"/>
    <s v="Married"/>
    <s v="Corporate"/>
  </r>
  <r>
    <x v="85"/>
    <n v="0"/>
    <n v="4"/>
    <n v="3"/>
    <n v="1"/>
    <n v="2"/>
    <x v="12"/>
    <x v="19"/>
    <n v="76.8"/>
    <n v="68.2"/>
    <s v="FEMALE"/>
    <s v="Sales"/>
    <x v="0"/>
    <s v="Wrong Data"/>
    <s v="Corporate"/>
  </r>
  <r>
    <x v="86"/>
    <n v="0"/>
    <n v="4"/>
    <n v="3"/>
    <n v="1"/>
    <n v="2"/>
    <x v="15"/>
    <x v="17"/>
    <n v="61.199999999999996"/>
    <n v="45.1"/>
    <s v="FEMALE"/>
    <s v="Sales"/>
    <x v="0"/>
    <s v="Wrong Data"/>
    <s v="Corporate"/>
  </r>
  <r>
    <x v="87"/>
    <n v="0"/>
    <n v="4"/>
    <n v="3"/>
    <n v="1"/>
    <n v="3"/>
    <x v="6"/>
    <x v="10"/>
    <n v="46.8"/>
    <n v="53.900000000000006"/>
    <s v="FEMALE"/>
    <s v="Sales"/>
    <x v="0"/>
    <s v="Wrong Data"/>
    <s v="Corporate"/>
  </r>
  <r>
    <x v="88"/>
    <n v="0"/>
    <n v="4"/>
    <n v="2"/>
    <n v="1"/>
    <n v="3"/>
    <x v="5"/>
    <x v="15"/>
    <n v="48"/>
    <n v="34.1"/>
    <s v="FEMALE"/>
    <s v="Sales"/>
    <x v="0"/>
    <s v="Married"/>
    <s v="Corporate"/>
  </r>
  <r>
    <x v="89"/>
    <n v="0"/>
    <n v="4"/>
    <n v="3"/>
    <n v="1"/>
    <n v="2"/>
    <x v="12"/>
    <x v="10"/>
    <n v="73.2"/>
    <n v="53.900000000000006"/>
    <s v="FEMALE"/>
    <s v="Sales"/>
    <x v="0"/>
    <s v="Wrong Data"/>
    <s v="Corporate"/>
  </r>
  <r>
    <x v="90"/>
    <n v="0"/>
    <n v="2"/>
    <n v="2"/>
    <n v="1"/>
    <n v="2"/>
    <x v="15"/>
    <x v="19"/>
    <n v="79.2"/>
    <n v="68.2"/>
    <s v="FEMALE"/>
    <s v="Sales"/>
    <x v="3"/>
    <s v="Married"/>
    <s v="Corporate"/>
  </r>
  <r>
    <x v="91"/>
    <n v="0"/>
    <n v="4"/>
    <n v="1"/>
    <n v="1"/>
    <n v="1"/>
    <x v="3"/>
    <x v="10"/>
    <n v="58.8"/>
    <n v="53.900000000000006"/>
    <s v="FEMALE"/>
    <s v="Sales"/>
    <x v="0"/>
    <s v="Unmarried"/>
    <s v="Corporate"/>
  </r>
  <r>
    <x v="92"/>
    <n v="1"/>
    <n v="4"/>
    <n v="3"/>
    <n v="1"/>
    <n v="2"/>
    <x v="1"/>
    <x v="19"/>
    <n v="78"/>
    <n v="68.2"/>
    <s v="FEMALE"/>
    <s v="Direct"/>
    <x v="0"/>
    <s v="Wrong Data"/>
    <s v="Corporate"/>
  </r>
  <r>
    <x v="93"/>
    <n v="1"/>
    <n v="1"/>
    <n v="1"/>
    <n v="1"/>
    <n v="2"/>
    <x v="17"/>
    <x v="3"/>
    <n v="62.4"/>
    <n v="48.400000000000006"/>
    <s v="FEMALE"/>
    <s v="Direct"/>
    <x v="2"/>
    <s v="Unmarried"/>
    <s v="Corporate"/>
  </r>
  <r>
    <x v="94"/>
    <n v="1"/>
    <n v="4"/>
    <n v="1"/>
    <n v="1"/>
    <n v="1"/>
    <x v="2"/>
    <x v="3"/>
    <n v="55.199999999999996"/>
    <n v="48.400000000000006"/>
    <s v="FEMALE"/>
    <s v="Direct"/>
    <x v="0"/>
    <s v="Unmarried"/>
    <s v="Corporate"/>
  </r>
  <r>
    <x v="95"/>
    <n v="1"/>
    <n v="4"/>
    <n v="1"/>
    <n v="1"/>
    <n v="1"/>
    <x v="5"/>
    <x v="19"/>
    <n v="73.2"/>
    <n v="68.2"/>
    <s v="FEMALE"/>
    <s v="Direct"/>
    <x v="0"/>
    <s v="Unmarried"/>
    <s v="Corporate"/>
  </r>
  <r>
    <x v="96"/>
    <n v="1"/>
    <n v="4"/>
    <n v="2"/>
    <n v="1"/>
    <n v="2"/>
    <x v="22"/>
    <x v="7"/>
    <n v="86.399999999999991"/>
    <n v="71.5"/>
    <s v="FEMALE"/>
    <s v="Direct"/>
    <x v="0"/>
    <s v="Married"/>
    <s v="Corporate"/>
  </r>
  <r>
    <x v="97"/>
    <n v="1"/>
    <n v="4"/>
    <n v="3"/>
    <n v="1"/>
    <n v="2"/>
    <x v="3"/>
    <x v="7"/>
    <n v="85.2"/>
    <n v="71.5"/>
    <s v="FEMALE"/>
    <s v="Direct"/>
    <x v="0"/>
    <s v="Wrong Data"/>
    <s v="Corporate"/>
  </r>
  <r>
    <x v="98"/>
    <n v="1"/>
    <n v="1"/>
    <n v="1"/>
    <n v="1"/>
    <n v="3"/>
    <x v="6"/>
    <x v="3"/>
    <n v="48"/>
    <n v="48.400000000000006"/>
    <s v="FEMALE"/>
    <s v="Direct"/>
    <x v="2"/>
    <s v="Unmarried"/>
    <s v="Corporate"/>
  </r>
  <r>
    <x v="99"/>
    <n v="1"/>
    <n v="4"/>
    <n v="3"/>
    <n v="2"/>
    <n v="2"/>
    <x v="3"/>
    <x v="9"/>
    <n v="82.8"/>
    <n v="69.300000000000011"/>
    <s v="FEMALE"/>
    <s v="Direct"/>
    <x v="0"/>
    <s v="Wrong Data"/>
    <s v="Home Affairs"/>
  </r>
  <r>
    <x v="100"/>
    <n v="1"/>
    <n v="4"/>
    <n v="3"/>
    <n v="1"/>
    <n v="2"/>
    <x v="1"/>
    <x v="8"/>
    <n v="76.8"/>
    <n v="66"/>
    <s v="FEMALE"/>
    <s v="Direct"/>
    <x v="0"/>
    <s v="Wrong Data"/>
    <s v="Corporate"/>
  </r>
  <r>
    <x v="101"/>
    <n v="1"/>
    <n v="4"/>
    <n v="3"/>
    <n v="1"/>
    <n v="1"/>
    <x v="4"/>
    <x v="1"/>
    <n v="67.2"/>
    <n v="64.900000000000006"/>
    <s v="FEMALE"/>
    <s v="Direct"/>
    <x v="0"/>
    <s v="Wrong Data"/>
    <s v="Corporate"/>
  </r>
  <r>
    <x v="102"/>
    <n v="1"/>
    <n v="3"/>
    <n v="1"/>
    <n v="1"/>
    <n v="2"/>
    <x v="4"/>
    <x v="4"/>
    <n v="58.8"/>
    <n v="50.6"/>
    <s v="FEMALE"/>
    <s v="Direct"/>
    <x v="1"/>
    <s v="Unmarried"/>
    <s v="Corporate"/>
  </r>
  <r>
    <x v="103"/>
    <n v="1"/>
    <n v="4"/>
    <n v="3"/>
    <n v="1"/>
    <n v="2"/>
    <x v="3"/>
    <x v="0"/>
    <n v="64.8"/>
    <n v="57.2"/>
    <s v="FEMALE"/>
    <s v="Direct"/>
    <x v="0"/>
    <s v="Wrong Data"/>
    <s v="Corporate"/>
  </r>
  <r>
    <x v="104"/>
    <n v="1"/>
    <n v="4"/>
    <n v="2"/>
    <n v="1"/>
    <n v="2"/>
    <x v="15"/>
    <x v="1"/>
    <n v="63.599999999999994"/>
    <n v="64.900000000000006"/>
    <s v="FEMALE"/>
    <s v="Direct"/>
    <x v="0"/>
    <s v="Married"/>
    <s v="Corporate"/>
  </r>
  <r>
    <x v="105"/>
    <n v="1"/>
    <n v="4"/>
    <n v="2"/>
    <n v="1"/>
    <n v="2"/>
    <x v="12"/>
    <x v="18"/>
    <n v="79.2"/>
    <n v="59.400000000000006"/>
    <s v="FEMALE"/>
    <s v="Direct"/>
    <x v="0"/>
    <s v="Married"/>
    <s v="Corporate"/>
  </r>
  <r>
    <x v="106"/>
    <n v="1"/>
    <n v="4"/>
    <n v="3"/>
    <n v="1"/>
    <n v="2"/>
    <x v="7"/>
    <x v="19"/>
    <n v="80.399999999999991"/>
    <n v="68.2"/>
    <s v="FEMALE"/>
    <s v="Direct"/>
    <x v="0"/>
    <s v="Wrong Data"/>
    <s v="Corporate"/>
  </r>
  <r>
    <x v="107"/>
    <n v="1"/>
    <n v="4"/>
    <n v="1"/>
    <n v="1"/>
    <n v="3"/>
    <x v="23"/>
    <x v="26"/>
    <n v="48"/>
    <n v="38.5"/>
    <s v="FEMALE"/>
    <s v="Direct"/>
    <x v="0"/>
    <s v="Unmarried"/>
    <s v="Corporate"/>
  </r>
  <r>
    <x v="108"/>
    <n v="1"/>
    <n v="3"/>
    <n v="1"/>
    <n v="2"/>
    <n v="1"/>
    <x v="4"/>
    <x v="18"/>
    <n v="55.199999999999996"/>
    <n v="59.400000000000006"/>
    <s v="FEMALE"/>
    <s v="Direct"/>
    <x v="1"/>
    <s v="Unmarried"/>
    <s v="Home Affairs"/>
  </r>
  <r>
    <x v="109"/>
    <n v="1"/>
    <n v="4"/>
    <n v="3"/>
    <n v="2"/>
    <n v="2"/>
    <x v="22"/>
    <x v="7"/>
    <n v="82.8"/>
    <n v="71.5"/>
    <s v="FEMALE"/>
    <s v="Direct"/>
    <x v="0"/>
    <s v="Wrong Data"/>
    <s v="Home Affairs"/>
  </r>
  <r>
    <x v="110"/>
    <n v="1"/>
    <n v="4"/>
    <n v="2"/>
    <n v="1"/>
    <n v="3"/>
    <x v="0"/>
    <x v="0"/>
    <n v="48"/>
    <n v="57.2"/>
    <s v="FEMALE"/>
    <s v="Direct"/>
    <x v="0"/>
    <s v="Married"/>
    <s v="Corporate"/>
  </r>
  <r>
    <x v="111"/>
    <n v="1"/>
    <n v="1"/>
    <n v="1"/>
    <n v="1"/>
    <n v="2"/>
    <x v="2"/>
    <x v="27"/>
    <n v="49.199999999999996"/>
    <n v="55.000000000000007"/>
    <s v="FEMALE"/>
    <s v="Direct"/>
    <x v="2"/>
    <s v="Unmarried"/>
    <s v="Corporate"/>
  </r>
  <r>
    <x v="112"/>
    <n v="1"/>
    <n v="4"/>
    <n v="3"/>
    <n v="1"/>
    <n v="2"/>
    <x v="14"/>
    <x v="1"/>
    <n v="68.399999999999991"/>
    <n v="64.900000000000006"/>
    <s v="FEMALE"/>
    <s v="Direct"/>
    <x v="0"/>
    <s v="Wrong Data"/>
    <s v="Corporate"/>
  </r>
  <r>
    <x v="113"/>
    <n v="1"/>
    <n v="4"/>
    <n v="1"/>
    <n v="1"/>
    <n v="2"/>
    <x v="1"/>
    <x v="7"/>
    <n v="69.599999999999994"/>
    <n v="71.5"/>
    <s v="FEMALE"/>
    <s v="Direct"/>
    <x v="0"/>
    <s v="Unmarried"/>
    <s v="Corporate"/>
  </r>
  <r>
    <x v="114"/>
    <n v="1"/>
    <n v="1"/>
    <n v="3"/>
    <n v="2"/>
    <n v="2"/>
    <x v="8"/>
    <x v="21"/>
    <n v="68.399999999999991"/>
    <n v="67.100000000000009"/>
    <s v="FEMALE"/>
    <s v="Direct"/>
    <x v="2"/>
    <s v="Wrong Data"/>
    <s v="Home Affairs"/>
  </r>
  <r>
    <x v="115"/>
    <n v="1"/>
    <n v="4"/>
    <n v="2"/>
    <n v="1"/>
    <n v="3"/>
    <x v="21"/>
    <x v="3"/>
    <n v="44.4"/>
    <n v="48.400000000000006"/>
    <s v="FEMALE"/>
    <s v="Direct"/>
    <x v="0"/>
    <s v="Married"/>
    <s v="Corporate"/>
  </r>
  <r>
    <x v="116"/>
    <n v="1"/>
    <n v="4"/>
    <n v="3"/>
    <n v="1"/>
    <n v="1"/>
    <x v="24"/>
    <x v="18"/>
    <n v="66"/>
    <n v="59.400000000000006"/>
    <s v="FEMALE"/>
    <s v="Direct"/>
    <x v="0"/>
    <s v="Wrong Data"/>
    <s v="Corporate"/>
  </r>
  <r>
    <x v="117"/>
    <n v="1"/>
    <n v="4"/>
    <n v="3"/>
    <n v="1"/>
    <n v="2"/>
    <x v="8"/>
    <x v="16"/>
    <n v="74.399999999999991"/>
    <n v="73.7"/>
    <s v="FEMALE"/>
    <s v="Direct"/>
    <x v="0"/>
    <s v="Wrong Data"/>
    <s v="Corporate"/>
  </r>
  <r>
    <x v="118"/>
    <n v="1"/>
    <n v="4"/>
    <n v="1"/>
    <n v="1"/>
    <n v="2"/>
    <x v="15"/>
    <x v="5"/>
    <n v="76.8"/>
    <n v="62.7"/>
    <s v="FEMALE"/>
    <s v="Direct"/>
    <x v="0"/>
    <s v="Unmarried"/>
    <s v="Corporate"/>
  </r>
  <r>
    <x v="119"/>
    <n v="1"/>
    <n v="3"/>
    <n v="1"/>
    <n v="1"/>
    <n v="3"/>
    <x v="25"/>
    <x v="20"/>
    <n v="48"/>
    <n v="51.7"/>
    <s v="FEMALE"/>
    <s v="Direct"/>
    <x v="1"/>
    <s v="Unmarried"/>
    <s v="Corporate"/>
  </r>
  <r>
    <x v="120"/>
    <n v="1"/>
    <n v="1"/>
    <n v="1"/>
    <n v="2"/>
    <n v="1"/>
    <x v="7"/>
    <x v="18"/>
    <n v="60"/>
    <n v="59.400000000000006"/>
    <s v="FEMALE"/>
    <s v="Direct"/>
    <x v="2"/>
    <s v="Unmarried"/>
    <s v="Home Affairs"/>
  </r>
  <r>
    <x v="121"/>
    <n v="1"/>
    <n v="4"/>
    <n v="2"/>
    <n v="1"/>
    <n v="1"/>
    <x v="5"/>
    <x v="0"/>
    <n v="55.199999999999996"/>
    <n v="57.2"/>
    <s v="FEMALE"/>
    <s v="Direct"/>
    <x v="0"/>
    <s v="Married"/>
    <s v="Corporate"/>
  </r>
  <r>
    <x v="122"/>
    <n v="1"/>
    <n v="4"/>
    <n v="2"/>
    <n v="1"/>
    <n v="2"/>
    <x v="5"/>
    <x v="0"/>
    <n v="63.599999999999994"/>
    <n v="57.2"/>
    <s v="FEMALE"/>
    <s v="Direct"/>
    <x v="0"/>
    <s v="Married"/>
    <s v="Corporate"/>
  </r>
  <r>
    <x v="123"/>
    <n v="1"/>
    <n v="4"/>
    <n v="2"/>
    <n v="1"/>
    <n v="3"/>
    <x v="4"/>
    <x v="4"/>
    <n v="62.4"/>
    <n v="50.6"/>
    <s v="FEMALE"/>
    <s v="Direct"/>
    <x v="0"/>
    <s v="Married"/>
    <s v="Corporate"/>
  </r>
  <r>
    <x v="124"/>
    <n v="1"/>
    <n v="3"/>
    <n v="1"/>
    <n v="1"/>
    <n v="3"/>
    <x v="4"/>
    <x v="19"/>
    <n v="54"/>
    <n v="68.2"/>
    <s v="FEMALE"/>
    <s v="Direct"/>
    <x v="1"/>
    <s v="Unmarried"/>
    <s v="Corporate"/>
  </r>
  <r>
    <x v="125"/>
    <n v="1"/>
    <n v="4"/>
    <n v="3"/>
    <n v="1"/>
    <n v="2"/>
    <x v="12"/>
    <x v="5"/>
    <n v="67.2"/>
    <n v="62.7"/>
    <s v="FEMALE"/>
    <s v="Direct"/>
    <x v="0"/>
    <s v="Wrong Data"/>
    <s v="Corporate"/>
  </r>
  <r>
    <x v="126"/>
    <n v="1"/>
    <n v="4"/>
    <n v="2"/>
    <n v="1"/>
    <n v="2"/>
    <x v="5"/>
    <x v="17"/>
    <n v="54"/>
    <n v="45.1"/>
    <s v="FEMALE"/>
    <s v="Direct"/>
    <x v="0"/>
    <s v="Married"/>
    <s v="Corporate"/>
  </r>
  <r>
    <x v="127"/>
    <n v="1"/>
    <n v="2"/>
    <n v="2"/>
    <n v="1"/>
    <n v="1"/>
    <x v="17"/>
    <x v="28"/>
    <n v="64.8"/>
    <n v="58.300000000000004"/>
    <s v="FEMALE"/>
    <s v="Direct"/>
    <x v="3"/>
    <s v="Married"/>
    <s v="Corporate"/>
  </r>
  <r>
    <x v="128"/>
    <n v="1"/>
    <n v="4"/>
    <n v="3"/>
    <n v="1"/>
    <n v="3"/>
    <x v="5"/>
    <x v="10"/>
    <n v="67.2"/>
    <n v="53.900000000000006"/>
    <s v="FEMALE"/>
    <s v="Direct"/>
    <x v="0"/>
    <s v="Wrong Data"/>
    <s v="Corporate"/>
  </r>
  <r>
    <x v="129"/>
    <n v="1"/>
    <n v="3"/>
    <n v="1"/>
    <n v="1"/>
    <n v="3"/>
    <x v="6"/>
    <x v="26"/>
    <n v="49.199999999999996"/>
    <n v="38.5"/>
    <s v="FEMALE"/>
    <s v="Direct"/>
    <x v="1"/>
    <s v="Unmarried"/>
    <s v="Corporate"/>
  </r>
  <r>
    <x v="130"/>
    <n v="1"/>
    <n v="4"/>
    <n v="2"/>
    <n v="1"/>
    <n v="2"/>
    <x v="0"/>
    <x v="1"/>
    <n v="64.8"/>
    <n v="64.900000000000006"/>
    <s v="FEMALE"/>
    <s v="Direct"/>
    <x v="0"/>
    <s v="Married"/>
    <s v="Corporate"/>
  </r>
  <r>
    <x v="131"/>
    <n v="1"/>
    <n v="2"/>
    <n v="1"/>
    <n v="1"/>
    <n v="2"/>
    <x v="0"/>
    <x v="7"/>
    <n v="86.399999999999991"/>
    <n v="71.5"/>
    <s v="FEMALE"/>
    <s v="Direct"/>
    <x v="3"/>
    <s v="Unmarried"/>
    <s v="Corporate"/>
  </r>
  <r>
    <x v="132"/>
    <n v="1"/>
    <n v="4"/>
    <n v="2"/>
    <n v="1"/>
    <n v="3"/>
    <x v="1"/>
    <x v="19"/>
    <n v="67.2"/>
    <n v="68.2"/>
    <s v="FEMALE"/>
    <s v="Direct"/>
    <x v="0"/>
    <s v="Married"/>
    <s v="Corporate"/>
  </r>
  <r>
    <x v="133"/>
    <n v="1"/>
    <n v="4"/>
    <n v="2"/>
    <n v="1"/>
    <n v="3"/>
    <x v="11"/>
    <x v="18"/>
    <n v="56.4"/>
    <n v="59.400000000000006"/>
    <s v="FEMALE"/>
    <s v="Direct"/>
    <x v="0"/>
    <s v="Married"/>
    <s v="Corporate"/>
  </r>
  <r>
    <x v="134"/>
    <n v="1"/>
    <n v="4"/>
    <n v="1"/>
    <n v="1"/>
    <n v="2"/>
    <x v="26"/>
    <x v="1"/>
    <n v="58.8"/>
    <n v="64.900000000000006"/>
    <s v="FEMALE"/>
    <s v="Direct"/>
    <x v="0"/>
    <s v="Unmarried"/>
    <s v="Corporate"/>
  </r>
  <r>
    <x v="135"/>
    <n v="1"/>
    <n v="4"/>
    <n v="3"/>
    <n v="1"/>
    <n v="2"/>
    <x v="16"/>
    <x v="9"/>
    <n v="72"/>
    <n v="69.300000000000011"/>
    <s v="FEMALE"/>
    <s v="Direct"/>
    <x v="0"/>
    <s v="Wrong Data"/>
    <s v="Corporate"/>
  </r>
  <r>
    <x v="136"/>
    <n v="1"/>
    <n v="4"/>
    <n v="2"/>
    <n v="2"/>
    <n v="2"/>
    <x v="4"/>
    <x v="1"/>
    <n v="64.8"/>
    <n v="64.900000000000006"/>
    <s v="FEMALE"/>
    <s v="Direct"/>
    <x v="0"/>
    <s v="Married"/>
    <s v="Home Affairs"/>
  </r>
  <r>
    <x v="137"/>
    <n v="1"/>
    <n v="3"/>
    <n v="2"/>
    <n v="1"/>
    <n v="3"/>
    <x v="27"/>
    <x v="0"/>
    <n v="66"/>
    <n v="57.2"/>
    <s v="FEMALE"/>
    <s v="Direct"/>
    <x v="1"/>
    <s v="Married"/>
    <s v="Corporate"/>
  </r>
  <r>
    <x v="138"/>
    <n v="1"/>
    <n v="1"/>
    <n v="2"/>
    <n v="1"/>
    <n v="3"/>
    <x v="17"/>
    <x v="17"/>
    <n v="39.6"/>
    <n v="45.1"/>
    <s v="FEMALE"/>
    <s v="Direct"/>
    <x v="2"/>
    <s v="Married"/>
    <s v="Corporate"/>
  </r>
  <r>
    <x v="139"/>
    <n v="1"/>
    <n v="3"/>
    <n v="2"/>
    <n v="2"/>
    <n v="2"/>
    <x v="15"/>
    <x v="10"/>
    <n v="58.8"/>
    <n v="53.900000000000006"/>
    <s v="FEMALE"/>
    <s v="Direct"/>
    <x v="1"/>
    <s v="Married"/>
    <s v="Home Affairs"/>
  </r>
  <r>
    <x v="140"/>
    <n v="1"/>
    <n v="1"/>
    <n v="1"/>
    <n v="1"/>
    <n v="1"/>
    <x v="28"/>
    <x v="4"/>
    <n v="51.6"/>
    <n v="50.6"/>
    <s v="FEMALE"/>
    <s v="Direct"/>
    <x v="2"/>
    <s v="Unmarried"/>
    <s v="Corporate"/>
  </r>
  <r>
    <x v="141"/>
    <n v="1"/>
    <n v="4"/>
    <n v="3"/>
    <n v="1"/>
    <n v="2"/>
    <x v="11"/>
    <x v="18"/>
    <n v="60"/>
    <n v="59.400000000000006"/>
    <s v="FEMALE"/>
    <s v="Direct"/>
    <x v="0"/>
    <s v="Wrong Data"/>
    <s v="Corporate"/>
  </r>
  <r>
    <x v="142"/>
    <n v="1"/>
    <n v="4"/>
    <n v="2"/>
    <n v="1"/>
    <n v="3"/>
    <x v="4"/>
    <x v="22"/>
    <n v="62.4"/>
    <n v="46.2"/>
    <s v="FEMALE"/>
    <s v="Direct"/>
    <x v="0"/>
    <s v="Married"/>
    <s v="Corporate"/>
  </r>
  <r>
    <x v="143"/>
    <n v="1"/>
    <n v="1"/>
    <n v="2"/>
    <n v="1"/>
    <n v="2"/>
    <x v="4"/>
    <x v="5"/>
    <n v="57.599999999999994"/>
    <n v="62.7"/>
    <s v="FEMALE"/>
    <s v="Direct"/>
    <x v="2"/>
    <s v="Married"/>
    <s v="Corporate"/>
  </r>
  <r>
    <x v="144"/>
    <n v="1"/>
    <n v="4"/>
    <n v="2"/>
    <n v="1"/>
    <n v="2"/>
    <x v="15"/>
    <x v="1"/>
    <n v="69.599999999999994"/>
    <n v="64.900000000000006"/>
    <s v="FEMALE"/>
    <s v="Direct"/>
    <x v="0"/>
    <s v="Married"/>
    <s v="Corporate"/>
  </r>
  <r>
    <x v="145"/>
    <n v="1"/>
    <n v="4"/>
    <n v="3"/>
    <n v="2"/>
    <n v="2"/>
    <x v="4"/>
    <x v="0"/>
    <n v="51.6"/>
    <n v="57.2"/>
    <s v="FEMALE"/>
    <s v="Direct"/>
    <x v="0"/>
    <s v="Wrong Data"/>
    <s v="Home Affairs"/>
  </r>
  <r>
    <x v="146"/>
    <n v="1"/>
    <n v="4"/>
    <n v="2"/>
    <n v="1"/>
    <n v="3"/>
    <x v="5"/>
    <x v="19"/>
    <n v="49.199999999999996"/>
    <n v="68.2"/>
    <s v="FEMALE"/>
    <s v="Direct"/>
    <x v="0"/>
    <s v="Married"/>
    <s v="Corporate"/>
  </r>
  <r>
    <x v="147"/>
    <n v="1"/>
    <n v="4"/>
    <n v="2"/>
    <n v="2"/>
    <n v="2"/>
    <x v="2"/>
    <x v="0"/>
    <n v="51.6"/>
    <n v="57.2"/>
    <s v="FEMALE"/>
    <s v="Direct"/>
    <x v="0"/>
    <s v="Married"/>
    <s v="Home Affairs"/>
  </r>
  <r>
    <x v="148"/>
    <n v="1"/>
    <n v="1"/>
    <n v="1"/>
    <n v="1"/>
    <n v="2"/>
    <x v="4"/>
    <x v="17"/>
    <n v="55.199999999999996"/>
    <n v="45.1"/>
    <s v="FEMALE"/>
    <s v="Direct"/>
    <x v="2"/>
    <s v="Unmarried"/>
    <s v="Corporate"/>
  </r>
  <r>
    <x v="149"/>
    <n v="1"/>
    <n v="3"/>
    <n v="1"/>
    <n v="1"/>
    <n v="2"/>
    <x v="10"/>
    <x v="6"/>
    <n v="52.8"/>
    <n v="60.500000000000007"/>
    <s v="FEMALE"/>
    <s v="Direct"/>
    <x v="1"/>
    <s v="Unmarried"/>
    <s v="Corporate"/>
  </r>
  <r>
    <x v="150"/>
    <n v="1"/>
    <n v="3"/>
    <n v="1"/>
    <n v="1"/>
    <n v="2"/>
    <x v="4"/>
    <x v="13"/>
    <n v="51.6"/>
    <n v="40.700000000000003"/>
    <s v="FEMALE"/>
    <s v="Direct"/>
    <x v="1"/>
    <s v="Unmarried"/>
    <s v="Corporate"/>
  </r>
  <r>
    <x v="151"/>
    <n v="1"/>
    <n v="4"/>
    <n v="3"/>
    <n v="1"/>
    <n v="2"/>
    <x v="14"/>
    <x v="18"/>
    <n v="73.2"/>
    <n v="59.400000000000006"/>
    <s v="FEMALE"/>
    <s v="Direct"/>
    <x v="0"/>
    <s v="Wrong Data"/>
    <s v="Corporate"/>
  </r>
  <r>
    <x v="152"/>
    <n v="1"/>
    <n v="4"/>
    <n v="2"/>
    <n v="1"/>
    <n v="3"/>
    <x v="24"/>
    <x v="5"/>
    <n v="48"/>
    <n v="62.7"/>
    <s v="FEMALE"/>
    <s v="Direct"/>
    <x v="0"/>
    <s v="Married"/>
    <s v="Corporate"/>
  </r>
  <r>
    <x v="153"/>
    <n v="1"/>
    <n v="1"/>
    <n v="2"/>
    <n v="1"/>
    <n v="1"/>
    <x v="4"/>
    <x v="18"/>
    <n v="58.8"/>
    <n v="59.400000000000006"/>
    <s v="FEMALE"/>
    <s v="Direct"/>
    <x v="2"/>
    <s v="Married"/>
    <s v="Corporate"/>
  </r>
  <r>
    <x v="154"/>
    <n v="1"/>
    <n v="4"/>
    <n v="2"/>
    <n v="1"/>
    <n v="1"/>
    <x v="0"/>
    <x v="19"/>
    <n v="67.2"/>
    <n v="68.2"/>
    <s v="FEMALE"/>
    <s v="Direct"/>
    <x v="0"/>
    <s v="Married"/>
    <s v="Corporate"/>
  </r>
  <r>
    <x v="155"/>
    <n v="1"/>
    <n v="4"/>
    <n v="2"/>
    <n v="1"/>
    <n v="2"/>
    <x v="1"/>
    <x v="1"/>
    <n v="73.2"/>
    <n v="64.900000000000006"/>
    <s v="FEMALE"/>
    <s v="Direct"/>
    <x v="0"/>
    <s v="Married"/>
    <s v="Corporate"/>
  </r>
  <r>
    <x v="156"/>
    <n v="1"/>
    <n v="4"/>
    <n v="2"/>
    <n v="1"/>
    <n v="3"/>
    <x v="15"/>
    <x v="6"/>
    <n v="60"/>
    <n v="60.500000000000007"/>
    <s v="FEMALE"/>
    <s v="Direct"/>
    <x v="0"/>
    <s v="Married"/>
    <s v="Corporate"/>
  </r>
  <r>
    <x v="157"/>
    <n v="1"/>
    <n v="4"/>
    <n v="2"/>
    <n v="1"/>
    <n v="3"/>
    <x v="11"/>
    <x v="5"/>
    <n v="61.199999999999996"/>
    <n v="62.7"/>
    <s v="FEMALE"/>
    <s v="Direct"/>
    <x v="0"/>
    <s v="Married"/>
    <s v="Corporate"/>
  </r>
  <r>
    <x v="158"/>
    <n v="1"/>
    <n v="4"/>
    <n v="2"/>
    <n v="1"/>
    <n v="1"/>
    <x v="11"/>
    <x v="11"/>
    <n v="50.4"/>
    <n v="42.900000000000006"/>
    <s v="FEMALE"/>
    <s v="Direct"/>
    <x v="0"/>
    <s v="Married"/>
    <s v="Corporate"/>
  </r>
  <r>
    <x v="159"/>
    <n v="1"/>
    <n v="3"/>
    <n v="3"/>
    <n v="1"/>
    <n v="2"/>
    <x v="29"/>
    <x v="16"/>
    <n v="80.399999999999991"/>
    <n v="73.7"/>
    <s v="FEMALE"/>
    <s v="Direct"/>
    <x v="1"/>
    <s v="Wrong Data"/>
    <s v="Corporate"/>
  </r>
  <r>
    <x v="160"/>
    <n v="1"/>
    <n v="4"/>
    <n v="1"/>
    <n v="1"/>
    <n v="2"/>
    <x v="4"/>
    <x v="19"/>
    <n v="63.599999999999994"/>
    <n v="68.2"/>
    <s v="FEMALE"/>
    <s v="Direct"/>
    <x v="0"/>
    <s v="Unmarried"/>
    <s v="Corporate"/>
  </r>
  <r>
    <x v="161"/>
    <n v="1"/>
    <n v="4"/>
    <n v="2"/>
    <n v="1"/>
    <n v="2"/>
    <x v="0"/>
    <x v="27"/>
    <n v="60"/>
    <n v="55.000000000000007"/>
    <s v="FEMALE"/>
    <s v="Direct"/>
    <x v="0"/>
    <s v="Married"/>
    <s v="Corporate"/>
  </r>
  <r>
    <x v="162"/>
    <n v="1"/>
    <n v="4"/>
    <n v="3"/>
    <n v="2"/>
    <n v="2"/>
    <x v="4"/>
    <x v="21"/>
    <n v="61.199999999999996"/>
    <n v="67.100000000000009"/>
    <s v="FEMALE"/>
    <s v="Direct"/>
    <x v="0"/>
    <s v="Wrong Data"/>
    <s v="Home Affairs"/>
  </r>
  <r>
    <x v="163"/>
    <n v="1"/>
    <n v="4"/>
    <n v="1"/>
    <n v="1"/>
    <n v="2"/>
    <x v="0"/>
    <x v="19"/>
    <n v="86.399999999999991"/>
    <n v="68.2"/>
    <s v="FEMALE"/>
    <s v="Direct"/>
    <x v="0"/>
    <s v="Unmarried"/>
    <s v="Corporate"/>
  </r>
  <r>
    <x v="164"/>
    <n v="1"/>
    <n v="4"/>
    <n v="2"/>
    <n v="1"/>
    <n v="2"/>
    <x v="15"/>
    <x v="1"/>
    <n v="57.599999999999994"/>
    <n v="64.900000000000006"/>
    <s v="FEMALE"/>
    <s v="Direct"/>
    <x v="0"/>
    <s v="Married"/>
    <s v="Corporate"/>
  </r>
  <r>
    <x v="165"/>
    <n v="1"/>
    <n v="4"/>
    <n v="1"/>
    <n v="1"/>
    <n v="3"/>
    <x v="2"/>
    <x v="3"/>
    <n v="48"/>
    <n v="48.400000000000006"/>
    <s v="FEMALE"/>
    <s v="Direct"/>
    <x v="0"/>
    <s v="Unmarried"/>
    <s v="Corporate"/>
  </r>
  <r>
    <x v="166"/>
    <n v="1"/>
    <n v="4"/>
    <n v="2"/>
    <n v="1"/>
    <n v="2"/>
    <x v="5"/>
    <x v="1"/>
    <n v="63.599999999999994"/>
    <n v="64.900000000000006"/>
    <s v="FEMALE"/>
    <s v="Direct"/>
    <x v="0"/>
    <s v="Married"/>
    <s v="Corporate"/>
  </r>
  <r>
    <x v="167"/>
    <n v="1"/>
    <n v="4"/>
    <n v="1"/>
    <n v="1"/>
    <n v="1"/>
    <x v="17"/>
    <x v="18"/>
    <n v="46.8"/>
    <n v="59.400000000000006"/>
    <s v="FEMALE"/>
    <s v="Direct"/>
    <x v="0"/>
    <s v="Unmarried"/>
    <s v="Corporate"/>
  </r>
  <r>
    <x v="168"/>
    <n v="1"/>
    <n v="4"/>
    <n v="2"/>
    <n v="2"/>
    <n v="2"/>
    <x v="0"/>
    <x v="19"/>
    <n v="75.599999999999994"/>
    <n v="68.2"/>
    <s v="FEMALE"/>
    <s v="Direct"/>
    <x v="0"/>
    <s v="Married"/>
    <s v="Home Affairs"/>
  </r>
  <r>
    <x v="169"/>
    <n v="1"/>
    <n v="4"/>
    <n v="1"/>
    <n v="1"/>
    <n v="3"/>
    <x v="0"/>
    <x v="8"/>
    <n v="61.199999999999996"/>
    <n v="66"/>
    <s v="FEMALE"/>
    <s v="Direct"/>
    <x v="0"/>
    <s v="Unmarried"/>
    <s v="Corporate"/>
  </r>
  <r>
    <x v="170"/>
    <n v="1"/>
    <n v="4"/>
    <n v="1"/>
    <n v="1"/>
    <n v="1"/>
    <x v="11"/>
    <x v="5"/>
    <n v="54"/>
    <n v="62.7"/>
    <s v="FEMALE"/>
    <s v="Direct"/>
    <x v="0"/>
    <s v="Unmarried"/>
    <s v="Corporate"/>
  </r>
  <r>
    <x v="171"/>
    <n v="1"/>
    <n v="1"/>
    <n v="2"/>
    <n v="1"/>
    <n v="3"/>
    <x v="4"/>
    <x v="4"/>
    <n v="46.8"/>
    <n v="50.6"/>
    <s v="FEMALE"/>
    <s v="Direct"/>
    <x v="2"/>
    <s v="Married"/>
    <s v="Corporate"/>
  </r>
  <r>
    <x v="172"/>
    <n v="1"/>
    <n v="3"/>
    <n v="3"/>
    <n v="1"/>
    <n v="1"/>
    <x v="11"/>
    <x v="25"/>
    <n v="50.4"/>
    <n v="39.6"/>
    <s v="FEMALE"/>
    <s v="Direct"/>
    <x v="1"/>
    <s v="Wrong Data"/>
    <s v="Corporate"/>
  </r>
  <r>
    <x v="173"/>
    <n v="1"/>
    <n v="2"/>
    <n v="3"/>
    <n v="1"/>
    <n v="2"/>
    <x v="7"/>
    <x v="1"/>
    <n v="74.399999999999991"/>
    <n v="64.900000000000006"/>
    <s v="FEMALE"/>
    <s v="Direct"/>
    <x v="3"/>
    <s v="Wrong Data"/>
    <s v="Corporate"/>
  </r>
  <r>
    <x v="174"/>
    <n v="1"/>
    <n v="3"/>
    <n v="1"/>
    <n v="1"/>
    <n v="1"/>
    <x v="2"/>
    <x v="10"/>
    <n v="52.8"/>
    <n v="53.900000000000006"/>
    <s v="FEMALE"/>
    <s v="Direct"/>
    <x v="1"/>
    <s v="Unmarried"/>
    <s v="Corporate"/>
  </r>
  <r>
    <x v="175"/>
    <n v="1"/>
    <n v="4"/>
    <n v="1"/>
    <n v="1"/>
    <n v="2"/>
    <x v="3"/>
    <x v="8"/>
    <n v="78"/>
    <n v="66"/>
    <s v="FEMALE"/>
    <s v="Direct"/>
    <x v="0"/>
    <s v="Unmarried"/>
    <s v="Corporate"/>
  </r>
  <r>
    <x v="176"/>
    <n v="1"/>
    <n v="4"/>
    <n v="2"/>
    <n v="1"/>
    <n v="2"/>
    <x v="14"/>
    <x v="16"/>
    <n v="75.599999999999994"/>
    <n v="73.7"/>
    <s v="FEMALE"/>
    <s v="Direct"/>
    <x v="0"/>
    <s v="Married"/>
    <s v="Corporate"/>
  </r>
  <r>
    <x v="177"/>
    <n v="1"/>
    <n v="4"/>
    <n v="2"/>
    <n v="1"/>
    <n v="2"/>
    <x v="17"/>
    <x v="18"/>
    <n v="64.8"/>
    <n v="59.400000000000006"/>
    <s v="FEMALE"/>
    <s v="Direct"/>
    <x v="0"/>
    <s v="Married"/>
    <s v="Corporate"/>
  </r>
  <r>
    <x v="178"/>
    <n v="1"/>
    <n v="4"/>
    <n v="3"/>
    <n v="1"/>
    <n v="3"/>
    <x v="5"/>
    <x v="0"/>
    <n v="54"/>
    <n v="57.2"/>
    <s v="FEMALE"/>
    <s v="Direct"/>
    <x v="0"/>
    <s v="Wrong Data"/>
    <s v="Corporate"/>
  </r>
  <r>
    <x v="179"/>
    <n v="1"/>
    <n v="4"/>
    <n v="1"/>
    <n v="1"/>
    <n v="1"/>
    <x v="15"/>
    <x v="7"/>
    <n v="72"/>
    <n v="71.5"/>
    <s v="FEMALE"/>
    <s v="Direct"/>
    <x v="0"/>
    <s v="Unmarried"/>
    <s v="Corporate"/>
  </r>
  <r>
    <x v="180"/>
    <n v="1"/>
    <n v="4"/>
    <n v="2"/>
    <n v="1"/>
    <n v="2"/>
    <x v="7"/>
    <x v="19"/>
    <n v="58.8"/>
    <n v="68.2"/>
    <s v="FEMALE"/>
    <s v="Direct"/>
    <x v="0"/>
    <s v="Married"/>
    <s v="Corporate"/>
  </r>
  <r>
    <x v="181"/>
    <n v="1"/>
    <n v="4"/>
    <n v="2"/>
    <n v="2"/>
    <n v="2"/>
    <x v="2"/>
    <x v="10"/>
    <n v="57.599999999999994"/>
    <n v="53.900000000000006"/>
    <s v="FEMALE"/>
    <s v="Direct"/>
    <x v="0"/>
    <s v="Married"/>
    <s v="Home Affairs"/>
  </r>
  <r>
    <x v="182"/>
    <n v="1"/>
    <n v="4"/>
    <n v="3"/>
    <n v="1"/>
    <n v="1"/>
    <x v="15"/>
    <x v="16"/>
    <n v="68.399999999999991"/>
    <n v="73.7"/>
    <s v="FEMALE"/>
    <s v="Direct"/>
    <x v="0"/>
    <s v="Wrong Data"/>
    <s v="Corporate"/>
  </r>
  <r>
    <x v="183"/>
    <n v="1"/>
    <n v="4"/>
    <n v="2"/>
    <n v="1"/>
    <n v="2"/>
    <x v="12"/>
    <x v="7"/>
    <n v="66"/>
    <n v="71.5"/>
    <s v="FEMALE"/>
    <s v="Direct"/>
    <x v="0"/>
    <s v="Married"/>
    <s v="Corporate"/>
  </r>
  <r>
    <x v="184"/>
    <n v="1"/>
    <n v="2"/>
    <n v="3"/>
    <n v="1"/>
    <n v="3"/>
    <x v="5"/>
    <x v="16"/>
    <n v="79.2"/>
    <n v="73.7"/>
    <s v="FEMALE"/>
    <s v="Direct"/>
    <x v="3"/>
    <s v="Wrong Data"/>
    <s v="Corporate"/>
  </r>
  <r>
    <x v="185"/>
    <n v="1"/>
    <n v="2"/>
    <n v="1"/>
    <n v="1"/>
    <n v="2"/>
    <x v="14"/>
    <x v="7"/>
    <n v="76.8"/>
    <n v="71.5"/>
    <s v="FEMALE"/>
    <s v="Direct"/>
    <x v="3"/>
    <s v="Unmarried"/>
    <s v="Corporate"/>
  </r>
  <r>
    <x v="186"/>
    <n v="1"/>
    <n v="4"/>
    <n v="2"/>
    <n v="1"/>
    <n v="1"/>
    <x v="15"/>
    <x v="18"/>
    <n v="66"/>
    <n v="59.400000000000006"/>
    <s v="FEMALE"/>
    <s v="Direct"/>
    <x v="0"/>
    <s v="Married"/>
    <s v="Corporate"/>
  </r>
  <r>
    <x v="187"/>
    <n v="1"/>
    <n v="2"/>
    <n v="2"/>
    <n v="1"/>
    <n v="1"/>
    <x v="4"/>
    <x v="3"/>
    <n v="50.4"/>
    <n v="48.400000000000006"/>
    <s v="FEMALE"/>
    <s v="Direct"/>
    <x v="3"/>
    <s v="Married"/>
    <s v="Corporate"/>
  </r>
  <r>
    <x v="188"/>
    <n v="1"/>
    <n v="4"/>
    <n v="3"/>
    <n v="2"/>
    <n v="2"/>
    <x v="3"/>
    <x v="19"/>
    <n v="67.2"/>
    <n v="68.2"/>
    <s v="FEMALE"/>
    <s v="Direct"/>
    <x v="0"/>
    <s v="Wrong Data"/>
    <s v="Home Affairs"/>
  </r>
  <r>
    <x v="189"/>
    <n v="1"/>
    <n v="3"/>
    <n v="1"/>
    <n v="1"/>
    <n v="2"/>
    <x v="5"/>
    <x v="4"/>
    <n v="63.599999999999994"/>
    <n v="50.6"/>
    <s v="FEMALE"/>
    <s v="Direct"/>
    <x v="1"/>
    <s v="Unmarried"/>
    <s v="Corporate"/>
  </r>
  <r>
    <x v="190"/>
    <n v="1"/>
    <n v="4"/>
    <n v="1"/>
    <n v="1"/>
    <n v="3"/>
    <x v="11"/>
    <x v="18"/>
    <n v="49.199999999999996"/>
    <n v="59.400000000000006"/>
    <s v="FEMALE"/>
    <s v="Direct"/>
    <x v="0"/>
    <s v="Unmarried"/>
    <s v="Corporate"/>
  </r>
  <r>
    <x v="191"/>
    <n v="1"/>
    <n v="4"/>
    <n v="3"/>
    <n v="2"/>
    <n v="1"/>
    <x v="21"/>
    <x v="5"/>
    <n v="50.4"/>
    <n v="62.7"/>
    <s v="FEMALE"/>
    <s v="Direct"/>
    <x v="0"/>
    <s v="Wrong Data"/>
    <s v="Home Affairs"/>
  </r>
  <r>
    <x v="192"/>
    <n v="1"/>
    <n v="4"/>
    <n v="2"/>
    <n v="2"/>
    <n v="3"/>
    <x v="5"/>
    <x v="0"/>
    <n v="63.599999999999994"/>
    <n v="57.2"/>
    <s v="FEMALE"/>
    <s v="Direct"/>
    <x v="0"/>
    <s v="Married"/>
    <s v="Home Affairs"/>
  </r>
  <r>
    <x v="193"/>
    <n v="1"/>
    <n v="2"/>
    <n v="3"/>
    <n v="1"/>
    <n v="2"/>
    <x v="25"/>
    <x v="1"/>
    <n v="50.4"/>
    <n v="64.900000000000006"/>
    <s v="FEMALE"/>
    <s v="Direct"/>
    <x v="3"/>
    <s v="Wrong Data"/>
    <s v="Corporate"/>
  </r>
  <r>
    <x v="194"/>
    <n v="1"/>
    <n v="4"/>
    <n v="2"/>
    <n v="2"/>
    <n v="2"/>
    <x v="4"/>
    <x v="7"/>
    <n v="72"/>
    <n v="71.5"/>
    <s v="FEMALE"/>
    <s v="Direct"/>
    <x v="0"/>
    <s v="Married"/>
    <s v="Home Affairs"/>
  </r>
  <r>
    <x v="195"/>
    <n v="1"/>
    <n v="2"/>
    <n v="2"/>
    <n v="2"/>
    <n v="1"/>
    <x v="12"/>
    <x v="1"/>
    <n v="62.4"/>
    <n v="64.900000000000006"/>
    <s v="FEMALE"/>
    <s v="Direct"/>
    <x v="3"/>
    <s v="Married"/>
    <s v="Home Affairs"/>
  </r>
  <r>
    <x v="196"/>
    <n v="1"/>
    <n v="4"/>
    <n v="2"/>
    <n v="1"/>
    <n v="3"/>
    <x v="11"/>
    <x v="4"/>
    <n v="45.6"/>
    <n v="50.6"/>
    <s v="FEMALE"/>
    <s v="Direct"/>
    <x v="0"/>
    <s v="Married"/>
    <s v="Corporate"/>
  </r>
  <r>
    <x v="197"/>
    <n v="1"/>
    <n v="4"/>
    <n v="2"/>
    <n v="2"/>
    <n v="1"/>
    <x v="0"/>
    <x v="17"/>
    <n v="68.399999999999991"/>
    <n v="45.1"/>
    <s v="FEMALE"/>
    <s v="Direct"/>
    <x v="0"/>
    <s v="Married"/>
    <s v="Home Affairs"/>
  </r>
  <r>
    <x v="198"/>
    <n v="1"/>
    <n v="4"/>
    <n v="2"/>
    <n v="1"/>
    <n v="1"/>
    <x v="12"/>
    <x v="19"/>
    <n v="69.599999999999994"/>
    <n v="68.2"/>
    <s v="FEMALE"/>
    <s v="Direct"/>
    <x v="0"/>
    <s v="Married"/>
    <s v="Corporate"/>
  </r>
  <r>
    <x v="199"/>
    <n v="1"/>
    <n v="4"/>
    <n v="3"/>
    <n v="1"/>
    <n v="2"/>
    <x v="3"/>
    <x v="7"/>
    <n v="78"/>
    <n v="71.5"/>
    <s v="FEMALE"/>
    <s v="Direct"/>
    <x v="0"/>
    <s v="Wrong Data"/>
    <s v="Corpor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9:E13" firstHeaderRow="0" firstDataRow="1" firstDataCol="1"/>
  <pivotFields count="16">
    <pivotField showAll="0">
      <items count="201">
        <item x="98"/>
        <item x="138"/>
        <item x="83"/>
        <item x="111"/>
        <item x="75"/>
        <item x="148"/>
        <item x="49"/>
        <item x="93"/>
        <item x="59"/>
        <item x="153"/>
        <item x="7"/>
        <item x="24"/>
        <item x="171"/>
        <item x="79"/>
        <item x="55"/>
        <item x="38"/>
        <item x="143"/>
        <item x="69"/>
        <item x="140"/>
        <item x="23"/>
        <item x="52"/>
        <item x="57"/>
        <item x="185"/>
        <item x="90"/>
        <item x="187"/>
        <item x="173"/>
        <item x="50"/>
        <item x="127"/>
        <item x="29"/>
        <item x="193"/>
        <item x="195"/>
        <item x="184"/>
        <item x="131"/>
        <item x="114"/>
        <item x="120"/>
        <item x="174"/>
        <item x="119"/>
        <item x="14"/>
        <item x="159"/>
        <item x="43"/>
        <item x="22"/>
        <item x="137"/>
        <item x="150"/>
        <item x="124"/>
        <item x="129"/>
        <item x="149"/>
        <item x="102"/>
        <item x="9"/>
        <item x="46"/>
        <item x="6"/>
        <item x="172"/>
        <item x="189"/>
        <item x="25"/>
        <item x="108"/>
        <item x="139"/>
        <item x="74"/>
        <item x="96"/>
        <item x="84"/>
        <item x="176"/>
        <item x="11"/>
        <item x="135"/>
        <item x="44"/>
        <item x="179"/>
        <item x="178"/>
        <item x="105"/>
        <item x="132"/>
        <item x="56"/>
        <item x="72"/>
        <item x="165"/>
        <item x="0"/>
        <item x="154"/>
        <item x="133"/>
        <item x="122"/>
        <item x="161"/>
        <item x="10"/>
        <item x="16"/>
        <item x="134"/>
        <item x="177"/>
        <item x="180"/>
        <item x="37"/>
        <item x="68"/>
        <item x="92"/>
        <item x="146"/>
        <item x="8"/>
        <item x="19"/>
        <item x="2"/>
        <item x="121"/>
        <item x="100"/>
        <item x="107"/>
        <item x="141"/>
        <item x="128"/>
        <item x="182"/>
        <item x="117"/>
        <item x="89"/>
        <item x="12"/>
        <item x="151"/>
        <item x="71"/>
        <item x="169"/>
        <item x="101"/>
        <item x="97"/>
        <item x="106"/>
        <item x="86"/>
        <item x="31"/>
        <item x="13"/>
        <item x="126"/>
        <item x="115"/>
        <item x="67"/>
        <item x="63"/>
        <item x="158"/>
        <item x="156"/>
        <item x="167"/>
        <item x="164"/>
        <item x="5"/>
        <item x="18"/>
        <item x="15"/>
        <item x="130"/>
        <item x="87"/>
        <item x="198"/>
        <item x="170"/>
        <item x="103"/>
        <item x="1"/>
        <item x="144"/>
        <item x="77"/>
        <item x="190"/>
        <item x="113"/>
        <item x="30"/>
        <item x="80"/>
        <item x="51"/>
        <item x="94"/>
        <item x="116"/>
        <item x="112"/>
        <item x="54"/>
        <item x="88"/>
        <item x="62"/>
        <item x="175"/>
        <item x="47"/>
        <item x="199"/>
        <item x="152"/>
        <item x="155"/>
        <item x="65"/>
        <item x="3"/>
        <item x="142"/>
        <item x="21"/>
        <item x="35"/>
        <item x="196"/>
        <item x="85"/>
        <item x="160"/>
        <item x="157"/>
        <item x="91"/>
        <item x="33"/>
        <item x="123"/>
        <item x="125"/>
        <item x="39"/>
        <item x="26"/>
        <item x="70"/>
        <item x="166"/>
        <item x="73"/>
        <item x="186"/>
        <item x="76"/>
        <item x="183"/>
        <item x="163"/>
        <item x="110"/>
        <item x="118"/>
        <item x="78"/>
        <item x="81"/>
        <item x="104"/>
        <item x="20"/>
        <item x="42"/>
        <item x="45"/>
        <item x="61"/>
        <item x="66"/>
        <item x="4"/>
        <item x="95"/>
        <item x="82"/>
        <item x="191"/>
        <item x="40"/>
        <item x="41"/>
        <item x="27"/>
        <item x="194"/>
        <item x="109"/>
        <item x="60"/>
        <item x="147"/>
        <item x="53"/>
        <item x="192"/>
        <item x="58"/>
        <item x="168"/>
        <item x="197"/>
        <item x="188"/>
        <item x="48"/>
        <item x="136"/>
        <item x="145"/>
        <item x="32"/>
        <item x="181"/>
        <item x="99"/>
        <item x="17"/>
        <item x="28"/>
        <item x="64"/>
        <item x="162"/>
        <item x="34"/>
        <item x="36"/>
        <item t="default"/>
      </items>
    </pivotField>
    <pivotField showAll="0"/>
    <pivotField showAll="0"/>
    <pivotField showAll="0"/>
    <pivotField showAll="0"/>
    <pivotField showAll="0"/>
    <pivotField dataField="1" showAll="0">
      <items count="31">
        <item x="28"/>
        <item x="20"/>
        <item x="6"/>
        <item x="23"/>
        <item x="21"/>
        <item x="13"/>
        <item x="17"/>
        <item x="25"/>
        <item x="11"/>
        <item x="24"/>
        <item x="2"/>
        <item x="10"/>
        <item x="27"/>
        <item x="4"/>
        <item x="19"/>
        <item x="5"/>
        <item x="15"/>
        <item x="18"/>
        <item x="9"/>
        <item x="12"/>
        <item x="0"/>
        <item x="7"/>
        <item x="26"/>
        <item x="3"/>
        <item x="14"/>
        <item x="29"/>
        <item x="1"/>
        <item x="22"/>
        <item x="8"/>
        <item x="16"/>
        <item t="default"/>
      </items>
    </pivotField>
    <pivotField dataField="1" showAll="0">
      <items count="30">
        <item x="15"/>
        <item x="2"/>
        <item x="26"/>
        <item x="25"/>
        <item x="13"/>
        <item x="14"/>
        <item x="11"/>
        <item x="12"/>
        <item x="17"/>
        <item x="22"/>
        <item x="23"/>
        <item x="3"/>
        <item x="24"/>
        <item x="4"/>
        <item x="20"/>
        <item x="10"/>
        <item x="27"/>
        <item x="0"/>
        <item x="28"/>
        <item x="18"/>
        <item x="6"/>
        <item x="5"/>
        <item x="1"/>
        <item x="8"/>
        <item x="21"/>
        <item x="19"/>
        <item x="9"/>
        <item x="7"/>
        <item x="16"/>
        <item t="default"/>
      </items>
    </pivotField>
    <pivotField showAll="0"/>
    <pivotField showAll="0"/>
    <pivotField showAll="0"/>
    <pivotField showAll="0"/>
    <pivotField axis="axisRow" showAll="0">
      <items count="5">
        <item x="2"/>
        <item x="1"/>
        <item x="3"/>
        <item x="0"/>
        <item t="default"/>
      </items>
    </pivotField>
    <pivotField showAll="0"/>
    <pivotField showAll="0"/>
    <pivotField dataField="1" dragToRow="0" dragToCol="0" dragToPage="0" showAll="0" defaultSubtotal="0"/>
  </pivotFields>
  <rowFields count="1">
    <field x="12"/>
  </rowFields>
  <rowItems count="4">
    <i>
      <x/>
    </i>
    <i>
      <x v="1"/>
    </i>
    <i>
      <x v="2"/>
    </i>
    <i>
      <x v="3"/>
    </i>
  </rowItems>
  <colFields count="1">
    <field x="-2"/>
  </colFields>
  <colItems count="3">
    <i>
      <x/>
    </i>
    <i i="1">
      <x v="1"/>
    </i>
    <i i="2">
      <x v="2"/>
    </i>
  </colItems>
  <dataFields count="3">
    <dataField name="Sum of Pre Campaign usage" fld="6" baseField="0" baseItem="0"/>
    <dataField name="Sum of Post 1month campaign usage" fld="7" baseField="0" baseItem="0"/>
    <dataField name="Sum of PERCENTAGE CHANGE IN CAMPAIGN USAGE" fld="15" baseField="0" baseItem="0" numFmtId="167"/>
  </dataFields>
  <formats count="13">
    <format dxfId="102">
      <pivotArea dataOnly="0" labelOnly="1" outline="0" fieldPosition="0">
        <references count="1">
          <reference field="4294967294" count="1">
            <x v="0"/>
          </reference>
        </references>
      </pivotArea>
    </format>
    <format dxfId="101">
      <pivotArea dataOnly="0" labelOnly="1" outline="0" fieldPosition="0">
        <references count="1">
          <reference field="4294967294" count="1">
            <x v="1"/>
          </reference>
        </references>
      </pivotArea>
    </format>
    <format dxfId="100">
      <pivotArea dataOnly="0" labelOnly="1" outline="0" fieldPosition="0">
        <references count="1">
          <reference field="4294967294" count="1">
            <x v="1"/>
          </reference>
        </references>
      </pivotArea>
    </format>
    <format dxfId="99">
      <pivotArea dataOnly="0" labelOnly="1" outline="0" fieldPosition="0">
        <references count="1">
          <reference field="4294967294" count="1">
            <x v="1"/>
          </reference>
        </references>
      </pivotArea>
    </format>
    <format dxfId="98">
      <pivotArea type="all" dataOnly="0" outline="0" fieldPosition="0"/>
    </format>
    <format dxfId="97">
      <pivotArea outline="0" collapsedLevelsAreSubtotals="1" fieldPosition="0"/>
    </format>
    <format dxfId="96">
      <pivotArea field="12" type="button" dataOnly="0" labelOnly="1" outline="0" axis="axisRow" fieldPosition="0"/>
    </format>
    <format dxfId="95">
      <pivotArea dataOnly="0" labelOnly="1" fieldPosition="0">
        <references count="1">
          <reference field="12" count="0"/>
        </references>
      </pivotArea>
    </format>
    <format dxfId="94">
      <pivotArea dataOnly="0" labelOnly="1" outline="0" fieldPosition="0">
        <references count="1">
          <reference field="4294967294" count="2">
            <x v="0"/>
            <x v="1"/>
          </reference>
        </references>
      </pivotArea>
    </format>
    <format dxfId="93">
      <pivotArea outline="0" collapsedLevelsAreSubtotals="1" fieldPosition="0">
        <references count="1">
          <reference field="4294967294" count="1" selected="0">
            <x v="2"/>
          </reference>
        </references>
      </pivotArea>
    </format>
    <format dxfId="92">
      <pivotArea dataOnly="0" labelOnly="1" outline="0" fieldPosition="0">
        <references count="1">
          <reference field="4294967294" count="1">
            <x v="2"/>
          </reference>
        </references>
      </pivotArea>
    </format>
    <format dxfId="91">
      <pivotArea dataOnly="0" labelOnly="1" outline="0" fieldPosition="0">
        <references count="1">
          <reference field="4294967294" count="1">
            <x v="1"/>
          </reference>
        </references>
      </pivotArea>
    </format>
    <format dxfId="9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
  <sheetViews>
    <sheetView showGridLines="0" workbookViewId="0">
      <selection activeCell="B5" sqref="B5"/>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9" t="s">
        <v>36</v>
      </c>
    </row>
    <row r="3" spans="2:2" ht="18" x14ac:dyDescent="0.25">
      <c r="B3" s="9"/>
    </row>
    <row r="4" spans="2:2" ht="18" x14ac:dyDescent="0.25">
      <c r="B4" s="9" t="s">
        <v>37</v>
      </c>
    </row>
    <row r="5" spans="2:2" x14ac:dyDescent="0.25">
      <c r="B5" s="10" t="s">
        <v>38</v>
      </c>
    </row>
    <row r="6" spans="2:2" x14ac:dyDescent="0.25">
      <c r="B6" s="10" t="s">
        <v>39</v>
      </c>
    </row>
    <row r="7" spans="2:2" ht="18" x14ac:dyDescent="0.25">
      <c r="B7" s="11"/>
    </row>
    <row r="8" spans="2:2" ht="60.75" x14ac:dyDescent="0.25">
      <c r="B8" s="12" t="s">
        <v>40</v>
      </c>
    </row>
    <row r="9" spans="2:2" x14ac:dyDescent="0.25"/>
    <row r="10" spans="2:2" hidden="1" x14ac:dyDescent="0.25"/>
  </sheetData>
  <sheetProtection password="CCB6"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showGridLines="0" topLeftCell="D1" workbookViewId="0">
      <selection activeCell="G9" sqref="G9:G85"/>
    </sheetView>
  </sheetViews>
  <sheetFormatPr defaultRowHeight="15" x14ac:dyDescent="0.25"/>
  <cols>
    <col min="1" max="1" width="11.85546875" bestFit="1" customWidth="1"/>
    <col min="2" max="2" width="7.7109375" bestFit="1" customWidth="1"/>
    <col min="3" max="3" width="13.42578125" bestFit="1" customWidth="1"/>
    <col min="4" max="4" width="7.140625" bestFit="1" customWidth="1"/>
    <col min="5" max="5" width="11.42578125" bestFit="1" customWidth="1"/>
    <col min="6" max="6" width="14" bestFit="1" customWidth="1"/>
    <col min="7" max="7" width="13.28515625" bestFit="1" customWidth="1"/>
    <col min="8" max="8" width="15.140625" bestFit="1" customWidth="1"/>
    <col min="9" max="9" width="12.5703125" bestFit="1" customWidth="1"/>
    <col min="10" max="10" width="15.140625" bestFit="1" customWidth="1"/>
    <col min="11" max="15" width="12.7109375" customWidth="1"/>
  </cols>
  <sheetData>
    <row r="1" spans="1:15" s="13" customFormat="1" ht="30" x14ac:dyDescent="0.25">
      <c r="A1" s="15" t="s">
        <v>0</v>
      </c>
      <c r="B1" s="16" t="s">
        <v>42</v>
      </c>
      <c r="C1" s="16" t="s">
        <v>43</v>
      </c>
      <c r="D1" s="16" t="s">
        <v>44</v>
      </c>
      <c r="E1" s="16" t="s">
        <v>45</v>
      </c>
      <c r="F1" s="16" t="s">
        <v>46</v>
      </c>
      <c r="G1" s="16" t="s">
        <v>68</v>
      </c>
      <c r="H1" s="16" t="s">
        <v>69</v>
      </c>
      <c r="I1" s="16" t="s">
        <v>70</v>
      </c>
      <c r="J1" s="16" t="s">
        <v>71</v>
      </c>
      <c r="K1" s="17" t="s">
        <v>1</v>
      </c>
      <c r="L1" s="18" t="s">
        <v>41</v>
      </c>
      <c r="M1" s="17" t="s">
        <v>3</v>
      </c>
      <c r="N1" s="18" t="s">
        <v>47</v>
      </c>
      <c r="O1" s="18" t="s">
        <v>50</v>
      </c>
    </row>
    <row r="2" spans="1:15" x14ac:dyDescent="0.25">
      <c r="A2" s="14">
        <v>70</v>
      </c>
      <c r="B2" s="14">
        <v>0</v>
      </c>
      <c r="C2" s="14">
        <v>4</v>
      </c>
      <c r="D2" s="14">
        <v>1</v>
      </c>
      <c r="E2" s="14">
        <v>1</v>
      </c>
      <c r="F2" s="14">
        <v>1</v>
      </c>
      <c r="G2" s="14">
        <v>57</v>
      </c>
      <c r="H2" s="14">
        <v>52</v>
      </c>
      <c r="I2" s="14">
        <v>49.199999999999996</v>
      </c>
      <c r="J2" s="14">
        <v>57.2</v>
      </c>
      <c r="K2" s="31" t="str">
        <f>IF($B2=0,"MALE","FEMALE")</f>
        <v>MALE</v>
      </c>
      <c r="L2" s="31" t="str">
        <f>IF($C2=1,"Direct",IF($C2=2,"Mail",IF($C2=3,"Phone","Sales")))</f>
        <v>Sales</v>
      </c>
      <c r="M2" s="31" t="str">
        <f>IF('Campaign Data'!$D2=1,"North",IF($D2=2,"West",IF($D2=3,"South")))</f>
        <v>North</v>
      </c>
      <c r="N2" s="31" t="str">
        <f>IF($E2=1,"Unmarried",IF($E2=2,"Married","Wrong Data"))</f>
        <v>Unmarried</v>
      </c>
      <c r="O2" s="31" t="str">
        <f>IF($F2=1,"Corporate",IF($F2=2,"Home Affairs","Consumer"))</f>
        <v>Corporate</v>
      </c>
    </row>
    <row r="3" spans="1:15" x14ac:dyDescent="0.25">
      <c r="A3" s="14">
        <v>121</v>
      </c>
      <c r="B3" s="14">
        <v>1</v>
      </c>
      <c r="C3" s="14">
        <v>4</v>
      </c>
      <c r="D3" s="14">
        <v>2</v>
      </c>
      <c r="E3" s="14">
        <v>1</v>
      </c>
      <c r="F3" s="14">
        <v>3</v>
      </c>
      <c r="G3" s="14">
        <v>68</v>
      </c>
      <c r="H3" s="14">
        <v>59</v>
      </c>
      <c r="I3" s="14">
        <v>63.599999999999994</v>
      </c>
      <c r="J3" s="14">
        <v>64.900000000000006</v>
      </c>
      <c r="K3" s="31" t="str">
        <f t="shared" ref="K3:K66" si="0">IF($B3=0,"MALE","FEMALE")</f>
        <v>FEMALE</v>
      </c>
      <c r="L3" s="31" t="str">
        <f t="shared" ref="L3:L66" si="1">IF($C3=1,"Direct",IF($C3=2,"Mail",IF($C3=3,"Phone","Sales")))</f>
        <v>Sales</v>
      </c>
      <c r="M3" s="31" t="str">
        <f>IF('Campaign Data'!$D3=1,"North",IF($D3=2,"West",IF($D3=3,"South")))</f>
        <v>West</v>
      </c>
      <c r="N3" s="31" t="str">
        <f t="shared" ref="N3:N66" si="2">IF($E3=1,"Unmarried",IF($E3=2,"Married","Wrong Data"))</f>
        <v>Unmarried</v>
      </c>
      <c r="O3" s="31" t="str">
        <f t="shared" ref="O3:O66" si="3">IF($F3=1,"Corporate",IF($F3=2,"Home Affairs","Consumer"))</f>
        <v>Consumer</v>
      </c>
    </row>
    <row r="4" spans="1:15" x14ac:dyDescent="0.25">
      <c r="A4" s="14">
        <v>86</v>
      </c>
      <c r="B4" s="14">
        <v>0</v>
      </c>
      <c r="C4" s="14">
        <v>4</v>
      </c>
      <c r="D4" s="14">
        <v>3</v>
      </c>
      <c r="E4" s="14">
        <v>1</v>
      </c>
      <c r="F4" s="14">
        <v>1</v>
      </c>
      <c r="G4" s="14">
        <v>44</v>
      </c>
      <c r="H4" s="14">
        <v>33</v>
      </c>
      <c r="I4" s="14">
        <v>64.8</v>
      </c>
      <c r="J4" s="14">
        <v>36.300000000000004</v>
      </c>
      <c r="K4" s="31" t="str">
        <f t="shared" si="0"/>
        <v>MALE</v>
      </c>
      <c r="L4" s="31" t="str">
        <f t="shared" si="1"/>
        <v>Sales</v>
      </c>
      <c r="M4" s="31" t="str">
        <f>IF('Campaign Data'!$D4=1,"North",IF($D4=2,"West",IF($D4=3,"South")))</f>
        <v>South</v>
      </c>
      <c r="N4" s="31" t="str">
        <f t="shared" si="2"/>
        <v>Unmarried</v>
      </c>
      <c r="O4" s="31" t="str">
        <f t="shared" si="3"/>
        <v>Corporate</v>
      </c>
    </row>
    <row r="5" spans="1:15" x14ac:dyDescent="0.25">
      <c r="A5" s="14">
        <v>141</v>
      </c>
      <c r="B5" s="14">
        <v>0</v>
      </c>
      <c r="C5" s="14">
        <v>4</v>
      </c>
      <c r="D5" s="14">
        <v>3</v>
      </c>
      <c r="E5" s="14">
        <v>1</v>
      </c>
      <c r="F5" s="14">
        <v>3</v>
      </c>
      <c r="G5" s="14">
        <v>63</v>
      </c>
      <c r="H5" s="14">
        <v>44</v>
      </c>
      <c r="I5" s="14">
        <v>56.4</v>
      </c>
      <c r="J5" s="14">
        <v>48.400000000000006</v>
      </c>
      <c r="K5" s="31" t="str">
        <f t="shared" si="0"/>
        <v>MALE</v>
      </c>
      <c r="L5" s="31" t="str">
        <f t="shared" si="1"/>
        <v>Sales</v>
      </c>
      <c r="M5" s="31" t="str">
        <f>IF('Campaign Data'!$D5=1,"North",IF($D5=2,"West",IF($D5=3,"South")))</f>
        <v>South</v>
      </c>
      <c r="N5" s="31" t="str">
        <f t="shared" si="2"/>
        <v>Unmarried</v>
      </c>
      <c r="O5" s="31" t="str">
        <f t="shared" si="3"/>
        <v>Consumer</v>
      </c>
    </row>
    <row r="6" spans="1:15" x14ac:dyDescent="0.25">
      <c r="A6" s="14">
        <v>172</v>
      </c>
      <c r="B6" s="14">
        <v>0</v>
      </c>
      <c r="C6" s="14">
        <v>4</v>
      </c>
      <c r="D6" s="14">
        <v>2</v>
      </c>
      <c r="E6" s="14">
        <v>1</v>
      </c>
      <c r="F6" s="14">
        <v>2</v>
      </c>
      <c r="G6" s="14">
        <v>47</v>
      </c>
      <c r="H6" s="14">
        <v>52</v>
      </c>
      <c r="I6" s="14">
        <v>68.399999999999991</v>
      </c>
      <c r="J6" s="14">
        <v>57.2</v>
      </c>
      <c r="K6" s="31" t="str">
        <f t="shared" si="0"/>
        <v>MALE</v>
      </c>
      <c r="L6" s="31" t="str">
        <f t="shared" si="1"/>
        <v>Sales</v>
      </c>
      <c r="M6" s="31" t="str">
        <f>IF('Campaign Data'!$D6=1,"North",IF($D6=2,"West",IF($D6=3,"South")))</f>
        <v>West</v>
      </c>
      <c r="N6" s="31" t="str">
        <f t="shared" si="2"/>
        <v>Unmarried</v>
      </c>
      <c r="O6" s="31" t="str">
        <f t="shared" si="3"/>
        <v>Home Affairs</v>
      </c>
    </row>
    <row r="7" spans="1:15" x14ac:dyDescent="0.25">
      <c r="A7" s="14">
        <v>113</v>
      </c>
      <c r="B7" s="14">
        <v>0</v>
      </c>
      <c r="C7" s="14">
        <v>4</v>
      </c>
      <c r="D7" s="14">
        <v>2</v>
      </c>
      <c r="E7" s="14">
        <v>1</v>
      </c>
      <c r="F7" s="14">
        <v>2</v>
      </c>
      <c r="G7" s="14">
        <v>44</v>
      </c>
      <c r="H7" s="14">
        <v>52</v>
      </c>
      <c r="I7" s="14">
        <v>61.199999999999996</v>
      </c>
      <c r="J7" s="14">
        <v>57.2</v>
      </c>
      <c r="K7" s="31" t="str">
        <f t="shared" si="0"/>
        <v>MALE</v>
      </c>
      <c r="L7" s="31" t="str">
        <f t="shared" si="1"/>
        <v>Sales</v>
      </c>
      <c r="M7" s="31" t="str">
        <f>IF('Campaign Data'!$D7=1,"North",IF($D7=2,"West",IF($D7=3,"South")))</f>
        <v>West</v>
      </c>
      <c r="N7" s="31" t="str">
        <f t="shared" si="2"/>
        <v>Unmarried</v>
      </c>
      <c r="O7" s="31" t="str">
        <f t="shared" si="3"/>
        <v>Home Affairs</v>
      </c>
    </row>
    <row r="8" spans="1:15" x14ac:dyDescent="0.25">
      <c r="A8" s="14">
        <v>50</v>
      </c>
      <c r="B8" s="14">
        <v>0</v>
      </c>
      <c r="C8" s="14">
        <v>3</v>
      </c>
      <c r="D8" s="14">
        <v>2</v>
      </c>
      <c r="E8" s="14">
        <v>1</v>
      </c>
      <c r="F8" s="14">
        <v>1</v>
      </c>
      <c r="G8" s="14">
        <v>50</v>
      </c>
      <c r="H8" s="14">
        <v>59</v>
      </c>
      <c r="I8" s="14">
        <v>50.4</v>
      </c>
      <c r="J8" s="14">
        <v>64.900000000000006</v>
      </c>
      <c r="K8" s="31" t="str">
        <f t="shared" si="0"/>
        <v>MALE</v>
      </c>
      <c r="L8" s="31" t="str">
        <f t="shared" si="1"/>
        <v>Phone</v>
      </c>
      <c r="M8" s="31" t="str">
        <f>IF('Campaign Data'!$D8=1,"North",IF($D8=2,"West",IF($D8=3,"South")))</f>
        <v>West</v>
      </c>
      <c r="N8" s="31" t="str">
        <f t="shared" si="2"/>
        <v>Unmarried</v>
      </c>
      <c r="O8" s="31" t="str">
        <f t="shared" si="3"/>
        <v>Corporate</v>
      </c>
    </row>
    <row r="9" spans="1:15" x14ac:dyDescent="0.25">
      <c r="A9" s="14">
        <v>11</v>
      </c>
      <c r="B9" s="14">
        <v>0</v>
      </c>
      <c r="C9" s="14">
        <v>1</v>
      </c>
      <c r="D9" s="14">
        <v>2</v>
      </c>
      <c r="E9" s="14">
        <v>1</v>
      </c>
      <c r="F9" s="14">
        <v>2</v>
      </c>
      <c r="G9" s="14">
        <v>34</v>
      </c>
      <c r="H9" s="14">
        <v>46</v>
      </c>
      <c r="I9" s="14">
        <v>54</v>
      </c>
      <c r="J9" s="14">
        <v>50.6</v>
      </c>
      <c r="K9" s="31" t="str">
        <f t="shared" si="0"/>
        <v>MALE</v>
      </c>
      <c r="L9" s="31" t="str">
        <f t="shared" si="1"/>
        <v>Direct</v>
      </c>
      <c r="M9" s="31" t="str">
        <f>IF('Campaign Data'!$D9=1,"North",IF($D9=2,"West",IF($D9=3,"South")))</f>
        <v>West</v>
      </c>
      <c r="N9" s="31" t="str">
        <f t="shared" si="2"/>
        <v>Unmarried</v>
      </c>
      <c r="O9" s="31" t="str">
        <f t="shared" si="3"/>
        <v>Home Affairs</v>
      </c>
    </row>
    <row r="10" spans="1:15" x14ac:dyDescent="0.25">
      <c r="A10" s="14">
        <v>84</v>
      </c>
      <c r="B10" s="14">
        <v>0</v>
      </c>
      <c r="C10" s="14">
        <v>4</v>
      </c>
      <c r="D10" s="14">
        <v>2</v>
      </c>
      <c r="E10" s="14">
        <v>1</v>
      </c>
      <c r="F10" s="14">
        <v>1</v>
      </c>
      <c r="G10" s="14">
        <v>63</v>
      </c>
      <c r="H10" s="14">
        <v>57</v>
      </c>
      <c r="I10" s="14">
        <v>64.8</v>
      </c>
      <c r="J10" s="14">
        <v>62.7</v>
      </c>
      <c r="K10" s="31" t="str">
        <f t="shared" si="0"/>
        <v>MALE</v>
      </c>
      <c r="L10" s="31" t="str">
        <f t="shared" si="1"/>
        <v>Sales</v>
      </c>
      <c r="M10" s="31" t="str">
        <f>IF('Campaign Data'!$D10=1,"North",IF($D10=2,"West",IF($D10=3,"South")))</f>
        <v>West</v>
      </c>
      <c r="N10" s="31" t="str">
        <f t="shared" si="2"/>
        <v>Unmarried</v>
      </c>
      <c r="O10" s="31" t="str">
        <f t="shared" si="3"/>
        <v>Corporate</v>
      </c>
    </row>
    <row r="11" spans="1:15" x14ac:dyDescent="0.25">
      <c r="A11" s="14">
        <v>48</v>
      </c>
      <c r="B11" s="14">
        <v>0</v>
      </c>
      <c r="C11" s="14">
        <v>3</v>
      </c>
      <c r="D11" s="14">
        <v>2</v>
      </c>
      <c r="E11" s="14">
        <v>1</v>
      </c>
      <c r="F11" s="14">
        <v>2</v>
      </c>
      <c r="G11" s="14">
        <v>57</v>
      </c>
      <c r="H11" s="14">
        <v>55</v>
      </c>
      <c r="I11" s="14">
        <v>62.4</v>
      </c>
      <c r="J11" s="14">
        <v>60.500000000000007</v>
      </c>
      <c r="K11" s="31" t="str">
        <f t="shared" si="0"/>
        <v>MALE</v>
      </c>
      <c r="L11" s="31" t="str">
        <f t="shared" si="1"/>
        <v>Phone</v>
      </c>
      <c r="M11" s="31" t="str">
        <f>IF('Campaign Data'!$D11=1,"North",IF($D11=2,"West",IF($D11=3,"South")))</f>
        <v>West</v>
      </c>
      <c r="N11" s="31" t="str">
        <f t="shared" si="2"/>
        <v>Unmarried</v>
      </c>
      <c r="O11" s="31" t="str">
        <f t="shared" si="3"/>
        <v>Home Affairs</v>
      </c>
    </row>
    <row r="12" spans="1:15" x14ac:dyDescent="0.25">
      <c r="A12" s="14">
        <v>75</v>
      </c>
      <c r="B12" s="14">
        <v>0</v>
      </c>
      <c r="C12" s="14">
        <v>4</v>
      </c>
      <c r="D12" s="14">
        <v>2</v>
      </c>
      <c r="E12" s="14">
        <v>1</v>
      </c>
      <c r="F12" s="14">
        <v>3</v>
      </c>
      <c r="G12" s="14">
        <v>60</v>
      </c>
      <c r="H12" s="14">
        <v>46</v>
      </c>
      <c r="I12" s="14">
        <v>61.199999999999996</v>
      </c>
      <c r="J12" s="14">
        <v>50.6</v>
      </c>
      <c r="K12" s="31" t="str">
        <f t="shared" si="0"/>
        <v>MALE</v>
      </c>
      <c r="L12" s="31" t="str">
        <f t="shared" si="1"/>
        <v>Sales</v>
      </c>
      <c r="M12" s="31" t="str">
        <f>IF('Campaign Data'!$D12=1,"North",IF($D12=2,"West",IF($D12=3,"South")))</f>
        <v>West</v>
      </c>
      <c r="N12" s="31" t="str">
        <f t="shared" si="2"/>
        <v>Unmarried</v>
      </c>
      <c r="O12" s="31" t="str">
        <f t="shared" si="3"/>
        <v>Consumer</v>
      </c>
    </row>
    <row r="13" spans="1:15" x14ac:dyDescent="0.25">
      <c r="A13" s="14">
        <v>60</v>
      </c>
      <c r="B13" s="14">
        <v>0</v>
      </c>
      <c r="C13" s="14">
        <v>4</v>
      </c>
      <c r="D13" s="14">
        <v>2</v>
      </c>
      <c r="E13" s="14">
        <v>1</v>
      </c>
      <c r="F13" s="14">
        <v>2</v>
      </c>
      <c r="G13" s="14">
        <v>57</v>
      </c>
      <c r="H13" s="14">
        <v>65</v>
      </c>
      <c r="I13" s="14">
        <v>61.199999999999996</v>
      </c>
      <c r="J13" s="14">
        <v>71.5</v>
      </c>
      <c r="K13" s="31" t="str">
        <f t="shared" si="0"/>
        <v>MALE</v>
      </c>
      <c r="L13" s="31" t="str">
        <f t="shared" si="1"/>
        <v>Sales</v>
      </c>
      <c r="M13" s="31" t="str">
        <f>IF('Campaign Data'!$D13=1,"North",IF($D13=2,"West",IF($D13=3,"South")))</f>
        <v>West</v>
      </c>
      <c r="N13" s="31" t="str">
        <f t="shared" si="2"/>
        <v>Unmarried</v>
      </c>
      <c r="O13" s="31" t="str">
        <f t="shared" si="3"/>
        <v>Home Affairs</v>
      </c>
    </row>
    <row r="14" spans="1:15" x14ac:dyDescent="0.25">
      <c r="A14" s="14">
        <v>95</v>
      </c>
      <c r="B14" s="14">
        <v>0</v>
      </c>
      <c r="C14" s="14">
        <v>4</v>
      </c>
      <c r="D14" s="14">
        <v>3</v>
      </c>
      <c r="E14" s="14">
        <v>1</v>
      </c>
      <c r="F14" s="14">
        <v>2</v>
      </c>
      <c r="G14" s="14">
        <v>73</v>
      </c>
      <c r="H14" s="14">
        <v>60</v>
      </c>
      <c r="I14" s="14">
        <v>85.2</v>
      </c>
      <c r="J14" s="14">
        <v>66</v>
      </c>
      <c r="K14" s="31" t="str">
        <f t="shared" si="0"/>
        <v>MALE</v>
      </c>
      <c r="L14" s="31" t="str">
        <f t="shared" si="1"/>
        <v>Sales</v>
      </c>
      <c r="M14" s="31" t="str">
        <f>IF('Campaign Data'!$D14=1,"North",IF($D14=2,"West",IF($D14=3,"South")))</f>
        <v>South</v>
      </c>
      <c r="N14" s="31" t="str">
        <f t="shared" si="2"/>
        <v>Unmarried</v>
      </c>
      <c r="O14" s="31" t="str">
        <f t="shared" si="3"/>
        <v>Home Affairs</v>
      </c>
    </row>
    <row r="15" spans="1:15" x14ac:dyDescent="0.25">
      <c r="A15" s="14">
        <v>104</v>
      </c>
      <c r="B15" s="14">
        <v>0</v>
      </c>
      <c r="C15" s="14">
        <v>4</v>
      </c>
      <c r="D15" s="14">
        <v>3</v>
      </c>
      <c r="E15" s="14">
        <v>1</v>
      </c>
      <c r="F15" s="14">
        <v>2</v>
      </c>
      <c r="G15" s="14">
        <v>54</v>
      </c>
      <c r="H15" s="14">
        <v>63</v>
      </c>
      <c r="I15" s="14">
        <v>68.399999999999991</v>
      </c>
      <c r="J15" s="14">
        <v>69.300000000000011</v>
      </c>
      <c r="K15" s="31" t="str">
        <f t="shared" si="0"/>
        <v>MALE</v>
      </c>
      <c r="L15" s="31" t="str">
        <f t="shared" si="1"/>
        <v>Sales</v>
      </c>
      <c r="M15" s="31" t="str">
        <f>IF('Campaign Data'!$D15=1,"North",IF($D15=2,"West",IF($D15=3,"South")))</f>
        <v>South</v>
      </c>
      <c r="N15" s="31" t="str">
        <f t="shared" si="2"/>
        <v>Unmarried</v>
      </c>
      <c r="O15" s="31" t="str">
        <f t="shared" si="3"/>
        <v>Home Affairs</v>
      </c>
    </row>
    <row r="16" spans="1:15" x14ac:dyDescent="0.25">
      <c r="A16" s="14">
        <v>38</v>
      </c>
      <c r="B16" s="14">
        <v>0</v>
      </c>
      <c r="C16" s="14">
        <v>3</v>
      </c>
      <c r="D16" s="14">
        <v>1</v>
      </c>
      <c r="E16" s="14">
        <v>1</v>
      </c>
      <c r="F16" s="14">
        <v>2</v>
      </c>
      <c r="G16" s="14">
        <v>45</v>
      </c>
      <c r="H16" s="14">
        <v>57</v>
      </c>
      <c r="I16" s="14">
        <v>60</v>
      </c>
      <c r="J16" s="14">
        <v>62.7</v>
      </c>
      <c r="K16" s="31" t="str">
        <f t="shared" si="0"/>
        <v>MALE</v>
      </c>
      <c r="L16" s="31" t="str">
        <f t="shared" si="1"/>
        <v>Phone</v>
      </c>
      <c r="M16" s="31" t="str">
        <f>IF('Campaign Data'!$D16=1,"North",IF($D16=2,"West",IF($D16=3,"South")))</f>
        <v>North</v>
      </c>
      <c r="N16" s="31" t="str">
        <f t="shared" si="2"/>
        <v>Unmarried</v>
      </c>
      <c r="O16" s="31" t="str">
        <f t="shared" si="3"/>
        <v>Home Affairs</v>
      </c>
    </row>
    <row r="17" spans="1:15" x14ac:dyDescent="0.25">
      <c r="A17" s="14">
        <v>115</v>
      </c>
      <c r="B17" s="14">
        <v>0</v>
      </c>
      <c r="C17" s="14">
        <v>4</v>
      </c>
      <c r="D17" s="14">
        <v>1</v>
      </c>
      <c r="E17" s="14">
        <v>1</v>
      </c>
      <c r="F17" s="14">
        <v>1</v>
      </c>
      <c r="G17" s="14">
        <v>42</v>
      </c>
      <c r="H17" s="14">
        <v>49</v>
      </c>
      <c r="I17" s="14">
        <v>51.6</v>
      </c>
      <c r="J17" s="14">
        <v>53.900000000000006</v>
      </c>
      <c r="K17" s="31" t="str">
        <f t="shared" si="0"/>
        <v>MALE</v>
      </c>
      <c r="L17" s="31" t="str">
        <f t="shared" si="1"/>
        <v>Sales</v>
      </c>
      <c r="M17" s="31" t="str">
        <f>IF('Campaign Data'!$D17=1,"North",IF($D17=2,"West",IF($D17=3,"South")))</f>
        <v>North</v>
      </c>
      <c r="N17" s="31" t="str">
        <f t="shared" si="2"/>
        <v>Unmarried</v>
      </c>
      <c r="O17" s="31" t="str">
        <f t="shared" si="3"/>
        <v>Corporate</v>
      </c>
    </row>
    <row r="18" spans="1:15" x14ac:dyDescent="0.25">
      <c r="A18" s="14">
        <v>76</v>
      </c>
      <c r="B18" s="14">
        <v>0</v>
      </c>
      <c r="C18" s="14">
        <v>4</v>
      </c>
      <c r="D18" s="14">
        <v>3</v>
      </c>
      <c r="E18" s="14">
        <v>1</v>
      </c>
      <c r="F18" s="14">
        <v>2</v>
      </c>
      <c r="G18" s="14">
        <v>47</v>
      </c>
      <c r="H18" s="14">
        <v>52</v>
      </c>
      <c r="I18" s="14">
        <v>61.199999999999996</v>
      </c>
      <c r="J18" s="14">
        <v>57.2</v>
      </c>
      <c r="K18" s="31" t="str">
        <f t="shared" si="0"/>
        <v>MALE</v>
      </c>
      <c r="L18" s="31" t="str">
        <f t="shared" si="1"/>
        <v>Sales</v>
      </c>
      <c r="M18" s="31" t="str">
        <f>IF('Campaign Data'!$D18=1,"North",IF($D18=2,"West",IF($D18=3,"South")))</f>
        <v>South</v>
      </c>
      <c r="N18" s="31" t="str">
        <f t="shared" si="2"/>
        <v>Unmarried</v>
      </c>
      <c r="O18" s="31" t="str">
        <f t="shared" si="3"/>
        <v>Home Affairs</v>
      </c>
    </row>
    <row r="19" spans="1:15" x14ac:dyDescent="0.25">
      <c r="A19" s="14">
        <v>195</v>
      </c>
      <c r="B19" s="14">
        <v>0</v>
      </c>
      <c r="C19" s="14">
        <v>4</v>
      </c>
      <c r="D19" s="14">
        <v>2</v>
      </c>
      <c r="E19" s="14">
        <v>2</v>
      </c>
      <c r="F19" s="14">
        <v>1</v>
      </c>
      <c r="G19" s="14">
        <v>57</v>
      </c>
      <c r="H19" s="14">
        <v>57</v>
      </c>
      <c r="I19" s="14">
        <v>72</v>
      </c>
      <c r="J19" s="14">
        <v>62.7</v>
      </c>
      <c r="K19" s="31" t="str">
        <f t="shared" si="0"/>
        <v>MALE</v>
      </c>
      <c r="L19" s="31" t="str">
        <f t="shared" si="1"/>
        <v>Sales</v>
      </c>
      <c r="M19" s="31" t="str">
        <f>IF('Campaign Data'!$D19=1,"North",IF($D19=2,"West",IF($D19=3,"South")))</f>
        <v>West</v>
      </c>
      <c r="N19" s="31" t="str">
        <f t="shared" si="2"/>
        <v>Married</v>
      </c>
      <c r="O19" s="31" t="str">
        <f t="shared" si="3"/>
        <v>Corporate</v>
      </c>
    </row>
    <row r="20" spans="1:15" x14ac:dyDescent="0.25">
      <c r="A20" s="14">
        <v>114</v>
      </c>
      <c r="B20" s="14">
        <v>0</v>
      </c>
      <c r="C20" s="14">
        <v>4</v>
      </c>
      <c r="D20" s="14">
        <v>3</v>
      </c>
      <c r="E20" s="14">
        <v>1</v>
      </c>
      <c r="F20" s="14">
        <v>2</v>
      </c>
      <c r="G20" s="14">
        <v>68</v>
      </c>
      <c r="H20" s="14">
        <v>65</v>
      </c>
      <c r="I20" s="14">
        <v>74.399999999999991</v>
      </c>
      <c r="J20" s="14">
        <v>71.5</v>
      </c>
      <c r="K20" s="31" t="str">
        <f t="shared" si="0"/>
        <v>MALE</v>
      </c>
      <c r="L20" s="31" t="str">
        <f t="shared" si="1"/>
        <v>Sales</v>
      </c>
      <c r="M20" s="31" t="str">
        <f>IF('Campaign Data'!$D20=1,"North",IF($D20=2,"West",IF($D20=3,"South")))</f>
        <v>South</v>
      </c>
      <c r="N20" s="31" t="str">
        <f t="shared" si="2"/>
        <v>Unmarried</v>
      </c>
      <c r="O20" s="31" t="str">
        <f t="shared" si="3"/>
        <v>Home Affairs</v>
      </c>
    </row>
    <row r="21" spans="1:15" x14ac:dyDescent="0.25">
      <c r="A21" s="14">
        <v>85</v>
      </c>
      <c r="B21" s="14">
        <v>0</v>
      </c>
      <c r="C21" s="14">
        <v>4</v>
      </c>
      <c r="D21" s="14">
        <v>2</v>
      </c>
      <c r="E21" s="14">
        <v>1</v>
      </c>
      <c r="F21" s="14">
        <v>1</v>
      </c>
      <c r="G21" s="14">
        <v>55</v>
      </c>
      <c r="H21" s="14">
        <v>39</v>
      </c>
      <c r="I21" s="14">
        <v>68.399999999999991</v>
      </c>
      <c r="J21" s="14">
        <v>42.900000000000006</v>
      </c>
      <c r="K21" s="31" t="str">
        <f t="shared" si="0"/>
        <v>MALE</v>
      </c>
      <c r="L21" s="31" t="str">
        <f t="shared" si="1"/>
        <v>Sales</v>
      </c>
      <c r="M21" s="31" t="str">
        <f>IF('Campaign Data'!$D21=1,"North",IF($D21=2,"West",IF($D21=3,"South")))</f>
        <v>West</v>
      </c>
      <c r="N21" s="31" t="str">
        <f t="shared" si="2"/>
        <v>Unmarried</v>
      </c>
      <c r="O21" s="31" t="str">
        <f t="shared" si="3"/>
        <v>Corporate</v>
      </c>
    </row>
    <row r="22" spans="1:15" x14ac:dyDescent="0.25">
      <c r="A22" s="14">
        <v>167</v>
      </c>
      <c r="B22" s="14">
        <v>0</v>
      </c>
      <c r="C22" s="14">
        <v>4</v>
      </c>
      <c r="D22" s="14">
        <v>2</v>
      </c>
      <c r="E22" s="14">
        <v>1</v>
      </c>
      <c r="F22" s="14">
        <v>1</v>
      </c>
      <c r="G22" s="14">
        <v>63</v>
      </c>
      <c r="H22" s="14">
        <v>49</v>
      </c>
      <c r="I22" s="14">
        <v>42</v>
      </c>
      <c r="J22" s="14">
        <v>53.900000000000006</v>
      </c>
      <c r="K22" s="31" t="str">
        <f t="shared" si="0"/>
        <v>MALE</v>
      </c>
      <c r="L22" s="31" t="str">
        <f t="shared" si="1"/>
        <v>Sales</v>
      </c>
      <c r="M22" s="31" t="str">
        <f>IF('Campaign Data'!$D22=1,"North",IF($D22=2,"West",IF($D22=3,"South")))</f>
        <v>West</v>
      </c>
      <c r="N22" s="31" t="str">
        <f t="shared" si="2"/>
        <v>Unmarried</v>
      </c>
      <c r="O22" s="31" t="str">
        <f t="shared" si="3"/>
        <v>Corporate</v>
      </c>
    </row>
    <row r="23" spans="1:15" x14ac:dyDescent="0.25">
      <c r="A23" s="14">
        <v>143</v>
      </c>
      <c r="B23" s="14">
        <v>0</v>
      </c>
      <c r="C23" s="14">
        <v>4</v>
      </c>
      <c r="D23" s="14">
        <v>2</v>
      </c>
      <c r="E23" s="14">
        <v>1</v>
      </c>
      <c r="F23" s="14">
        <v>3</v>
      </c>
      <c r="G23" s="14">
        <v>63</v>
      </c>
      <c r="H23" s="14">
        <v>63</v>
      </c>
      <c r="I23" s="14">
        <v>90</v>
      </c>
      <c r="J23" s="14">
        <v>69.300000000000011</v>
      </c>
      <c r="K23" s="31" t="str">
        <f t="shared" si="0"/>
        <v>MALE</v>
      </c>
      <c r="L23" s="31" t="str">
        <f t="shared" si="1"/>
        <v>Sales</v>
      </c>
      <c r="M23" s="31" t="str">
        <f>IF('Campaign Data'!$D23=1,"North",IF($D23=2,"West",IF($D23=3,"South")))</f>
        <v>West</v>
      </c>
      <c r="N23" s="31" t="str">
        <f t="shared" si="2"/>
        <v>Unmarried</v>
      </c>
      <c r="O23" s="31" t="str">
        <f t="shared" si="3"/>
        <v>Consumer</v>
      </c>
    </row>
    <row r="24" spans="1:15" x14ac:dyDescent="0.25">
      <c r="A24" s="14">
        <v>41</v>
      </c>
      <c r="B24" s="14">
        <v>0</v>
      </c>
      <c r="C24" s="14">
        <v>3</v>
      </c>
      <c r="D24" s="14">
        <v>2</v>
      </c>
      <c r="E24" s="14">
        <v>1</v>
      </c>
      <c r="F24" s="14">
        <v>2</v>
      </c>
      <c r="G24" s="14">
        <v>50</v>
      </c>
      <c r="H24" s="14">
        <v>40</v>
      </c>
      <c r="I24" s="14">
        <v>54</v>
      </c>
      <c r="J24" s="14">
        <v>44</v>
      </c>
      <c r="K24" s="31" t="str">
        <f t="shared" si="0"/>
        <v>MALE</v>
      </c>
      <c r="L24" s="31" t="str">
        <f t="shared" si="1"/>
        <v>Phone</v>
      </c>
      <c r="M24" s="31" t="str">
        <f>IF('Campaign Data'!$D24=1,"North",IF($D24=2,"West",IF($D24=3,"South")))</f>
        <v>West</v>
      </c>
      <c r="N24" s="31" t="str">
        <f t="shared" si="2"/>
        <v>Unmarried</v>
      </c>
      <c r="O24" s="31" t="str">
        <f t="shared" si="3"/>
        <v>Home Affairs</v>
      </c>
    </row>
    <row r="25" spans="1:15" x14ac:dyDescent="0.25">
      <c r="A25" s="14">
        <v>20</v>
      </c>
      <c r="B25" s="14">
        <v>0</v>
      </c>
      <c r="C25" s="14">
        <v>1</v>
      </c>
      <c r="D25" s="14">
        <v>3</v>
      </c>
      <c r="E25" s="14">
        <v>1</v>
      </c>
      <c r="F25" s="14">
        <v>2</v>
      </c>
      <c r="G25" s="14">
        <v>60</v>
      </c>
      <c r="H25" s="14">
        <v>52</v>
      </c>
      <c r="I25" s="14">
        <v>68.399999999999991</v>
      </c>
      <c r="J25" s="14">
        <v>57.2</v>
      </c>
      <c r="K25" s="31" t="str">
        <f t="shared" si="0"/>
        <v>MALE</v>
      </c>
      <c r="L25" s="31" t="str">
        <f t="shared" si="1"/>
        <v>Direct</v>
      </c>
      <c r="M25" s="31" t="str">
        <f>IF('Campaign Data'!$D25=1,"North",IF($D25=2,"West",IF($D25=3,"South")))</f>
        <v>South</v>
      </c>
      <c r="N25" s="31" t="str">
        <f t="shared" si="2"/>
        <v>Unmarried</v>
      </c>
      <c r="O25" s="31" t="str">
        <f t="shared" si="3"/>
        <v>Home Affairs</v>
      </c>
    </row>
    <row r="26" spans="1:15" x14ac:dyDescent="0.25">
      <c r="A26" s="14">
        <v>12</v>
      </c>
      <c r="B26" s="14">
        <v>0</v>
      </c>
      <c r="C26" s="14">
        <v>1</v>
      </c>
      <c r="D26" s="14">
        <v>2</v>
      </c>
      <c r="E26" s="14">
        <v>1</v>
      </c>
      <c r="F26" s="14">
        <v>3</v>
      </c>
      <c r="G26" s="14">
        <v>37</v>
      </c>
      <c r="H26" s="14">
        <v>44</v>
      </c>
      <c r="I26" s="14">
        <v>54</v>
      </c>
      <c r="J26" s="14">
        <v>48.400000000000006</v>
      </c>
      <c r="K26" s="31" t="str">
        <f t="shared" si="0"/>
        <v>MALE</v>
      </c>
      <c r="L26" s="31" t="str">
        <f t="shared" si="1"/>
        <v>Direct</v>
      </c>
      <c r="M26" s="31" t="str">
        <f>IF('Campaign Data'!$D26=1,"North",IF($D26=2,"West",IF($D26=3,"South")))</f>
        <v>West</v>
      </c>
      <c r="N26" s="31" t="str">
        <f t="shared" si="2"/>
        <v>Unmarried</v>
      </c>
      <c r="O26" s="31" t="str">
        <f t="shared" si="3"/>
        <v>Consumer</v>
      </c>
    </row>
    <row r="27" spans="1:15" x14ac:dyDescent="0.25">
      <c r="A27" s="14">
        <v>53</v>
      </c>
      <c r="B27" s="14">
        <v>0</v>
      </c>
      <c r="C27" s="14">
        <v>3</v>
      </c>
      <c r="D27" s="14">
        <v>2</v>
      </c>
      <c r="E27" s="14">
        <v>1</v>
      </c>
      <c r="F27" s="14">
        <v>3</v>
      </c>
      <c r="G27" s="14">
        <v>34</v>
      </c>
      <c r="H27" s="14">
        <v>37</v>
      </c>
      <c r="I27" s="14">
        <v>55.199999999999996</v>
      </c>
      <c r="J27" s="14">
        <v>40.700000000000003</v>
      </c>
      <c r="K27" s="31" t="str">
        <f t="shared" si="0"/>
        <v>MALE</v>
      </c>
      <c r="L27" s="31" t="str">
        <f t="shared" si="1"/>
        <v>Phone</v>
      </c>
      <c r="M27" s="31" t="str">
        <f>IF('Campaign Data'!$D27=1,"North",IF($D27=2,"West",IF($D27=3,"South")))</f>
        <v>West</v>
      </c>
      <c r="N27" s="31" t="str">
        <f t="shared" si="2"/>
        <v>Unmarried</v>
      </c>
      <c r="O27" s="31" t="str">
        <f t="shared" si="3"/>
        <v>Consumer</v>
      </c>
    </row>
    <row r="28" spans="1:15" x14ac:dyDescent="0.25">
      <c r="A28" s="14">
        <v>154</v>
      </c>
      <c r="B28" s="14">
        <v>0</v>
      </c>
      <c r="C28" s="14">
        <v>4</v>
      </c>
      <c r="D28" s="14">
        <v>3</v>
      </c>
      <c r="E28" s="14">
        <v>1</v>
      </c>
      <c r="F28" s="14">
        <v>2</v>
      </c>
      <c r="G28" s="14">
        <v>65</v>
      </c>
      <c r="H28" s="14">
        <v>65</v>
      </c>
      <c r="I28" s="14">
        <v>79.2</v>
      </c>
      <c r="J28" s="14">
        <v>71.5</v>
      </c>
      <c r="K28" s="31" t="str">
        <f t="shared" si="0"/>
        <v>MALE</v>
      </c>
      <c r="L28" s="31" t="str">
        <f t="shared" si="1"/>
        <v>Sales</v>
      </c>
      <c r="M28" s="31" t="str">
        <f>IF('Campaign Data'!$D28=1,"North",IF($D28=2,"West",IF($D28=3,"South")))</f>
        <v>South</v>
      </c>
      <c r="N28" s="31" t="str">
        <f t="shared" si="2"/>
        <v>Unmarried</v>
      </c>
      <c r="O28" s="31" t="str">
        <f t="shared" si="3"/>
        <v>Home Affairs</v>
      </c>
    </row>
    <row r="29" spans="1:15" x14ac:dyDescent="0.25">
      <c r="A29" s="14">
        <v>178</v>
      </c>
      <c r="B29" s="14">
        <v>0</v>
      </c>
      <c r="C29" s="14">
        <v>4</v>
      </c>
      <c r="D29" s="14">
        <v>2</v>
      </c>
      <c r="E29" s="14">
        <v>2</v>
      </c>
      <c r="F29" s="14">
        <v>3</v>
      </c>
      <c r="G29" s="14">
        <v>47</v>
      </c>
      <c r="H29" s="14">
        <v>57</v>
      </c>
      <c r="I29" s="14">
        <v>68.399999999999991</v>
      </c>
      <c r="J29" s="14">
        <v>62.7</v>
      </c>
      <c r="K29" s="31" t="str">
        <f t="shared" si="0"/>
        <v>MALE</v>
      </c>
      <c r="L29" s="31" t="str">
        <f t="shared" si="1"/>
        <v>Sales</v>
      </c>
      <c r="M29" s="31" t="str">
        <f>IF('Campaign Data'!$D29=1,"North",IF($D29=2,"West",IF($D29=3,"South")))</f>
        <v>West</v>
      </c>
      <c r="N29" s="31" t="str">
        <f t="shared" si="2"/>
        <v>Married</v>
      </c>
      <c r="O29" s="31" t="str">
        <f t="shared" si="3"/>
        <v>Consumer</v>
      </c>
    </row>
    <row r="30" spans="1:15" x14ac:dyDescent="0.25">
      <c r="A30" s="14">
        <v>196</v>
      </c>
      <c r="B30" s="14">
        <v>0</v>
      </c>
      <c r="C30" s="14">
        <v>4</v>
      </c>
      <c r="D30" s="14">
        <v>3</v>
      </c>
      <c r="E30" s="14">
        <v>2</v>
      </c>
      <c r="F30" s="14">
        <v>2</v>
      </c>
      <c r="G30" s="14">
        <v>44</v>
      </c>
      <c r="H30" s="14">
        <v>38</v>
      </c>
      <c r="I30" s="14">
        <v>58.8</v>
      </c>
      <c r="J30" s="14">
        <v>41.800000000000004</v>
      </c>
      <c r="K30" s="31" t="str">
        <f t="shared" si="0"/>
        <v>MALE</v>
      </c>
      <c r="L30" s="31" t="str">
        <f t="shared" si="1"/>
        <v>Sales</v>
      </c>
      <c r="M30" s="31" t="str">
        <f>IF('Campaign Data'!$D30=1,"North",IF($D30=2,"West",IF($D30=3,"South")))</f>
        <v>South</v>
      </c>
      <c r="N30" s="31" t="str">
        <f t="shared" si="2"/>
        <v>Married</v>
      </c>
      <c r="O30" s="31" t="str">
        <f t="shared" si="3"/>
        <v>Home Affairs</v>
      </c>
    </row>
    <row r="31" spans="1:15" x14ac:dyDescent="0.25">
      <c r="A31" s="14">
        <v>29</v>
      </c>
      <c r="B31" s="14">
        <v>0</v>
      </c>
      <c r="C31" s="14">
        <v>2</v>
      </c>
      <c r="D31" s="14">
        <v>1</v>
      </c>
      <c r="E31" s="14">
        <v>1</v>
      </c>
      <c r="F31" s="14">
        <v>1</v>
      </c>
      <c r="G31" s="14">
        <v>52</v>
      </c>
      <c r="H31" s="14">
        <v>44</v>
      </c>
      <c r="I31" s="14">
        <v>58.8</v>
      </c>
      <c r="J31" s="14">
        <v>48.400000000000006</v>
      </c>
      <c r="K31" s="31" t="str">
        <f t="shared" si="0"/>
        <v>MALE</v>
      </c>
      <c r="L31" s="31" t="str">
        <f t="shared" si="1"/>
        <v>Mail</v>
      </c>
      <c r="M31" s="31" t="str">
        <f>IF('Campaign Data'!$D31=1,"North",IF($D31=2,"West",IF($D31=3,"South")))</f>
        <v>North</v>
      </c>
      <c r="N31" s="31" t="str">
        <f t="shared" si="2"/>
        <v>Unmarried</v>
      </c>
      <c r="O31" s="31" t="str">
        <f t="shared" si="3"/>
        <v>Corporate</v>
      </c>
    </row>
    <row r="32" spans="1:15" x14ac:dyDescent="0.25">
      <c r="A32" s="14">
        <v>126</v>
      </c>
      <c r="B32" s="14">
        <v>0</v>
      </c>
      <c r="C32" s="14">
        <v>4</v>
      </c>
      <c r="D32" s="14">
        <v>2</v>
      </c>
      <c r="E32" s="14">
        <v>1</v>
      </c>
      <c r="F32" s="14">
        <v>1</v>
      </c>
      <c r="G32" s="14">
        <v>42</v>
      </c>
      <c r="H32" s="14">
        <v>31</v>
      </c>
      <c r="I32" s="14">
        <v>68.399999999999991</v>
      </c>
      <c r="J32" s="14">
        <v>34.1</v>
      </c>
      <c r="K32" s="31" t="str">
        <f t="shared" si="0"/>
        <v>MALE</v>
      </c>
      <c r="L32" s="31" t="str">
        <f t="shared" si="1"/>
        <v>Sales</v>
      </c>
      <c r="M32" s="31" t="str">
        <f>IF('Campaign Data'!$D32=1,"North",IF($D32=2,"West",IF($D32=3,"South")))</f>
        <v>West</v>
      </c>
      <c r="N32" s="31" t="str">
        <f t="shared" si="2"/>
        <v>Unmarried</v>
      </c>
      <c r="O32" s="31" t="str">
        <f t="shared" si="3"/>
        <v>Corporate</v>
      </c>
    </row>
    <row r="33" spans="1:15" x14ac:dyDescent="0.25">
      <c r="A33" s="14">
        <v>103</v>
      </c>
      <c r="B33" s="14">
        <v>0</v>
      </c>
      <c r="C33" s="14">
        <v>4</v>
      </c>
      <c r="D33" s="14">
        <v>3</v>
      </c>
      <c r="E33" s="14">
        <v>1</v>
      </c>
      <c r="F33" s="14">
        <v>2</v>
      </c>
      <c r="G33" s="14">
        <v>76</v>
      </c>
      <c r="H33" s="14">
        <v>52</v>
      </c>
      <c r="I33" s="14">
        <v>76.8</v>
      </c>
      <c r="J33" s="14">
        <v>57.2</v>
      </c>
      <c r="K33" s="31" t="str">
        <f t="shared" si="0"/>
        <v>MALE</v>
      </c>
      <c r="L33" s="31" t="str">
        <f t="shared" si="1"/>
        <v>Sales</v>
      </c>
      <c r="M33" s="31" t="str">
        <f>IF('Campaign Data'!$D33=1,"North",IF($D33=2,"West",IF($D33=3,"South")))</f>
        <v>South</v>
      </c>
      <c r="N33" s="31" t="str">
        <f t="shared" si="2"/>
        <v>Unmarried</v>
      </c>
      <c r="O33" s="31" t="str">
        <f t="shared" si="3"/>
        <v>Home Affairs</v>
      </c>
    </row>
    <row r="34" spans="1:15" x14ac:dyDescent="0.25">
      <c r="A34" s="14">
        <v>192</v>
      </c>
      <c r="B34" s="14">
        <v>0</v>
      </c>
      <c r="C34" s="14">
        <v>4</v>
      </c>
      <c r="D34" s="14">
        <v>3</v>
      </c>
      <c r="E34" s="14">
        <v>2</v>
      </c>
      <c r="F34" s="14">
        <v>2</v>
      </c>
      <c r="G34" s="14">
        <v>65</v>
      </c>
      <c r="H34" s="14">
        <v>67</v>
      </c>
      <c r="I34" s="14">
        <v>75.599999999999994</v>
      </c>
      <c r="J34" s="14">
        <v>73.7</v>
      </c>
      <c r="K34" s="31" t="str">
        <f t="shared" si="0"/>
        <v>MALE</v>
      </c>
      <c r="L34" s="31" t="str">
        <f t="shared" si="1"/>
        <v>Sales</v>
      </c>
      <c r="M34" s="31" t="str">
        <f>IF('Campaign Data'!$D34=1,"North",IF($D34=2,"West",IF($D34=3,"South")))</f>
        <v>South</v>
      </c>
      <c r="N34" s="31" t="str">
        <f t="shared" si="2"/>
        <v>Married</v>
      </c>
      <c r="O34" s="31" t="str">
        <f t="shared" si="3"/>
        <v>Home Affairs</v>
      </c>
    </row>
    <row r="35" spans="1:15" x14ac:dyDescent="0.25">
      <c r="A35" s="14">
        <v>150</v>
      </c>
      <c r="B35" s="14">
        <v>0</v>
      </c>
      <c r="C35" s="14">
        <v>4</v>
      </c>
      <c r="D35" s="14">
        <v>2</v>
      </c>
      <c r="E35" s="14">
        <v>1</v>
      </c>
      <c r="F35" s="14">
        <v>3</v>
      </c>
      <c r="G35" s="14">
        <v>42</v>
      </c>
      <c r="H35" s="14">
        <v>41</v>
      </c>
      <c r="I35" s="14">
        <v>68.399999999999991</v>
      </c>
      <c r="J35" s="14">
        <v>45.1</v>
      </c>
      <c r="K35" s="31" t="str">
        <f t="shared" si="0"/>
        <v>MALE</v>
      </c>
      <c r="L35" s="31" t="str">
        <f t="shared" si="1"/>
        <v>Sales</v>
      </c>
      <c r="M35" s="31" t="str">
        <f>IF('Campaign Data'!$D35=1,"North",IF($D35=2,"West",IF($D35=3,"South")))</f>
        <v>West</v>
      </c>
      <c r="N35" s="31" t="str">
        <f t="shared" si="2"/>
        <v>Unmarried</v>
      </c>
      <c r="O35" s="31" t="str">
        <f t="shared" si="3"/>
        <v>Consumer</v>
      </c>
    </row>
    <row r="36" spans="1:15" x14ac:dyDescent="0.25">
      <c r="A36" s="14">
        <v>199</v>
      </c>
      <c r="B36" s="14">
        <v>0</v>
      </c>
      <c r="C36" s="14">
        <v>4</v>
      </c>
      <c r="D36" s="14">
        <v>3</v>
      </c>
      <c r="E36" s="14">
        <v>2</v>
      </c>
      <c r="F36" s="14">
        <v>2</v>
      </c>
      <c r="G36" s="14">
        <v>52</v>
      </c>
      <c r="H36" s="14">
        <v>59</v>
      </c>
      <c r="I36" s="14">
        <v>60</v>
      </c>
      <c r="J36" s="14">
        <v>64.900000000000006</v>
      </c>
      <c r="K36" s="31" t="str">
        <f t="shared" si="0"/>
        <v>MALE</v>
      </c>
      <c r="L36" s="31" t="str">
        <f t="shared" si="1"/>
        <v>Sales</v>
      </c>
      <c r="M36" s="31" t="str">
        <f>IF('Campaign Data'!$D36=1,"North",IF($D36=2,"West",IF($D36=3,"South")))</f>
        <v>South</v>
      </c>
      <c r="N36" s="31" t="str">
        <f t="shared" si="2"/>
        <v>Married</v>
      </c>
      <c r="O36" s="31" t="str">
        <f t="shared" si="3"/>
        <v>Home Affairs</v>
      </c>
    </row>
    <row r="37" spans="1:15" x14ac:dyDescent="0.25">
      <c r="A37" s="14">
        <v>144</v>
      </c>
      <c r="B37" s="14">
        <v>0</v>
      </c>
      <c r="C37" s="14">
        <v>4</v>
      </c>
      <c r="D37" s="14">
        <v>3</v>
      </c>
      <c r="E37" s="14">
        <v>1</v>
      </c>
      <c r="F37" s="14">
        <v>1</v>
      </c>
      <c r="G37" s="14">
        <v>60</v>
      </c>
      <c r="H37" s="14">
        <v>65</v>
      </c>
      <c r="I37" s="14">
        <v>69.599999999999994</v>
      </c>
      <c r="J37" s="14">
        <v>71.5</v>
      </c>
      <c r="K37" s="31" t="str">
        <f t="shared" si="0"/>
        <v>MALE</v>
      </c>
      <c r="L37" s="31" t="str">
        <f t="shared" si="1"/>
        <v>Sales</v>
      </c>
      <c r="M37" s="31" t="str">
        <f>IF('Campaign Data'!$D37=1,"North",IF($D37=2,"West",IF($D37=3,"South")))</f>
        <v>South</v>
      </c>
      <c r="N37" s="31" t="str">
        <f t="shared" si="2"/>
        <v>Unmarried</v>
      </c>
      <c r="O37" s="31" t="str">
        <f t="shared" si="3"/>
        <v>Corporate</v>
      </c>
    </row>
    <row r="38" spans="1:15" x14ac:dyDescent="0.25">
      <c r="A38" s="14">
        <v>200</v>
      </c>
      <c r="B38" s="14">
        <v>0</v>
      </c>
      <c r="C38" s="14">
        <v>4</v>
      </c>
      <c r="D38" s="14">
        <v>2</v>
      </c>
      <c r="E38" s="14">
        <v>2</v>
      </c>
      <c r="F38" s="14">
        <v>2</v>
      </c>
      <c r="G38" s="14">
        <v>68</v>
      </c>
      <c r="H38" s="14">
        <v>54</v>
      </c>
      <c r="I38" s="14">
        <v>90</v>
      </c>
      <c r="J38" s="14">
        <v>59.400000000000006</v>
      </c>
      <c r="K38" s="31" t="str">
        <f t="shared" si="0"/>
        <v>MALE</v>
      </c>
      <c r="L38" s="31" t="str">
        <f t="shared" si="1"/>
        <v>Sales</v>
      </c>
      <c r="M38" s="31" t="str">
        <f>IF('Campaign Data'!$D38=1,"North",IF($D38=2,"West",IF($D38=3,"South")))</f>
        <v>West</v>
      </c>
      <c r="N38" s="31" t="str">
        <f t="shared" si="2"/>
        <v>Married</v>
      </c>
      <c r="O38" s="31" t="str">
        <f t="shared" si="3"/>
        <v>Home Affairs</v>
      </c>
    </row>
    <row r="39" spans="1:15" x14ac:dyDescent="0.25">
      <c r="A39" s="14">
        <v>80</v>
      </c>
      <c r="B39" s="14">
        <v>0</v>
      </c>
      <c r="C39" s="14">
        <v>4</v>
      </c>
      <c r="D39" s="14">
        <v>3</v>
      </c>
      <c r="E39" s="14">
        <v>1</v>
      </c>
      <c r="F39" s="14">
        <v>2</v>
      </c>
      <c r="G39" s="14">
        <v>65</v>
      </c>
      <c r="H39" s="14">
        <v>62</v>
      </c>
      <c r="I39" s="14">
        <v>81.599999999999994</v>
      </c>
      <c r="J39" s="14">
        <v>68.2</v>
      </c>
      <c r="K39" s="31" t="str">
        <f t="shared" si="0"/>
        <v>MALE</v>
      </c>
      <c r="L39" s="31" t="str">
        <f t="shared" si="1"/>
        <v>Sales</v>
      </c>
      <c r="M39" s="31" t="str">
        <f>IF('Campaign Data'!$D39=1,"North",IF($D39=2,"West",IF($D39=3,"South")))</f>
        <v>South</v>
      </c>
      <c r="N39" s="31" t="str">
        <f t="shared" si="2"/>
        <v>Unmarried</v>
      </c>
      <c r="O39" s="31" t="str">
        <f t="shared" si="3"/>
        <v>Home Affairs</v>
      </c>
    </row>
    <row r="40" spans="1:15" x14ac:dyDescent="0.25">
      <c r="A40" s="14">
        <v>16</v>
      </c>
      <c r="B40" s="14">
        <v>0</v>
      </c>
      <c r="C40" s="14">
        <v>1</v>
      </c>
      <c r="D40" s="14">
        <v>1</v>
      </c>
      <c r="E40" s="14">
        <v>1</v>
      </c>
      <c r="F40" s="14">
        <v>3</v>
      </c>
      <c r="G40" s="14">
        <v>47</v>
      </c>
      <c r="H40" s="14">
        <v>31</v>
      </c>
      <c r="I40" s="14">
        <v>52.8</v>
      </c>
      <c r="J40" s="14">
        <v>34.1</v>
      </c>
      <c r="K40" s="31" t="str">
        <f t="shared" si="0"/>
        <v>MALE</v>
      </c>
      <c r="L40" s="31" t="str">
        <f t="shared" si="1"/>
        <v>Direct</v>
      </c>
      <c r="M40" s="31" t="str">
        <f>IF('Campaign Data'!$D40=1,"North",IF($D40=2,"West",IF($D40=3,"South")))</f>
        <v>North</v>
      </c>
      <c r="N40" s="31" t="str">
        <f t="shared" si="2"/>
        <v>Unmarried</v>
      </c>
      <c r="O40" s="31" t="str">
        <f t="shared" si="3"/>
        <v>Consumer</v>
      </c>
    </row>
    <row r="41" spans="1:15" x14ac:dyDescent="0.25">
      <c r="A41" s="14">
        <v>153</v>
      </c>
      <c r="B41" s="14">
        <v>0</v>
      </c>
      <c r="C41" s="14">
        <v>4</v>
      </c>
      <c r="D41" s="14">
        <v>2</v>
      </c>
      <c r="E41" s="14">
        <v>1</v>
      </c>
      <c r="F41" s="14">
        <v>3</v>
      </c>
      <c r="G41" s="14">
        <v>39</v>
      </c>
      <c r="H41" s="14">
        <v>31</v>
      </c>
      <c r="I41" s="14">
        <v>48</v>
      </c>
      <c r="J41" s="14">
        <v>34.1</v>
      </c>
      <c r="K41" s="31" t="str">
        <f t="shared" si="0"/>
        <v>MALE</v>
      </c>
      <c r="L41" s="31" t="str">
        <f t="shared" si="1"/>
        <v>Sales</v>
      </c>
      <c r="M41" s="31" t="str">
        <f>IF('Campaign Data'!$D41=1,"North",IF($D41=2,"West",IF($D41=3,"South")))</f>
        <v>West</v>
      </c>
      <c r="N41" s="31" t="str">
        <f t="shared" si="2"/>
        <v>Unmarried</v>
      </c>
      <c r="O41" s="31" t="str">
        <f t="shared" si="3"/>
        <v>Consumer</v>
      </c>
    </row>
    <row r="42" spans="1:15" x14ac:dyDescent="0.25">
      <c r="A42" s="14">
        <v>176</v>
      </c>
      <c r="B42" s="14">
        <v>0</v>
      </c>
      <c r="C42" s="14">
        <v>4</v>
      </c>
      <c r="D42" s="14">
        <v>2</v>
      </c>
      <c r="E42" s="14">
        <v>2</v>
      </c>
      <c r="F42" s="14">
        <v>2</v>
      </c>
      <c r="G42" s="14">
        <v>47</v>
      </c>
      <c r="H42" s="14">
        <v>47</v>
      </c>
      <c r="I42" s="14">
        <v>49.199999999999996</v>
      </c>
      <c r="J42" s="14">
        <v>51.7</v>
      </c>
      <c r="K42" s="31" t="str">
        <f t="shared" si="0"/>
        <v>MALE</v>
      </c>
      <c r="L42" s="31" t="str">
        <f t="shared" si="1"/>
        <v>Sales</v>
      </c>
      <c r="M42" s="31" t="str">
        <f>IF('Campaign Data'!$D42=1,"North",IF($D42=2,"West",IF($D42=3,"South")))</f>
        <v>West</v>
      </c>
      <c r="N42" s="31" t="str">
        <f t="shared" si="2"/>
        <v>Married</v>
      </c>
      <c r="O42" s="31" t="str">
        <f t="shared" si="3"/>
        <v>Home Affairs</v>
      </c>
    </row>
    <row r="43" spans="1:15" x14ac:dyDescent="0.25">
      <c r="A43" s="14">
        <v>177</v>
      </c>
      <c r="B43" s="14">
        <v>0</v>
      </c>
      <c r="C43" s="14">
        <v>4</v>
      </c>
      <c r="D43" s="14">
        <v>2</v>
      </c>
      <c r="E43" s="14">
        <v>2</v>
      </c>
      <c r="F43" s="14">
        <v>2</v>
      </c>
      <c r="G43" s="14">
        <v>55</v>
      </c>
      <c r="H43" s="14">
        <v>59</v>
      </c>
      <c r="I43" s="14">
        <v>74.399999999999991</v>
      </c>
      <c r="J43" s="14">
        <v>64.900000000000006</v>
      </c>
      <c r="K43" s="31" t="str">
        <f t="shared" si="0"/>
        <v>MALE</v>
      </c>
      <c r="L43" s="31" t="str">
        <f t="shared" si="1"/>
        <v>Sales</v>
      </c>
      <c r="M43" s="31" t="str">
        <f>IF('Campaign Data'!$D43=1,"North",IF($D43=2,"West",IF($D43=3,"South")))</f>
        <v>West</v>
      </c>
      <c r="N43" s="31" t="str">
        <f t="shared" si="2"/>
        <v>Married</v>
      </c>
      <c r="O43" s="31" t="str">
        <f t="shared" si="3"/>
        <v>Home Affairs</v>
      </c>
    </row>
    <row r="44" spans="1:15" x14ac:dyDescent="0.25">
      <c r="A44" s="14">
        <v>168</v>
      </c>
      <c r="B44" s="14">
        <v>0</v>
      </c>
      <c r="C44" s="14">
        <v>4</v>
      </c>
      <c r="D44" s="14">
        <v>2</v>
      </c>
      <c r="E44" s="14">
        <v>1</v>
      </c>
      <c r="F44" s="14">
        <v>2</v>
      </c>
      <c r="G44" s="14">
        <v>52</v>
      </c>
      <c r="H44" s="14">
        <v>54</v>
      </c>
      <c r="I44" s="14">
        <v>68.399999999999991</v>
      </c>
      <c r="J44" s="14">
        <v>59.400000000000006</v>
      </c>
      <c r="K44" s="31" t="str">
        <f t="shared" si="0"/>
        <v>MALE</v>
      </c>
      <c r="L44" s="31" t="str">
        <f t="shared" si="1"/>
        <v>Sales</v>
      </c>
      <c r="M44" s="31" t="str">
        <f>IF('Campaign Data'!$D44=1,"North",IF($D44=2,"West",IF($D44=3,"South")))</f>
        <v>West</v>
      </c>
      <c r="N44" s="31" t="str">
        <f t="shared" si="2"/>
        <v>Unmarried</v>
      </c>
      <c r="O44" s="31" t="str">
        <f t="shared" si="3"/>
        <v>Home Affairs</v>
      </c>
    </row>
    <row r="45" spans="1:15" x14ac:dyDescent="0.25">
      <c r="A45" s="14">
        <v>40</v>
      </c>
      <c r="B45" s="14">
        <v>0</v>
      </c>
      <c r="C45" s="14">
        <v>3</v>
      </c>
      <c r="D45" s="14">
        <v>1</v>
      </c>
      <c r="E45" s="14">
        <v>1</v>
      </c>
      <c r="F45" s="14">
        <v>1</v>
      </c>
      <c r="G45" s="14">
        <v>42</v>
      </c>
      <c r="H45" s="14">
        <v>41</v>
      </c>
      <c r="I45" s="14">
        <v>51.6</v>
      </c>
      <c r="J45" s="14">
        <v>45.1</v>
      </c>
      <c r="K45" s="31" t="str">
        <f t="shared" si="0"/>
        <v>MALE</v>
      </c>
      <c r="L45" s="31" t="str">
        <f t="shared" si="1"/>
        <v>Phone</v>
      </c>
      <c r="M45" s="31" t="str">
        <f>IF('Campaign Data'!$D45=1,"North",IF($D45=2,"West",IF($D45=3,"South")))</f>
        <v>North</v>
      </c>
      <c r="N45" s="31" t="str">
        <f t="shared" si="2"/>
        <v>Unmarried</v>
      </c>
      <c r="O45" s="31" t="str">
        <f t="shared" si="3"/>
        <v>Corporate</v>
      </c>
    </row>
    <row r="46" spans="1:15" x14ac:dyDescent="0.25">
      <c r="A46" s="14">
        <v>62</v>
      </c>
      <c r="B46" s="14">
        <v>0</v>
      </c>
      <c r="C46" s="14">
        <v>4</v>
      </c>
      <c r="D46" s="14">
        <v>3</v>
      </c>
      <c r="E46" s="14">
        <v>1</v>
      </c>
      <c r="F46" s="14">
        <v>1</v>
      </c>
      <c r="G46" s="14">
        <v>65</v>
      </c>
      <c r="H46" s="14">
        <v>65</v>
      </c>
      <c r="I46" s="14">
        <v>57.599999999999994</v>
      </c>
      <c r="J46" s="14">
        <v>71.5</v>
      </c>
      <c r="K46" s="31" t="str">
        <f t="shared" si="0"/>
        <v>MALE</v>
      </c>
      <c r="L46" s="31" t="str">
        <f t="shared" si="1"/>
        <v>Sales</v>
      </c>
      <c r="M46" s="31" t="str">
        <f>IF('Campaign Data'!$D46=1,"North",IF($D46=2,"West",IF($D46=3,"South")))</f>
        <v>South</v>
      </c>
      <c r="N46" s="31" t="str">
        <f t="shared" si="2"/>
        <v>Unmarried</v>
      </c>
      <c r="O46" s="31" t="str">
        <f t="shared" si="3"/>
        <v>Corporate</v>
      </c>
    </row>
    <row r="47" spans="1:15" x14ac:dyDescent="0.25">
      <c r="A47" s="14">
        <v>169</v>
      </c>
      <c r="B47" s="14">
        <v>0</v>
      </c>
      <c r="C47" s="14">
        <v>4</v>
      </c>
      <c r="D47" s="14">
        <v>1</v>
      </c>
      <c r="E47" s="14">
        <v>1</v>
      </c>
      <c r="F47" s="14">
        <v>1</v>
      </c>
      <c r="G47" s="14">
        <v>55</v>
      </c>
      <c r="H47" s="14">
        <v>59</v>
      </c>
      <c r="I47" s="14">
        <v>75.599999999999994</v>
      </c>
      <c r="J47" s="14">
        <v>64.900000000000006</v>
      </c>
      <c r="K47" s="31" t="str">
        <f t="shared" si="0"/>
        <v>MALE</v>
      </c>
      <c r="L47" s="31" t="str">
        <f t="shared" si="1"/>
        <v>Sales</v>
      </c>
      <c r="M47" s="31" t="str">
        <f>IF('Campaign Data'!$D47=1,"North",IF($D47=2,"West",IF($D47=3,"South")))</f>
        <v>North</v>
      </c>
      <c r="N47" s="31" t="str">
        <f t="shared" si="2"/>
        <v>Unmarried</v>
      </c>
      <c r="O47" s="31" t="str">
        <f t="shared" si="3"/>
        <v>Corporate</v>
      </c>
    </row>
    <row r="48" spans="1:15" x14ac:dyDescent="0.25">
      <c r="A48" s="14">
        <v>49</v>
      </c>
      <c r="B48" s="14">
        <v>0</v>
      </c>
      <c r="C48" s="14">
        <v>3</v>
      </c>
      <c r="D48" s="14">
        <v>3</v>
      </c>
      <c r="E48" s="14">
        <v>1</v>
      </c>
      <c r="F48" s="14">
        <v>3</v>
      </c>
      <c r="G48" s="14">
        <v>50</v>
      </c>
      <c r="H48" s="14">
        <v>40</v>
      </c>
      <c r="I48" s="14">
        <v>46.8</v>
      </c>
      <c r="J48" s="14">
        <v>44</v>
      </c>
      <c r="K48" s="31" t="str">
        <f t="shared" si="0"/>
        <v>MALE</v>
      </c>
      <c r="L48" s="31" t="str">
        <f t="shared" si="1"/>
        <v>Phone</v>
      </c>
      <c r="M48" s="31" t="str">
        <f>IF('Campaign Data'!$D48=1,"North",IF($D48=2,"West",IF($D48=3,"South")))</f>
        <v>South</v>
      </c>
      <c r="N48" s="31" t="str">
        <f t="shared" si="2"/>
        <v>Unmarried</v>
      </c>
      <c r="O48" s="31" t="str">
        <f t="shared" si="3"/>
        <v>Consumer</v>
      </c>
    </row>
    <row r="49" spans="1:15" x14ac:dyDescent="0.25">
      <c r="A49" s="14">
        <v>136</v>
      </c>
      <c r="B49" s="14">
        <v>0</v>
      </c>
      <c r="C49" s="14">
        <v>4</v>
      </c>
      <c r="D49" s="14">
        <v>2</v>
      </c>
      <c r="E49" s="14">
        <v>1</v>
      </c>
      <c r="F49" s="14">
        <v>2</v>
      </c>
      <c r="G49" s="14">
        <v>65</v>
      </c>
      <c r="H49" s="14">
        <v>59</v>
      </c>
      <c r="I49" s="14">
        <v>84</v>
      </c>
      <c r="J49" s="14">
        <v>64.900000000000006</v>
      </c>
      <c r="K49" s="31" t="str">
        <f t="shared" si="0"/>
        <v>MALE</v>
      </c>
      <c r="L49" s="31" t="str">
        <f t="shared" si="1"/>
        <v>Sales</v>
      </c>
      <c r="M49" s="31" t="str">
        <f>IF('Campaign Data'!$D49=1,"North",IF($D49=2,"West",IF($D49=3,"South")))</f>
        <v>West</v>
      </c>
      <c r="N49" s="31" t="str">
        <f t="shared" si="2"/>
        <v>Unmarried</v>
      </c>
      <c r="O49" s="31" t="str">
        <f t="shared" si="3"/>
        <v>Home Affairs</v>
      </c>
    </row>
    <row r="50" spans="1:15" x14ac:dyDescent="0.25">
      <c r="A50" s="14">
        <v>189</v>
      </c>
      <c r="B50" s="14">
        <v>0</v>
      </c>
      <c r="C50" s="14">
        <v>4</v>
      </c>
      <c r="D50" s="14">
        <v>2</v>
      </c>
      <c r="E50" s="14">
        <v>2</v>
      </c>
      <c r="F50" s="14">
        <v>2</v>
      </c>
      <c r="G50" s="14">
        <v>47</v>
      </c>
      <c r="H50" s="14">
        <v>59</v>
      </c>
      <c r="I50" s="14">
        <v>75.599999999999994</v>
      </c>
      <c r="J50" s="14">
        <v>64.900000000000006</v>
      </c>
      <c r="K50" s="31" t="str">
        <f t="shared" si="0"/>
        <v>MALE</v>
      </c>
      <c r="L50" s="31" t="str">
        <f t="shared" si="1"/>
        <v>Sales</v>
      </c>
      <c r="M50" s="31" t="str">
        <f>IF('Campaign Data'!$D50=1,"North",IF($D50=2,"West",IF($D50=3,"South")))</f>
        <v>West</v>
      </c>
      <c r="N50" s="31" t="str">
        <f t="shared" si="2"/>
        <v>Married</v>
      </c>
      <c r="O50" s="31" t="str">
        <f t="shared" si="3"/>
        <v>Home Affairs</v>
      </c>
    </row>
    <row r="51" spans="1:15" x14ac:dyDescent="0.25">
      <c r="A51" s="14">
        <v>7</v>
      </c>
      <c r="B51" s="14">
        <v>0</v>
      </c>
      <c r="C51" s="14">
        <v>1</v>
      </c>
      <c r="D51" s="14">
        <v>2</v>
      </c>
      <c r="E51" s="14">
        <v>1</v>
      </c>
      <c r="F51" s="14">
        <v>2</v>
      </c>
      <c r="G51" s="14">
        <v>57</v>
      </c>
      <c r="H51" s="14">
        <v>54</v>
      </c>
      <c r="I51" s="14">
        <v>70.8</v>
      </c>
      <c r="J51" s="14">
        <v>59.400000000000006</v>
      </c>
      <c r="K51" s="31" t="str">
        <f t="shared" si="0"/>
        <v>MALE</v>
      </c>
      <c r="L51" s="31" t="str">
        <f t="shared" si="1"/>
        <v>Direct</v>
      </c>
      <c r="M51" s="31" t="str">
        <f>IF('Campaign Data'!$D51=1,"North",IF($D51=2,"West",IF($D51=3,"South")))</f>
        <v>West</v>
      </c>
      <c r="N51" s="31" t="str">
        <f t="shared" si="2"/>
        <v>Unmarried</v>
      </c>
      <c r="O51" s="31" t="str">
        <f t="shared" si="3"/>
        <v>Home Affairs</v>
      </c>
    </row>
    <row r="52" spans="1:15" x14ac:dyDescent="0.25">
      <c r="A52" s="14">
        <v>27</v>
      </c>
      <c r="B52" s="14">
        <v>0</v>
      </c>
      <c r="C52" s="14">
        <v>2</v>
      </c>
      <c r="D52" s="14">
        <v>2</v>
      </c>
      <c r="E52" s="14">
        <v>1</v>
      </c>
      <c r="F52" s="14">
        <v>2</v>
      </c>
      <c r="G52" s="14">
        <v>53</v>
      </c>
      <c r="H52" s="14">
        <v>61</v>
      </c>
      <c r="I52" s="14">
        <v>73.2</v>
      </c>
      <c r="J52" s="14">
        <v>67.100000000000009</v>
      </c>
      <c r="K52" s="31" t="str">
        <f t="shared" si="0"/>
        <v>MALE</v>
      </c>
      <c r="L52" s="31" t="str">
        <f t="shared" si="1"/>
        <v>Mail</v>
      </c>
      <c r="M52" s="31" t="str">
        <f>IF('Campaign Data'!$D52=1,"North",IF($D52=2,"West",IF($D52=3,"South")))</f>
        <v>West</v>
      </c>
      <c r="N52" s="31" t="str">
        <f t="shared" si="2"/>
        <v>Unmarried</v>
      </c>
      <c r="O52" s="31" t="str">
        <f t="shared" si="3"/>
        <v>Home Affairs</v>
      </c>
    </row>
    <row r="53" spans="1:15" x14ac:dyDescent="0.25">
      <c r="A53" s="14">
        <v>128</v>
      </c>
      <c r="B53" s="14">
        <v>0</v>
      </c>
      <c r="C53" s="14">
        <v>4</v>
      </c>
      <c r="D53" s="14">
        <v>3</v>
      </c>
      <c r="E53" s="14">
        <v>1</v>
      </c>
      <c r="F53" s="14">
        <v>2</v>
      </c>
      <c r="G53" s="14">
        <v>39</v>
      </c>
      <c r="H53" s="14">
        <v>33</v>
      </c>
      <c r="I53" s="14">
        <v>45.6</v>
      </c>
      <c r="J53" s="14">
        <v>36.300000000000004</v>
      </c>
      <c r="K53" s="31" t="str">
        <f t="shared" si="0"/>
        <v>MALE</v>
      </c>
      <c r="L53" s="31" t="str">
        <f t="shared" si="1"/>
        <v>Sales</v>
      </c>
      <c r="M53" s="31" t="str">
        <f>IF('Campaign Data'!$D53=1,"North",IF($D53=2,"West",IF($D53=3,"South")))</f>
        <v>South</v>
      </c>
      <c r="N53" s="31" t="str">
        <f t="shared" si="2"/>
        <v>Unmarried</v>
      </c>
      <c r="O53" s="31" t="str">
        <f t="shared" si="3"/>
        <v>Home Affairs</v>
      </c>
    </row>
    <row r="54" spans="1:15" x14ac:dyDescent="0.25">
      <c r="A54" s="14">
        <v>21</v>
      </c>
      <c r="B54" s="14">
        <v>0</v>
      </c>
      <c r="C54" s="14">
        <v>1</v>
      </c>
      <c r="D54" s="14">
        <v>2</v>
      </c>
      <c r="E54" s="14">
        <v>1</v>
      </c>
      <c r="F54" s="14">
        <v>1</v>
      </c>
      <c r="G54" s="14">
        <v>44</v>
      </c>
      <c r="H54" s="14">
        <v>44</v>
      </c>
      <c r="I54" s="14">
        <v>73.2</v>
      </c>
      <c r="J54" s="14">
        <v>48.400000000000006</v>
      </c>
      <c r="K54" s="31" t="str">
        <f t="shared" si="0"/>
        <v>MALE</v>
      </c>
      <c r="L54" s="31" t="str">
        <f t="shared" si="1"/>
        <v>Direct</v>
      </c>
      <c r="M54" s="31" t="str">
        <f>IF('Campaign Data'!$D54=1,"North",IF($D54=2,"West",IF($D54=3,"South")))</f>
        <v>West</v>
      </c>
      <c r="N54" s="31" t="str">
        <f t="shared" si="2"/>
        <v>Unmarried</v>
      </c>
      <c r="O54" s="31" t="str">
        <f t="shared" si="3"/>
        <v>Corporate</v>
      </c>
    </row>
    <row r="55" spans="1:15" x14ac:dyDescent="0.25">
      <c r="A55" s="14">
        <v>183</v>
      </c>
      <c r="B55" s="14">
        <v>0</v>
      </c>
      <c r="C55" s="14">
        <v>4</v>
      </c>
      <c r="D55" s="14">
        <v>2</v>
      </c>
      <c r="E55" s="14">
        <v>2</v>
      </c>
      <c r="F55" s="14">
        <v>2</v>
      </c>
      <c r="G55" s="14">
        <v>63</v>
      </c>
      <c r="H55" s="14">
        <v>59</v>
      </c>
      <c r="I55" s="14">
        <v>58.8</v>
      </c>
      <c r="J55" s="14">
        <v>64.900000000000006</v>
      </c>
      <c r="K55" s="31" t="str">
        <f t="shared" si="0"/>
        <v>MALE</v>
      </c>
      <c r="L55" s="31" t="str">
        <f t="shared" si="1"/>
        <v>Sales</v>
      </c>
      <c r="M55" s="31" t="str">
        <f>IF('Campaign Data'!$D55=1,"North",IF($D55=2,"West",IF($D55=3,"South")))</f>
        <v>West</v>
      </c>
      <c r="N55" s="31" t="str">
        <f t="shared" si="2"/>
        <v>Married</v>
      </c>
      <c r="O55" s="31" t="str">
        <f t="shared" si="3"/>
        <v>Home Affairs</v>
      </c>
    </row>
    <row r="56" spans="1:15" x14ac:dyDescent="0.25">
      <c r="A56" s="14">
        <v>132</v>
      </c>
      <c r="B56" s="14">
        <v>0</v>
      </c>
      <c r="C56" s="14">
        <v>4</v>
      </c>
      <c r="D56" s="14">
        <v>2</v>
      </c>
      <c r="E56" s="14">
        <v>1</v>
      </c>
      <c r="F56" s="14">
        <v>2</v>
      </c>
      <c r="G56" s="14">
        <v>73</v>
      </c>
      <c r="H56" s="14">
        <v>62</v>
      </c>
      <c r="I56" s="14">
        <v>87.6</v>
      </c>
      <c r="J56" s="14">
        <v>68.2</v>
      </c>
      <c r="K56" s="31" t="str">
        <f t="shared" si="0"/>
        <v>MALE</v>
      </c>
      <c r="L56" s="31" t="str">
        <f t="shared" si="1"/>
        <v>Sales</v>
      </c>
      <c r="M56" s="31" t="str">
        <f>IF('Campaign Data'!$D56=1,"North",IF($D56=2,"West",IF($D56=3,"South")))</f>
        <v>West</v>
      </c>
      <c r="N56" s="31" t="str">
        <f t="shared" si="2"/>
        <v>Unmarried</v>
      </c>
      <c r="O56" s="31" t="str">
        <f t="shared" si="3"/>
        <v>Home Affairs</v>
      </c>
    </row>
    <row r="57" spans="1:15" x14ac:dyDescent="0.25">
      <c r="A57" s="14">
        <v>15</v>
      </c>
      <c r="B57" s="14">
        <v>0</v>
      </c>
      <c r="C57" s="14">
        <v>1</v>
      </c>
      <c r="D57" s="14">
        <v>3</v>
      </c>
      <c r="E57" s="14">
        <v>1</v>
      </c>
      <c r="F57" s="14">
        <v>3</v>
      </c>
      <c r="G57" s="14">
        <v>39</v>
      </c>
      <c r="H57" s="14">
        <v>39</v>
      </c>
      <c r="I57" s="14">
        <v>52.8</v>
      </c>
      <c r="J57" s="14">
        <v>42.900000000000006</v>
      </c>
      <c r="K57" s="31" t="str">
        <f t="shared" si="0"/>
        <v>MALE</v>
      </c>
      <c r="L57" s="31" t="str">
        <f t="shared" si="1"/>
        <v>Direct</v>
      </c>
      <c r="M57" s="31" t="str">
        <f>IF('Campaign Data'!$D57=1,"North",IF($D57=2,"West",IF($D57=3,"South")))</f>
        <v>South</v>
      </c>
      <c r="N57" s="31" t="str">
        <f t="shared" si="2"/>
        <v>Unmarried</v>
      </c>
      <c r="O57" s="31" t="str">
        <f t="shared" si="3"/>
        <v>Consumer</v>
      </c>
    </row>
    <row r="58" spans="1:15" x14ac:dyDescent="0.25">
      <c r="A58" s="14">
        <v>67</v>
      </c>
      <c r="B58" s="14">
        <v>0</v>
      </c>
      <c r="C58" s="14">
        <v>4</v>
      </c>
      <c r="D58" s="14">
        <v>1</v>
      </c>
      <c r="E58" s="14">
        <v>1</v>
      </c>
      <c r="F58" s="14">
        <v>3</v>
      </c>
      <c r="G58" s="14">
        <v>37</v>
      </c>
      <c r="H58" s="14">
        <v>37</v>
      </c>
      <c r="I58" s="14">
        <v>50.4</v>
      </c>
      <c r="J58" s="14">
        <v>40.700000000000003</v>
      </c>
      <c r="K58" s="31" t="str">
        <f t="shared" si="0"/>
        <v>MALE</v>
      </c>
      <c r="L58" s="31" t="str">
        <f t="shared" si="1"/>
        <v>Sales</v>
      </c>
      <c r="M58" s="31" t="str">
        <f>IF('Campaign Data'!$D58=1,"North",IF($D58=2,"West",IF($D58=3,"South")))</f>
        <v>North</v>
      </c>
      <c r="N58" s="31" t="str">
        <f t="shared" si="2"/>
        <v>Unmarried</v>
      </c>
      <c r="O58" s="31" t="str">
        <f t="shared" si="3"/>
        <v>Consumer</v>
      </c>
    </row>
    <row r="59" spans="1:15" x14ac:dyDescent="0.25">
      <c r="A59" s="14">
        <v>22</v>
      </c>
      <c r="B59" s="14">
        <v>0</v>
      </c>
      <c r="C59" s="14">
        <v>1</v>
      </c>
      <c r="D59" s="14">
        <v>2</v>
      </c>
      <c r="E59" s="14">
        <v>1</v>
      </c>
      <c r="F59" s="14">
        <v>3</v>
      </c>
      <c r="G59" s="14">
        <v>42</v>
      </c>
      <c r="H59" s="14">
        <v>39</v>
      </c>
      <c r="I59" s="14">
        <v>46.8</v>
      </c>
      <c r="J59" s="14">
        <v>42.900000000000006</v>
      </c>
      <c r="K59" s="31" t="str">
        <f t="shared" si="0"/>
        <v>MALE</v>
      </c>
      <c r="L59" s="31" t="str">
        <f t="shared" si="1"/>
        <v>Direct</v>
      </c>
      <c r="M59" s="31" t="str">
        <f>IF('Campaign Data'!$D59=1,"North",IF($D59=2,"West",IF($D59=3,"South")))</f>
        <v>West</v>
      </c>
      <c r="N59" s="31" t="str">
        <f t="shared" si="2"/>
        <v>Unmarried</v>
      </c>
      <c r="O59" s="31" t="str">
        <f t="shared" si="3"/>
        <v>Consumer</v>
      </c>
    </row>
    <row r="60" spans="1:15" x14ac:dyDescent="0.25">
      <c r="A60" s="14">
        <v>185</v>
      </c>
      <c r="B60" s="14">
        <v>0</v>
      </c>
      <c r="C60" s="14">
        <v>4</v>
      </c>
      <c r="D60" s="14">
        <v>2</v>
      </c>
      <c r="E60" s="14">
        <v>2</v>
      </c>
      <c r="F60" s="14">
        <v>2</v>
      </c>
      <c r="G60" s="14">
        <v>63</v>
      </c>
      <c r="H60" s="14">
        <v>57</v>
      </c>
      <c r="I60" s="14">
        <v>66</v>
      </c>
      <c r="J60" s="14">
        <v>62.7</v>
      </c>
      <c r="K60" s="31" t="str">
        <f t="shared" si="0"/>
        <v>MALE</v>
      </c>
      <c r="L60" s="31" t="str">
        <f t="shared" si="1"/>
        <v>Sales</v>
      </c>
      <c r="M60" s="31" t="str">
        <f>IF('Campaign Data'!$D60=1,"North",IF($D60=2,"West",IF($D60=3,"South")))</f>
        <v>West</v>
      </c>
      <c r="N60" s="31" t="str">
        <f t="shared" si="2"/>
        <v>Married</v>
      </c>
      <c r="O60" s="31" t="str">
        <f t="shared" si="3"/>
        <v>Home Affairs</v>
      </c>
    </row>
    <row r="61" spans="1:15" x14ac:dyDescent="0.25">
      <c r="A61" s="14">
        <v>9</v>
      </c>
      <c r="B61" s="14">
        <v>0</v>
      </c>
      <c r="C61" s="14">
        <v>1</v>
      </c>
      <c r="D61" s="14">
        <v>2</v>
      </c>
      <c r="E61" s="14">
        <v>1</v>
      </c>
      <c r="F61" s="14">
        <v>3</v>
      </c>
      <c r="G61" s="14">
        <v>48</v>
      </c>
      <c r="H61" s="14">
        <v>49</v>
      </c>
      <c r="I61" s="14">
        <v>62.4</v>
      </c>
      <c r="J61" s="14">
        <v>53.900000000000006</v>
      </c>
      <c r="K61" s="31" t="str">
        <f t="shared" si="0"/>
        <v>MALE</v>
      </c>
      <c r="L61" s="31" t="str">
        <f t="shared" si="1"/>
        <v>Direct</v>
      </c>
      <c r="M61" s="31" t="str">
        <f>IF('Campaign Data'!$D61=1,"North",IF($D61=2,"West",IF($D61=3,"South")))</f>
        <v>West</v>
      </c>
      <c r="N61" s="31" t="str">
        <f t="shared" si="2"/>
        <v>Unmarried</v>
      </c>
      <c r="O61" s="31" t="str">
        <f t="shared" si="3"/>
        <v>Consumer</v>
      </c>
    </row>
    <row r="62" spans="1:15" x14ac:dyDescent="0.25">
      <c r="A62" s="14">
        <v>181</v>
      </c>
      <c r="B62" s="14">
        <v>0</v>
      </c>
      <c r="C62" s="14">
        <v>4</v>
      </c>
      <c r="D62" s="14">
        <v>2</v>
      </c>
      <c r="E62" s="14">
        <v>2</v>
      </c>
      <c r="F62" s="14">
        <v>2</v>
      </c>
      <c r="G62" s="14">
        <v>50</v>
      </c>
      <c r="H62" s="14">
        <v>46</v>
      </c>
      <c r="I62" s="14">
        <v>54</v>
      </c>
      <c r="J62" s="14">
        <v>50.6</v>
      </c>
      <c r="K62" s="31" t="str">
        <f t="shared" si="0"/>
        <v>MALE</v>
      </c>
      <c r="L62" s="31" t="str">
        <f t="shared" si="1"/>
        <v>Sales</v>
      </c>
      <c r="M62" s="31" t="str">
        <f>IF('Campaign Data'!$D62=1,"North",IF($D62=2,"West",IF($D62=3,"South")))</f>
        <v>West</v>
      </c>
      <c r="N62" s="31" t="str">
        <f t="shared" si="2"/>
        <v>Married</v>
      </c>
      <c r="O62" s="31" t="str">
        <f t="shared" si="3"/>
        <v>Home Affairs</v>
      </c>
    </row>
    <row r="63" spans="1:15" x14ac:dyDescent="0.25">
      <c r="A63" s="14">
        <v>170</v>
      </c>
      <c r="B63" s="14">
        <v>0</v>
      </c>
      <c r="C63" s="14">
        <v>4</v>
      </c>
      <c r="D63" s="14">
        <v>3</v>
      </c>
      <c r="E63" s="14">
        <v>1</v>
      </c>
      <c r="F63" s="14">
        <v>2</v>
      </c>
      <c r="G63" s="14">
        <v>47</v>
      </c>
      <c r="H63" s="14">
        <v>62</v>
      </c>
      <c r="I63" s="14">
        <v>73.2</v>
      </c>
      <c r="J63" s="14">
        <v>68.2</v>
      </c>
      <c r="K63" s="31" t="str">
        <f t="shared" si="0"/>
        <v>MALE</v>
      </c>
      <c r="L63" s="31" t="str">
        <f t="shared" si="1"/>
        <v>Sales</v>
      </c>
      <c r="M63" s="31" t="str">
        <f>IF('Campaign Data'!$D63=1,"North",IF($D63=2,"West",IF($D63=3,"South")))</f>
        <v>South</v>
      </c>
      <c r="N63" s="31" t="str">
        <f t="shared" si="2"/>
        <v>Unmarried</v>
      </c>
      <c r="O63" s="31" t="str">
        <f t="shared" si="3"/>
        <v>Home Affairs</v>
      </c>
    </row>
    <row r="64" spans="1:15" x14ac:dyDescent="0.25">
      <c r="A64" s="14">
        <v>134</v>
      </c>
      <c r="B64" s="14">
        <v>0</v>
      </c>
      <c r="C64" s="14">
        <v>4</v>
      </c>
      <c r="D64" s="14">
        <v>1</v>
      </c>
      <c r="E64" s="14">
        <v>1</v>
      </c>
      <c r="F64" s="14">
        <v>1</v>
      </c>
      <c r="G64" s="14">
        <v>44</v>
      </c>
      <c r="H64" s="14">
        <v>44</v>
      </c>
      <c r="I64" s="14">
        <v>46.8</v>
      </c>
      <c r="J64" s="14">
        <v>48.400000000000006</v>
      </c>
      <c r="K64" s="31" t="str">
        <f t="shared" si="0"/>
        <v>MALE</v>
      </c>
      <c r="L64" s="31" t="str">
        <f t="shared" si="1"/>
        <v>Sales</v>
      </c>
      <c r="M64" s="31" t="str">
        <f>IF('Campaign Data'!$D64=1,"North",IF($D64=2,"West",IF($D64=3,"South")))</f>
        <v>North</v>
      </c>
      <c r="N64" s="31" t="str">
        <f t="shared" si="2"/>
        <v>Unmarried</v>
      </c>
      <c r="O64" s="31" t="str">
        <f t="shared" si="3"/>
        <v>Corporate</v>
      </c>
    </row>
    <row r="65" spans="1:15" x14ac:dyDescent="0.25">
      <c r="A65" s="14">
        <v>108</v>
      </c>
      <c r="B65" s="14">
        <v>0</v>
      </c>
      <c r="C65" s="14">
        <v>4</v>
      </c>
      <c r="D65" s="14">
        <v>2</v>
      </c>
      <c r="E65" s="14">
        <v>1</v>
      </c>
      <c r="F65" s="14">
        <v>1</v>
      </c>
      <c r="G65" s="14">
        <v>34</v>
      </c>
      <c r="H65" s="14">
        <v>33</v>
      </c>
      <c r="I65" s="14">
        <v>49.199999999999996</v>
      </c>
      <c r="J65" s="14">
        <v>36.300000000000004</v>
      </c>
      <c r="K65" s="31" t="str">
        <f t="shared" si="0"/>
        <v>MALE</v>
      </c>
      <c r="L65" s="31" t="str">
        <f t="shared" si="1"/>
        <v>Sales</v>
      </c>
      <c r="M65" s="31" t="str">
        <f>IF('Campaign Data'!$D65=1,"North",IF($D65=2,"West",IF($D65=3,"South")))</f>
        <v>West</v>
      </c>
      <c r="N65" s="31" t="str">
        <f t="shared" si="2"/>
        <v>Unmarried</v>
      </c>
      <c r="O65" s="31" t="str">
        <f t="shared" si="3"/>
        <v>Corporate</v>
      </c>
    </row>
    <row r="66" spans="1:15" x14ac:dyDescent="0.25">
      <c r="A66" s="14">
        <v>197</v>
      </c>
      <c r="B66" s="14">
        <v>0</v>
      </c>
      <c r="C66" s="14">
        <v>4</v>
      </c>
      <c r="D66" s="14">
        <v>3</v>
      </c>
      <c r="E66" s="14">
        <v>2</v>
      </c>
      <c r="F66" s="14">
        <v>2</v>
      </c>
      <c r="G66" s="14">
        <v>50</v>
      </c>
      <c r="H66" s="14">
        <v>42</v>
      </c>
      <c r="I66" s="14">
        <v>60</v>
      </c>
      <c r="J66" s="14">
        <v>46.2</v>
      </c>
      <c r="K66" s="31" t="str">
        <f t="shared" si="0"/>
        <v>MALE</v>
      </c>
      <c r="L66" s="31" t="str">
        <f t="shared" si="1"/>
        <v>Sales</v>
      </c>
      <c r="M66" s="31" t="str">
        <f>IF('Campaign Data'!$D66=1,"North",IF($D66=2,"West",IF($D66=3,"South")))</f>
        <v>South</v>
      </c>
      <c r="N66" s="31" t="str">
        <f t="shared" si="2"/>
        <v>Married</v>
      </c>
      <c r="O66" s="31" t="str">
        <f t="shared" si="3"/>
        <v>Home Affairs</v>
      </c>
    </row>
    <row r="67" spans="1:15" x14ac:dyDescent="0.25">
      <c r="A67" s="14">
        <v>140</v>
      </c>
      <c r="B67" s="14">
        <v>0</v>
      </c>
      <c r="C67" s="14">
        <v>4</v>
      </c>
      <c r="D67" s="14">
        <v>2</v>
      </c>
      <c r="E67" s="14">
        <v>1</v>
      </c>
      <c r="F67" s="14">
        <v>3</v>
      </c>
      <c r="G67" s="14">
        <v>44</v>
      </c>
      <c r="H67" s="14">
        <v>41</v>
      </c>
      <c r="I67" s="14">
        <v>48</v>
      </c>
      <c r="J67" s="14">
        <v>45.1</v>
      </c>
      <c r="K67" s="31" t="str">
        <f t="shared" ref="K67:K130" si="4">IF($B67=0,"MALE","FEMALE")</f>
        <v>MALE</v>
      </c>
      <c r="L67" s="31" t="str">
        <f t="shared" ref="L67:L130" si="5">IF($C67=1,"Direct",IF($C67=2,"Mail",IF($C67=3,"Phone","Sales")))</f>
        <v>Sales</v>
      </c>
      <c r="M67" s="31" t="str">
        <f>IF('Campaign Data'!$D67=1,"North",IF($D67=2,"West",IF($D67=3,"South")))</f>
        <v>West</v>
      </c>
      <c r="N67" s="31" t="str">
        <f t="shared" ref="N67:N130" si="6">IF($E67=1,"Unmarried",IF($E67=2,"Married","Wrong Data"))</f>
        <v>Unmarried</v>
      </c>
      <c r="O67" s="31" t="str">
        <f t="shared" ref="O67:O130" si="7">IF($F67=1,"Corporate",IF($F67=2,"Home Affairs","Consumer"))</f>
        <v>Consumer</v>
      </c>
    </row>
    <row r="68" spans="1:15" x14ac:dyDescent="0.25">
      <c r="A68" s="14">
        <v>171</v>
      </c>
      <c r="B68" s="14">
        <v>0</v>
      </c>
      <c r="C68" s="14">
        <v>4</v>
      </c>
      <c r="D68" s="14">
        <v>2</v>
      </c>
      <c r="E68" s="14">
        <v>1</v>
      </c>
      <c r="F68" s="14">
        <v>2</v>
      </c>
      <c r="G68" s="14">
        <v>60</v>
      </c>
      <c r="H68" s="14">
        <v>54</v>
      </c>
      <c r="I68" s="14">
        <v>72</v>
      </c>
      <c r="J68" s="14">
        <v>59.400000000000006</v>
      </c>
      <c r="K68" s="31" t="str">
        <f t="shared" si="4"/>
        <v>MALE</v>
      </c>
      <c r="L68" s="31" t="str">
        <f t="shared" si="5"/>
        <v>Sales</v>
      </c>
      <c r="M68" s="31" t="str">
        <f>IF('Campaign Data'!$D68=1,"North",IF($D68=2,"West",IF($D68=3,"South")))</f>
        <v>West</v>
      </c>
      <c r="N68" s="31" t="str">
        <f t="shared" si="6"/>
        <v>Unmarried</v>
      </c>
      <c r="O68" s="31" t="str">
        <f t="shared" si="7"/>
        <v>Home Affairs</v>
      </c>
    </row>
    <row r="69" spans="1:15" x14ac:dyDescent="0.25">
      <c r="A69" s="14">
        <v>107</v>
      </c>
      <c r="B69" s="14">
        <v>0</v>
      </c>
      <c r="C69" s="14">
        <v>4</v>
      </c>
      <c r="D69" s="14">
        <v>1</v>
      </c>
      <c r="E69" s="14">
        <v>1</v>
      </c>
      <c r="F69" s="14">
        <v>3</v>
      </c>
      <c r="G69" s="14">
        <v>47</v>
      </c>
      <c r="H69" s="14">
        <v>39</v>
      </c>
      <c r="I69" s="14">
        <v>56.4</v>
      </c>
      <c r="J69" s="14">
        <v>42.900000000000006</v>
      </c>
      <c r="K69" s="31" t="str">
        <f t="shared" si="4"/>
        <v>MALE</v>
      </c>
      <c r="L69" s="31" t="str">
        <f t="shared" si="5"/>
        <v>Sales</v>
      </c>
      <c r="M69" s="31" t="str">
        <f>IF('Campaign Data'!$D69=1,"North",IF($D69=2,"West",IF($D69=3,"South")))</f>
        <v>North</v>
      </c>
      <c r="N69" s="31" t="str">
        <f t="shared" si="6"/>
        <v>Unmarried</v>
      </c>
      <c r="O69" s="31" t="str">
        <f t="shared" si="7"/>
        <v>Consumer</v>
      </c>
    </row>
    <row r="70" spans="1:15" x14ac:dyDescent="0.25">
      <c r="A70" s="14">
        <v>81</v>
      </c>
      <c r="B70" s="14">
        <v>0</v>
      </c>
      <c r="C70" s="14">
        <v>4</v>
      </c>
      <c r="D70" s="14">
        <v>1</v>
      </c>
      <c r="E70" s="14">
        <v>1</v>
      </c>
      <c r="F70" s="14">
        <v>2</v>
      </c>
      <c r="G70" s="14">
        <v>63</v>
      </c>
      <c r="H70" s="14">
        <v>43</v>
      </c>
      <c r="I70" s="14">
        <v>70.8</v>
      </c>
      <c r="J70" s="14">
        <v>47.300000000000004</v>
      </c>
      <c r="K70" s="31" t="str">
        <f t="shared" si="4"/>
        <v>MALE</v>
      </c>
      <c r="L70" s="31" t="str">
        <f t="shared" si="5"/>
        <v>Sales</v>
      </c>
      <c r="M70" s="31" t="str">
        <f>IF('Campaign Data'!$D70=1,"North",IF($D70=2,"West",IF($D70=3,"South")))</f>
        <v>North</v>
      </c>
      <c r="N70" s="31" t="str">
        <f t="shared" si="6"/>
        <v>Unmarried</v>
      </c>
      <c r="O70" s="31" t="str">
        <f t="shared" si="7"/>
        <v>Home Affairs</v>
      </c>
    </row>
    <row r="71" spans="1:15" x14ac:dyDescent="0.25">
      <c r="A71" s="14">
        <v>18</v>
      </c>
      <c r="B71" s="14">
        <v>0</v>
      </c>
      <c r="C71" s="14">
        <v>1</v>
      </c>
      <c r="D71" s="14">
        <v>2</v>
      </c>
      <c r="E71" s="14">
        <v>1</v>
      </c>
      <c r="F71" s="14">
        <v>3</v>
      </c>
      <c r="G71" s="14">
        <v>50</v>
      </c>
      <c r="H71" s="14">
        <v>33</v>
      </c>
      <c r="I71" s="14">
        <v>58.8</v>
      </c>
      <c r="J71" s="14">
        <v>36.300000000000004</v>
      </c>
      <c r="K71" s="31" t="str">
        <f t="shared" si="4"/>
        <v>MALE</v>
      </c>
      <c r="L71" s="31" t="str">
        <f t="shared" si="5"/>
        <v>Direct</v>
      </c>
      <c r="M71" s="31" t="str">
        <f>IF('Campaign Data'!$D71=1,"North",IF($D71=2,"West",IF($D71=3,"South")))</f>
        <v>West</v>
      </c>
      <c r="N71" s="31" t="str">
        <f t="shared" si="6"/>
        <v>Unmarried</v>
      </c>
      <c r="O71" s="31" t="str">
        <f t="shared" si="7"/>
        <v>Consumer</v>
      </c>
    </row>
    <row r="72" spans="1:15" x14ac:dyDescent="0.25">
      <c r="A72" s="14">
        <v>155</v>
      </c>
      <c r="B72" s="14">
        <v>0</v>
      </c>
      <c r="C72" s="14">
        <v>4</v>
      </c>
      <c r="D72" s="14">
        <v>2</v>
      </c>
      <c r="E72" s="14">
        <v>1</v>
      </c>
      <c r="F72" s="14">
        <v>1</v>
      </c>
      <c r="G72" s="14">
        <v>44</v>
      </c>
      <c r="H72" s="14">
        <v>44</v>
      </c>
      <c r="I72" s="14">
        <v>55.199999999999996</v>
      </c>
      <c r="J72" s="14">
        <v>48.400000000000006</v>
      </c>
      <c r="K72" s="31" t="str">
        <f t="shared" si="4"/>
        <v>MALE</v>
      </c>
      <c r="L72" s="31" t="str">
        <f t="shared" si="5"/>
        <v>Sales</v>
      </c>
      <c r="M72" s="31" t="str">
        <f>IF('Campaign Data'!$D72=1,"North",IF($D72=2,"West",IF($D72=3,"South")))</f>
        <v>West</v>
      </c>
      <c r="N72" s="31" t="str">
        <f t="shared" si="6"/>
        <v>Unmarried</v>
      </c>
      <c r="O72" s="31" t="str">
        <f t="shared" si="7"/>
        <v>Corporate</v>
      </c>
    </row>
    <row r="73" spans="1:15" x14ac:dyDescent="0.25">
      <c r="A73" s="14">
        <v>97</v>
      </c>
      <c r="B73" s="14">
        <v>0</v>
      </c>
      <c r="C73" s="14">
        <v>4</v>
      </c>
      <c r="D73" s="14">
        <v>3</v>
      </c>
      <c r="E73" s="14">
        <v>1</v>
      </c>
      <c r="F73" s="14">
        <v>2</v>
      </c>
      <c r="G73" s="14">
        <v>60</v>
      </c>
      <c r="H73" s="14">
        <v>54</v>
      </c>
      <c r="I73" s="14">
        <v>69.599999999999994</v>
      </c>
      <c r="J73" s="14">
        <v>59.400000000000006</v>
      </c>
      <c r="K73" s="31" t="str">
        <f t="shared" si="4"/>
        <v>MALE</v>
      </c>
      <c r="L73" s="31" t="str">
        <f t="shared" si="5"/>
        <v>Sales</v>
      </c>
      <c r="M73" s="31" t="str">
        <f>IF('Campaign Data'!$D73=1,"North",IF($D73=2,"West",IF($D73=3,"South")))</f>
        <v>South</v>
      </c>
      <c r="N73" s="31" t="str">
        <f t="shared" si="6"/>
        <v>Unmarried</v>
      </c>
      <c r="O73" s="31" t="str">
        <f t="shared" si="7"/>
        <v>Home Affairs</v>
      </c>
    </row>
    <row r="74" spans="1:15" x14ac:dyDescent="0.25">
      <c r="A74" s="14">
        <v>68</v>
      </c>
      <c r="B74" s="14">
        <v>0</v>
      </c>
      <c r="C74" s="14">
        <v>4</v>
      </c>
      <c r="D74" s="14">
        <v>2</v>
      </c>
      <c r="E74" s="14">
        <v>1</v>
      </c>
      <c r="F74" s="14">
        <v>2</v>
      </c>
      <c r="G74" s="14">
        <v>73</v>
      </c>
      <c r="H74" s="14">
        <v>67</v>
      </c>
      <c r="I74" s="14">
        <v>85.2</v>
      </c>
      <c r="J74" s="14">
        <v>73.7</v>
      </c>
      <c r="K74" s="31" t="str">
        <f t="shared" si="4"/>
        <v>MALE</v>
      </c>
      <c r="L74" s="31" t="str">
        <f t="shared" si="5"/>
        <v>Sales</v>
      </c>
      <c r="M74" s="31" t="str">
        <f>IF('Campaign Data'!$D74=1,"North",IF($D74=2,"West",IF($D74=3,"South")))</f>
        <v>West</v>
      </c>
      <c r="N74" s="31" t="str">
        <f t="shared" si="6"/>
        <v>Unmarried</v>
      </c>
      <c r="O74" s="31" t="str">
        <f t="shared" si="7"/>
        <v>Home Affairs</v>
      </c>
    </row>
    <row r="75" spans="1:15" x14ac:dyDescent="0.25">
      <c r="A75" s="14">
        <v>157</v>
      </c>
      <c r="B75" s="14">
        <v>0</v>
      </c>
      <c r="C75" s="14">
        <v>4</v>
      </c>
      <c r="D75" s="14">
        <v>2</v>
      </c>
      <c r="E75" s="14">
        <v>1</v>
      </c>
      <c r="F75" s="14">
        <v>1</v>
      </c>
      <c r="G75" s="14">
        <v>68</v>
      </c>
      <c r="H75" s="14">
        <v>59</v>
      </c>
      <c r="I75" s="14">
        <v>69.599999999999994</v>
      </c>
      <c r="J75" s="14">
        <v>64.900000000000006</v>
      </c>
      <c r="K75" s="31" t="str">
        <f t="shared" si="4"/>
        <v>MALE</v>
      </c>
      <c r="L75" s="31" t="str">
        <f t="shared" si="5"/>
        <v>Sales</v>
      </c>
      <c r="M75" s="31" t="str">
        <f>IF('Campaign Data'!$D75=1,"North",IF($D75=2,"West",IF($D75=3,"South")))</f>
        <v>West</v>
      </c>
      <c r="N75" s="31" t="str">
        <f t="shared" si="6"/>
        <v>Unmarried</v>
      </c>
      <c r="O75" s="31" t="str">
        <f t="shared" si="7"/>
        <v>Corporate</v>
      </c>
    </row>
    <row r="76" spans="1:15" x14ac:dyDescent="0.25">
      <c r="A76" s="14">
        <v>56</v>
      </c>
      <c r="B76" s="14">
        <v>0</v>
      </c>
      <c r="C76" s="14">
        <v>4</v>
      </c>
      <c r="D76" s="14">
        <v>2</v>
      </c>
      <c r="E76" s="14">
        <v>1</v>
      </c>
      <c r="F76" s="14">
        <v>3</v>
      </c>
      <c r="G76" s="14">
        <v>55</v>
      </c>
      <c r="H76" s="14">
        <v>45</v>
      </c>
      <c r="I76" s="14">
        <v>55.199999999999996</v>
      </c>
      <c r="J76" s="14">
        <v>49.500000000000007</v>
      </c>
      <c r="K76" s="31" t="str">
        <f t="shared" si="4"/>
        <v>MALE</v>
      </c>
      <c r="L76" s="31" t="str">
        <f t="shared" si="5"/>
        <v>Sales</v>
      </c>
      <c r="M76" s="31" t="str">
        <f>IF('Campaign Data'!$D76=1,"North",IF($D76=2,"West",IF($D76=3,"South")))</f>
        <v>West</v>
      </c>
      <c r="N76" s="31" t="str">
        <f t="shared" si="6"/>
        <v>Unmarried</v>
      </c>
      <c r="O76" s="31" t="str">
        <f t="shared" si="7"/>
        <v>Consumer</v>
      </c>
    </row>
    <row r="77" spans="1:15" x14ac:dyDescent="0.25">
      <c r="A77" s="14">
        <v>5</v>
      </c>
      <c r="B77" s="14">
        <v>0</v>
      </c>
      <c r="C77" s="14">
        <v>1</v>
      </c>
      <c r="D77" s="14">
        <v>1</v>
      </c>
      <c r="E77" s="14">
        <v>1</v>
      </c>
      <c r="F77" s="14">
        <v>2</v>
      </c>
      <c r="G77" s="14">
        <v>47</v>
      </c>
      <c r="H77" s="14">
        <v>40</v>
      </c>
      <c r="I77" s="14">
        <v>51.6</v>
      </c>
      <c r="J77" s="14">
        <v>44</v>
      </c>
      <c r="K77" s="31" t="str">
        <f t="shared" si="4"/>
        <v>MALE</v>
      </c>
      <c r="L77" s="31" t="str">
        <f t="shared" si="5"/>
        <v>Direct</v>
      </c>
      <c r="M77" s="31" t="str">
        <f>IF('Campaign Data'!$D77=1,"North",IF($D77=2,"West",IF($D77=3,"South")))</f>
        <v>North</v>
      </c>
      <c r="N77" s="31" t="str">
        <f t="shared" si="6"/>
        <v>Unmarried</v>
      </c>
      <c r="O77" s="31" t="str">
        <f t="shared" si="7"/>
        <v>Home Affairs</v>
      </c>
    </row>
    <row r="78" spans="1:15" x14ac:dyDescent="0.25">
      <c r="A78" s="14">
        <v>159</v>
      </c>
      <c r="B78" s="14">
        <v>0</v>
      </c>
      <c r="C78" s="14">
        <v>4</v>
      </c>
      <c r="D78" s="14">
        <v>3</v>
      </c>
      <c r="E78" s="14">
        <v>1</v>
      </c>
      <c r="F78" s="14">
        <v>2</v>
      </c>
      <c r="G78" s="14">
        <v>55</v>
      </c>
      <c r="H78" s="14">
        <v>61</v>
      </c>
      <c r="I78" s="14">
        <v>64.8</v>
      </c>
      <c r="J78" s="14">
        <v>67.100000000000009</v>
      </c>
      <c r="K78" s="31" t="str">
        <f t="shared" si="4"/>
        <v>MALE</v>
      </c>
      <c r="L78" s="31" t="str">
        <f t="shared" si="5"/>
        <v>Sales</v>
      </c>
      <c r="M78" s="31" t="str">
        <f>IF('Campaign Data'!$D78=1,"North",IF($D78=2,"West",IF($D78=3,"South")))</f>
        <v>South</v>
      </c>
      <c r="N78" s="31" t="str">
        <f t="shared" si="6"/>
        <v>Unmarried</v>
      </c>
      <c r="O78" s="31" t="str">
        <f t="shared" si="7"/>
        <v>Home Affairs</v>
      </c>
    </row>
    <row r="79" spans="1:15" x14ac:dyDescent="0.25">
      <c r="A79" s="14">
        <v>123</v>
      </c>
      <c r="B79" s="14">
        <v>0</v>
      </c>
      <c r="C79" s="14">
        <v>4</v>
      </c>
      <c r="D79" s="14">
        <v>3</v>
      </c>
      <c r="E79" s="14">
        <v>1</v>
      </c>
      <c r="F79" s="14">
        <v>1</v>
      </c>
      <c r="G79" s="14">
        <v>68</v>
      </c>
      <c r="H79" s="14">
        <v>59</v>
      </c>
      <c r="I79" s="14">
        <v>67.2</v>
      </c>
      <c r="J79" s="14">
        <v>64.900000000000006</v>
      </c>
      <c r="K79" s="31" t="str">
        <f t="shared" si="4"/>
        <v>MALE</v>
      </c>
      <c r="L79" s="31" t="str">
        <f t="shared" si="5"/>
        <v>Sales</v>
      </c>
      <c r="M79" s="31" t="str">
        <f>IF('Campaign Data'!$D79=1,"North",IF($D79=2,"West",IF($D79=3,"South")))</f>
        <v>South</v>
      </c>
      <c r="N79" s="31" t="str">
        <f t="shared" si="6"/>
        <v>Unmarried</v>
      </c>
      <c r="O79" s="31" t="str">
        <f t="shared" si="7"/>
        <v>Corporate</v>
      </c>
    </row>
    <row r="80" spans="1:15" x14ac:dyDescent="0.25">
      <c r="A80" s="14">
        <v>164</v>
      </c>
      <c r="B80" s="14">
        <v>0</v>
      </c>
      <c r="C80" s="14">
        <v>4</v>
      </c>
      <c r="D80" s="14">
        <v>2</v>
      </c>
      <c r="E80" s="14">
        <v>1</v>
      </c>
      <c r="F80" s="14">
        <v>3</v>
      </c>
      <c r="G80" s="14">
        <v>31</v>
      </c>
      <c r="H80" s="14">
        <v>36</v>
      </c>
      <c r="I80" s="14">
        <v>55.199999999999996</v>
      </c>
      <c r="J80" s="14">
        <v>39.6</v>
      </c>
      <c r="K80" s="31" t="str">
        <f t="shared" si="4"/>
        <v>MALE</v>
      </c>
      <c r="L80" s="31" t="str">
        <f t="shared" si="5"/>
        <v>Sales</v>
      </c>
      <c r="M80" s="31" t="str">
        <f>IF('Campaign Data'!$D80=1,"North",IF($D80=2,"West",IF($D80=3,"South")))</f>
        <v>West</v>
      </c>
      <c r="N80" s="31" t="str">
        <f t="shared" si="6"/>
        <v>Unmarried</v>
      </c>
      <c r="O80" s="31" t="str">
        <f t="shared" si="7"/>
        <v>Consumer</v>
      </c>
    </row>
    <row r="81" spans="1:15" x14ac:dyDescent="0.25">
      <c r="A81" s="14">
        <v>14</v>
      </c>
      <c r="B81" s="14">
        <v>0</v>
      </c>
      <c r="C81" s="14">
        <v>1</v>
      </c>
      <c r="D81" s="14">
        <v>3</v>
      </c>
      <c r="E81" s="14">
        <v>1</v>
      </c>
      <c r="F81" s="14">
        <v>2</v>
      </c>
      <c r="G81" s="14">
        <v>47</v>
      </c>
      <c r="H81" s="14">
        <v>41</v>
      </c>
      <c r="I81" s="14">
        <v>64.8</v>
      </c>
      <c r="J81" s="14">
        <v>45.1</v>
      </c>
      <c r="K81" s="31" t="str">
        <f t="shared" si="4"/>
        <v>MALE</v>
      </c>
      <c r="L81" s="31" t="str">
        <f t="shared" si="5"/>
        <v>Direct</v>
      </c>
      <c r="M81" s="31" t="str">
        <f>IF('Campaign Data'!$D81=1,"North",IF($D81=2,"West",IF($D81=3,"South")))</f>
        <v>South</v>
      </c>
      <c r="N81" s="31" t="str">
        <f t="shared" si="6"/>
        <v>Unmarried</v>
      </c>
      <c r="O81" s="31" t="str">
        <f t="shared" si="7"/>
        <v>Home Affairs</v>
      </c>
    </row>
    <row r="82" spans="1:15" x14ac:dyDescent="0.25">
      <c r="A82" s="14">
        <v>127</v>
      </c>
      <c r="B82" s="14">
        <v>0</v>
      </c>
      <c r="C82" s="14">
        <v>4</v>
      </c>
      <c r="D82" s="14">
        <v>3</v>
      </c>
      <c r="E82" s="14">
        <v>1</v>
      </c>
      <c r="F82" s="14">
        <v>2</v>
      </c>
      <c r="G82" s="14">
        <v>63</v>
      </c>
      <c r="H82" s="14">
        <v>59</v>
      </c>
      <c r="I82" s="14">
        <v>68.399999999999991</v>
      </c>
      <c r="J82" s="14">
        <v>64.900000000000006</v>
      </c>
      <c r="K82" s="31" t="str">
        <f t="shared" si="4"/>
        <v>MALE</v>
      </c>
      <c r="L82" s="31" t="str">
        <f t="shared" si="5"/>
        <v>Sales</v>
      </c>
      <c r="M82" s="31" t="str">
        <f>IF('Campaign Data'!$D82=1,"North",IF($D82=2,"West",IF($D82=3,"South")))</f>
        <v>South</v>
      </c>
      <c r="N82" s="31" t="str">
        <f t="shared" si="6"/>
        <v>Unmarried</v>
      </c>
      <c r="O82" s="31" t="str">
        <f t="shared" si="7"/>
        <v>Home Affairs</v>
      </c>
    </row>
    <row r="83" spans="1:15" x14ac:dyDescent="0.25">
      <c r="A83" s="14">
        <v>165</v>
      </c>
      <c r="B83" s="14">
        <v>0</v>
      </c>
      <c r="C83" s="14">
        <v>4</v>
      </c>
      <c r="D83" s="14">
        <v>1</v>
      </c>
      <c r="E83" s="14">
        <v>1</v>
      </c>
      <c r="F83" s="14">
        <v>3</v>
      </c>
      <c r="G83" s="14">
        <v>36</v>
      </c>
      <c r="H83" s="14">
        <v>49</v>
      </c>
      <c r="I83" s="14">
        <v>64.8</v>
      </c>
      <c r="J83" s="14">
        <v>53.900000000000006</v>
      </c>
      <c r="K83" s="31" t="str">
        <f t="shared" si="4"/>
        <v>MALE</v>
      </c>
      <c r="L83" s="31" t="str">
        <f t="shared" si="5"/>
        <v>Sales</v>
      </c>
      <c r="M83" s="31" t="str">
        <f>IF('Campaign Data'!$D83=1,"North",IF($D83=2,"West",IF($D83=3,"South")))</f>
        <v>North</v>
      </c>
      <c r="N83" s="31" t="str">
        <f t="shared" si="6"/>
        <v>Unmarried</v>
      </c>
      <c r="O83" s="31" t="str">
        <f t="shared" si="7"/>
        <v>Consumer</v>
      </c>
    </row>
    <row r="84" spans="1:15" x14ac:dyDescent="0.25">
      <c r="A84" s="14">
        <v>174</v>
      </c>
      <c r="B84" s="14">
        <v>0</v>
      </c>
      <c r="C84" s="14">
        <v>4</v>
      </c>
      <c r="D84" s="14">
        <v>2</v>
      </c>
      <c r="E84" s="14">
        <v>2</v>
      </c>
      <c r="F84" s="14">
        <v>2</v>
      </c>
      <c r="G84" s="14">
        <v>68</v>
      </c>
      <c r="H84" s="14">
        <v>59</v>
      </c>
      <c r="I84" s="14">
        <v>85.2</v>
      </c>
      <c r="J84" s="14">
        <v>64.900000000000006</v>
      </c>
      <c r="K84" s="31" t="str">
        <f t="shared" si="4"/>
        <v>MALE</v>
      </c>
      <c r="L84" s="31" t="str">
        <f t="shared" si="5"/>
        <v>Sales</v>
      </c>
      <c r="M84" s="31" t="str">
        <f>IF('Campaign Data'!$D84=1,"North",IF($D84=2,"West",IF($D84=3,"South")))</f>
        <v>West</v>
      </c>
      <c r="N84" s="31" t="str">
        <f t="shared" si="6"/>
        <v>Married</v>
      </c>
      <c r="O84" s="31" t="str">
        <f t="shared" si="7"/>
        <v>Home Affairs</v>
      </c>
    </row>
    <row r="85" spans="1:15" x14ac:dyDescent="0.25">
      <c r="A85" s="14">
        <v>3</v>
      </c>
      <c r="B85" s="14">
        <v>0</v>
      </c>
      <c r="C85" s="14">
        <v>1</v>
      </c>
      <c r="D85" s="14">
        <v>1</v>
      </c>
      <c r="E85" s="14">
        <v>1</v>
      </c>
      <c r="F85" s="14">
        <v>2</v>
      </c>
      <c r="G85" s="14">
        <v>63</v>
      </c>
      <c r="H85" s="14">
        <v>65</v>
      </c>
      <c r="I85" s="14">
        <v>57.599999999999994</v>
      </c>
      <c r="J85" s="14">
        <v>71.5</v>
      </c>
      <c r="K85" s="31" t="str">
        <f t="shared" si="4"/>
        <v>MALE</v>
      </c>
      <c r="L85" s="31" t="str">
        <f t="shared" si="5"/>
        <v>Direct</v>
      </c>
      <c r="M85" s="31" t="str">
        <f>IF('Campaign Data'!$D85=1,"North",IF($D85=2,"West",IF($D85=3,"South")))</f>
        <v>North</v>
      </c>
      <c r="N85" s="31" t="str">
        <f t="shared" si="6"/>
        <v>Unmarried</v>
      </c>
      <c r="O85" s="31" t="str">
        <f t="shared" si="7"/>
        <v>Home Affairs</v>
      </c>
    </row>
    <row r="86" spans="1:15" x14ac:dyDescent="0.25">
      <c r="A86" s="14">
        <v>58</v>
      </c>
      <c r="B86" s="14">
        <v>0</v>
      </c>
      <c r="C86" s="14">
        <v>4</v>
      </c>
      <c r="D86" s="14">
        <v>2</v>
      </c>
      <c r="E86" s="14">
        <v>1</v>
      </c>
      <c r="F86" s="14">
        <v>3</v>
      </c>
      <c r="G86" s="14">
        <v>55</v>
      </c>
      <c r="H86" s="14">
        <v>41</v>
      </c>
      <c r="I86" s="14">
        <v>48</v>
      </c>
      <c r="J86" s="14">
        <v>45.1</v>
      </c>
      <c r="K86" s="31" t="str">
        <f t="shared" si="4"/>
        <v>MALE</v>
      </c>
      <c r="L86" s="31" t="str">
        <f t="shared" si="5"/>
        <v>Sales</v>
      </c>
      <c r="M86" s="31" t="str">
        <f>IF('Campaign Data'!$D86=1,"North",IF($D86=2,"West",IF($D86=3,"South")))</f>
        <v>West</v>
      </c>
      <c r="N86" s="31" t="str">
        <f t="shared" si="6"/>
        <v>Unmarried</v>
      </c>
      <c r="O86" s="31" t="str">
        <f t="shared" si="7"/>
        <v>Consumer</v>
      </c>
    </row>
    <row r="87" spans="1:15" x14ac:dyDescent="0.25">
      <c r="A87" s="14">
        <v>146</v>
      </c>
      <c r="B87" s="14">
        <v>0</v>
      </c>
      <c r="C87" s="14">
        <v>4</v>
      </c>
      <c r="D87" s="14">
        <v>3</v>
      </c>
      <c r="E87" s="14">
        <v>1</v>
      </c>
      <c r="F87" s="14">
        <v>2</v>
      </c>
      <c r="G87" s="14">
        <v>55</v>
      </c>
      <c r="H87" s="14">
        <v>62</v>
      </c>
      <c r="I87" s="14">
        <v>76.8</v>
      </c>
      <c r="J87" s="14">
        <v>68.2</v>
      </c>
      <c r="K87" s="31" t="str">
        <f t="shared" si="4"/>
        <v>MALE</v>
      </c>
      <c r="L87" s="31" t="str">
        <f t="shared" si="5"/>
        <v>Sales</v>
      </c>
      <c r="M87" s="31" t="str">
        <f>IF('Campaign Data'!$D87=1,"North",IF($D87=2,"West",IF($D87=3,"South")))</f>
        <v>South</v>
      </c>
      <c r="N87" s="31" t="str">
        <f t="shared" si="6"/>
        <v>Unmarried</v>
      </c>
      <c r="O87" s="31" t="str">
        <f t="shared" si="7"/>
        <v>Home Affairs</v>
      </c>
    </row>
    <row r="88" spans="1:15" x14ac:dyDescent="0.25">
      <c r="A88" s="14">
        <v>102</v>
      </c>
      <c r="B88" s="14">
        <v>0</v>
      </c>
      <c r="C88" s="14">
        <v>4</v>
      </c>
      <c r="D88" s="14">
        <v>3</v>
      </c>
      <c r="E88" s="14">
        <v>1</v>
      </c>
      <c r="F88" s="14">
        <v>2</v>
      </c>
      <c r="G88" s="14">
        <v>52</v>
      </c>
      <c r="H88" s="14">
        <v>41</v>
      </c>
      <c r="I88" s="14">
        <v>61.199999999999996</v>
      </c>
      <c r="J88" s="14">
        <v>45.1</v>
      </c>
      <c r="K88" s="31" t="str">
        <f t="shared" si="4"/>
        <v>MALE</v>
      </c>
      <c r="L88" s="31" t="str">
        <f t="shared" si="5"/>
        <v>Sales</v>
      </c>
      <c r="M88" s="31" t="str">
        <f>IF('Campaign Data'!$D88=1,"North",IF($D88=2,"West",IF($D88=3,"South")))</f>
        <v>South</v>
      </c>
      <c r="N88" s="31" t="str">
        <f t="shared" si="6"/>
        <v>Unmarried</v>
      </c>
      <c r="O88" s="31" t="str">
        <f t="shared" si="7"/>
        <v>Home Affairs</v>
      </c>
    </row>
    <row r="89" spans="1:15" x14ac:dyDescent="0.25">
      <c r="A89" s="14">
        <v>117</v>
      </c>
      <c r="B89" s="14">
        <v>0</v>
      </c>
      <c r="C89" s="14">
        <v>4</v>
      </c>
      <c r="D89" s="14">
        <v>3</v>
      </c>
      <c r="E89" s="14">
        <v>1</v>
      </c>
      <c r="F89" s="14">
        <v>3</v>
      </c>
      <c r="G89" s="14">
        <v>34</v>
      </c>
      <c r="H89" s="14">
        <v>49</v>
      </c>
      <c r="I89" s="14">
        <v>46.8</v>
      </c>
      <c r="J89" s="14">
        <v>53.900000000000006</v>
      </c>
      <c r="K89" s="31" t="str">
        <f t="shared" si="4"/>
        <v>MALE</v>
      </c>
      <c r="L89" s="31" t="str">
        <f t="shared" si="5"/>
        <v>Sales</v>
      </c>
      <c r="M89" s="31" t="str">
        <f>IF('Campaign Data'!$D89=1,"North",IF($D89=2,"West",IF($D89=3,"South")))</f>
        <v>South</v>
      </c>
      <c r="N89" s="31" t="str">
        <f t="shared" si="6"/>
        <v>Unmarried</v>
      </c>
      <c r="O89" s="31" t="str">
        <f t="shared" si="7"/>
        <v>Consumer</v>
      </c>
    </row>
    <row r="90" spans="1:15" x14ac:dyDescent="0.25">
      <c r="A90" s="14">
        <v>133</v>
      </c>
      <c r="B90" s="14">
        <v>0</v>
      </c>
      <c r="C90" s="14">
        <v>4</v>
      </c>
      <c r="D90" s="14">
        <v>2</v>
      </c>
      <c r="E90" s="14">
        <v>1</v>
      </c>
      <c r="F90" s="14">
        <v>3</v>
      </c>
      <c r="G90" s="14">
        <v>50</v>
      </c>
      <c r="H90" s="14">
        <v>31</v>
      </c>
      <c r="I90" s="14">
        <v>48</v>
      </c>
      <c r="J90" s="14">
        <v>34.1</v>
      </c>
      <c r="K90" s="31" t="str">
        <f t="shared" si="4"/>
        <v>MALE</v>
      </c>
      <c r="L90" s="31" t="str">
        <f t="shared" si="5"/>
        <v>Sales</v>
      </c>
      <c r="M90" s="31" t="str">
        <f>IF('Campaign Data'!$D90=1,"North",IF($D90=2,"West",IF($D90=3,"South")))</f>
        <v>West</v>
      </c>
      <c r="N90" s="31" t="str">
        <f t="shared" si="6"/>
        <v>Unmarried</v>
      </c>
      <c r="O90" s="31" t="str">
        <f t="shared" si="7"/>
        <v>Consumer</v>
      </c>
    </row>
    <row r="91" spans="1:15" x14ac:dyDescent="0.25">
      <c r="A91" s="14">
        <v>94</v>
      </c>
      <c r="B91" s="14">
        <v>0</v>
      </c>
      <c r="C91" s="14">
        <v>4</v>
      </c>
      <c r="D91" s="14">
        <v>3</v>
      </c>
      <c r="E91" s="14">
        <v>1</v>
      </c>
      <c r="F91" s="14">
        <v>2</v>
      </c>
      <c r="G91" s="14">
        <v>55</v>
      </c>
      <c r="H91" s="14">
        <v>49</v>
      </c>
      <c r="I91" s="14">
        <v>73.2</v>
      </c>
      <c r="J91" s="14">
        <v>53.900000000000006</v>
      </c>
      <c r="K91" s="31" t="str">
        <f t="shared" si="4"/>
        <v>MALE</v>
      </c>
      <c r="L91" s="31" t="str">
        <f t="shared" si="5"/>
        <v>Sales</v>
      </c>
      <c r="M91" s="31" t="str">
        <f>IF('Campaign Data'!$D91=1,"North",IF($D91=2,"West",IF($D91=3,"South")))</f>
        <v>South</v>
      </c>
      <c r="N91" s="31" t="str">
        <f t="shared" si="6"/>
        <v>Unmarried</v>
      </c>
      <c r="O91" s="31" t="str">
        <f t="shared" si="7"/>
        <v>Home Affairs</v>
      </c>
    </row>
    <row r="92" spans="1:15" x14ac:dyDescent="0.25">
      <c r="A92" s="14">
        <v>24</v>
      </c>
      <c r="B92" s="14">
        <v>0</v>
      </c>
      <c r="C92" s="14">
        <v>2</v>
      </c>
      <c r="D92" s="14">
        <v>2</v>
      </c>
      <c r="E92" s="14">
        <v>1</v>
      </c>
      <c r="F92" s="14">
        <v>2</v>
      </c>
      <c r="G92" s="14">
        <v>52</v>
      </c>
      <c r="H92" s="14">
        <v>62</v>
      </c>
      <c r="I92" s="14">
        <v>79.2</v>
      </c>
      <c r="J92" s="14">
        <v>68.2</v>
      </c>
      <c r="K92" s="31" t="str">
        <f t="shared" si="4"/>
        <v>MALE</v>
      </c>
      <c r="L92" s="31" t="str">
        <f t="shared" si="5"/>
        <v>Mail</v>
      </c>
      <c r="M92" s="31" t="str">
        <f>IF('Campaign Data'!$D92=1,"North",IF($D92=2,"West",IF($D92=3,"South")))</f>
        <v>West</v>
      </c>
      <c r="N92" s="31" t="str">
        <f t="shared" si="6"/>
        <v>Unmarried</v>
      </c>
      <c r="O92" s="31" t="str">
        <f t="shared" si="7"/>
        <v>Home Affairs</v>
      </c>
    </row>
    <row r="93" spans="1:15" x14ac:dyDescent="0.25">
      <c r="A93" s="14">
        <v>149</v>
      </c>
      <c r="B93" s="14">
        <v>0</v>
      </c>
      <c r="C93" s="14">
        <v>4</v>
      </c>
      <c r="D93" s="14">
        <v>1</v>
      </c>
      <c r="E93" s="14">
        <v>1</v>
      </c>
      <c r="F93" s="14">
        <v>1</v>
      </c>
      <c r="G93" s="14">
        <v>63</v>
      </c>
      <c r="H93" s="14">
        <v>49</v>
      </c>
      <c r="I93" s="14">
        <v>58.8</v>
      </c>
      <c r="J93" s="14">
        <v>53.900000000000006</v>
      </c>
      <c r="K93" s="31" t="str">
        <f t="shared" si="4"/>
        <v>MALE</v>
      </c>
      <c r="L93" s="31" t="str">
        <f t="shared" si="5"/>
        <v>Sales</v>
      </c>
      <c r="M93" s="31" t="str">
        <f>IF('Campaign Data'!$D93=1,"North",IF($D93=2,"West",IF($D93=3,"South")))</f>
        <v>North</v>
      </c>
      <c r="N93" s="31" t="str">
        <f t="shared" si="6"/>
        <v>Unmarried</v>
      </c>
      <c r="O93" s="31" t="str">
        <f t="shared" si="7"/>
        <v>Corporate</v>
      </c>
    </row>
    <row r="94" spans="1:15" x14ac:dyDescent="0.25">
      <c r="A94" s="14">
        <v>82</v>
      </c>
      <c r="B94" s="14">
        <v>1</v>
      </c>
      <c r="C94" s="14">
        <v>4</v>
      </c>
      <c r="D94" s="14">
        <v>3</v>
      </c>
      <c r="E94" s="14">
        <v>1</v>
      </c>
      <c r="F94" s="14">
        <v>2</v>
      </c>
      <c r="G94" s="14">
        <v>68</v>
      </c>
      <c r="H94" s="14">
        <v>62</v>
      </c>
      <c r="I94" s="14">
        <v>78</v>
      </c>
      <c r="J94" s="14">
        <v>68.2</v>
      </c>
      <c r="K94" s="31" t="str">
        <f t="shared" si="4"/>
        <v>FEMALE</v>
      </c>
      <c r="L94" s="31" t="str">
        <f t="shared" si="5"/>
        <v>Sales</v>
      </c>
      <c r="M94" s="31" t="str">
        <f>IF('Campaign Data'!$D94=1,"North",IF($D94=2,"West",IF($D94=3,"South")))</f>
        <v>South</v>
      </c>
      <c r="N94" s="31" t="str">
        <f t="shared" si="6"/>
        <v>Unmarried</v>
      </c>
      <c r="O94" s="31" t="str">
        <f t="shared" si="7"/>
        <v>Home Affairs</v>
      </c>
    </row>
    <row r="95" spans="1:15" x14ac:dyDescent="0.25">
      <c r="A95" s="14">
        <v>8</v>
      </c>
      <c r="B95" s="14">
        <v>1</v>
      </c>
      <c r="C95" s="14">
        <v>1</v>
      </c>
      <c r="D95" s="14">
        <v>1</v>
      </c>
      <c r="E95" s="14">
        <v>1</v>
      </c>
      <c r="F95" s="14">
        <v>2</v>
      </c>
      <c r="G95" s="14">
        <v>39</v>
      </c>
      <c r="H95" s="14">
        <v>44</v>
      </c>
      <c r="I95" s="14">
        <v>62.4</v>
      </c>
      <c r="J95" s="14">
        <v>48.400000000000006</v>
      </c>
      <c r="K95" s="31" t="str">
        <f t="shared" si="4"/>
        <v>FEMALE</v>
      </c>
      <c r="L95" s="31" t="str">
        <f t="shared" si="5"/>
        <v>Direct</v>
      </c>
      <c r="M95" s="31" t="str">
        <f>IF('Campaign Data'!$D95=1,"North",IF($D95=2,"West",IF($D95=3,"South")))</f>
        <v>North</v>
      </c>
      <c r="N95" s="31" t="str">
        <f t="shared" si="6"/>
        <v>Unmarried</v>
      </c>
      <c r="O95" s="31" t="str">
        <f t="shared" si="7"/>
        <v>Home Affairs</v>
      </c>
    </row>
    <row r="96" spans="1:15" x14ac:dyDescent="0.25">
      <c r="A96" s="14">
        <v>129</v>
      </c>
      <c r="B96" s="14">
        <v>1</v>
      </c>
      <c r="C96" s="14">
        <v>4</v>
      </c>
      <c r="D96" s="14">
        <v>1</v>
      </c>
      <c r="E96" s="14">
        <v>1</v>
      </c>
      <c r="F96" s="14">
        <v>1</v>
      </c>
      <c r="G96" s="14">
        <v>44</v>
      </c>
      <c r="H96" s="14">
        <v>44</v>
      </c>
      <c r="I96" s="14">
        <v>55.199999999999996</v>
      </c>
      <c r="J96" s="14">
        <v>48.400000000000006</v>
      </c>
      <c r="K96" s="31" t="str">
        <f t="shared" si="4"/>
        <v>FEMALE</v>
      </c>
      <c r="L96" s="31" t="str">
        <f t="shared" si="5"/>
        <v>Sales</v>
      </c>
      <c r="M96" s="31" t="str">
        <f>IF('Campaign Data'!$D96=1,"North",IF($D96=2,"West",IF($D96=3,"South")))</f>
        <v>North</v>
      </c>
      <c r="N96" s="31" t="str">
        <f t="shared" si="6"/>
        <v>Unmarried</v>
      </c>
      <c r="O96" s="31" t="str">
        <f t="shared" si="7"/>
        <v>Corporate</v>
      </c>
    </row>
    <row r="97" spans="1:15" x14ac:dyDescent="0.25">
      <c r="A97" s="14">
        <v>173</v>
      </c>
      <c r="B97" s="14">
        <v>1</v>
      </c>
      <c r="C97" s="14">
        <v>4</v>
      </c>
      <c r="D97" s="14">
        <v>1</v>
      </c>
      <c r="E97" s="14">
        <v>1</v>
      </c>
      <c r="F97" s="14">
        <v>1</v>
      </c>
      <c r="G97" s="14">
        <v>50</v>
      </c>
      <c r="H97" s="14">
        <v>62</v>
      </c>
      <c r="I97" s="14">
        <v>73.2</v>
      </c>
      <c r="J97" s="14">
        <v>68.2</v>
      </c>
      <c r="K97" s="31" t="str">
        <f t="shared" si="4"/>
        <v>FEMALE</v>
      </c>
      <c r="L97" s="31" t="str">
        <f t="shared" si="5"/>
        <v>Sales</v>
      </c>
      <c r="M97" s="31" t="str">
        <f>IF('Campaign Data'!$D97=1,"North",IF($D97=2,"West",IF($D97=3,"South")))</f>
        <v>North</v>
      </c>
      <c r="N97" s="31" t="str">
        <f t="shared" si="6"/>
        <v>Unmarried</v>
      </c>
      <c r="O97" s="31" t="str">
        <f t="shared" si="7"/>
        <v>Corporate</v>
      </c>
    </row>
    <row r="98" spans="1:15" x14ac:dyDescent="0.25">
      <c r="A98" s="14">
        <v>57</v>
      </c>
      <c r="B98" s="14">
        <v>1</v>
      </c>
      <c r="C98" s="14">
        <v>4</v>
      </c>
      <c r="D98" s="14">
        <v>2</v>
      </c>
      <c r="E98" s="14">
        <v>1</v>
      </c>
      <c r="F98" s="14">
        <v>2</v>
      </c>
      <c r="G98" s="14">
        <v>71</v>
      </c>
      <c r="H98" s="14">
        <v>65</v>
      </c>
      <c r="I98" s="14">
        <v>86.399999999999991</v>
      </c>
      <c r="J98" s="14">
        <v>71.5</v>
      </c>
      <c r="K98" s="31" t="str">
        <f t="shared" si="4"/>
        <v>FEMALE</v>
      </c>
      <c r="L98" s="31" t="str">
        <f t="shared" si="5"/>
        <v>Sales</v>
      </c>
      <c r="M98" s="31" t="str">
        <f>IF('Campaign Data'!$D98=1,"North",IF($D98=2,"West",IF($D98=3,"South")))</f>
        <v>West</v>
      </c>
      <c r="N98" s="31" t="str">
        <f t="shared" si="6"/>
        <v>Unmarried</v>
      </c>
      <c r="O98" s="31" t="str">
        <f t="shared" si="7"/>
        <v>Home Affairs</v>
      </c>
    </row>
    <row r="99" spans="1:15" x14ac:dyDescent="0.25">
      <c r="A99" s="14">
        <v>100</v>
      </c>
      <c r="B99" s="14">
        <v>1</v>
      </c>
      <c r="C99" s="14">
        <v>4</v>
      </c>
      <c r="D99" s="14">
        <v>3</v>
      </c>
      <c r="E99" s="14">
        <v>1</v>
      </c>
      <c r="F99" s="14">
        <v>2</v>
      </c>
      <c r="G99" s="14">
        <v>63</v>
      </c>
      <c r="H99" s="14">
        <v>65</v>
      </c>
      <c r="I99" s="14">
        <v>85.2</v>
      </c>
      <c r="J99" s="14">
        <v>71.5</v>
      </c>
      <c r="K99" s="31" t="str">
        <f t="shared" si="4"/>
        <v>FEMALE</v>
      </c>
      <c r="L99" s="31" t="str">
        <f t="shared" si="5"/>
        <v>Sales</v>
      </c>
      <c r="M99" s="31" t="str">
        <f>IF('Campaign Data'!$D99=1,"North",IF($D99=2,"West",IF($D99=3,"South")))</f>
        <v>South</v>
      </c>
      <c r="N99" s="31" t="str">
        <f t="shared" si="6"/>
        <v>Unmarried</v>
      </c>
      <c r="O99" s="31" t="str">
        <f t="shared" si="7"/>
        <v>Home Affairs</v>
      </c>
    </row>
    <row r="100" spans="1:15" x14ac:dyDescent="0.25">
      <c r="A100" s="14">
        <v>1</v>
      </c>
      <c r="B100" s="14">
        <v>1</v>
      </c>
      <c r="C100" s="14">
        <v>1</v>
      </c>
      <c r="D100" s="14">
        <v>1</v>
      </c>
      <c r="E100" s="14">
        <v>1</v>
      </c>
      <c r="F100" s="14">
        <v>3</v>
      </c>
      <c r="G100" s="14">
        <v>34</v>
      </c>
      <c r="H100" s="14">
        <v>44</v>
      </c>
      <c r="I100" s="14">
        <v>48</v>
      </c>
      <c r="J100" s="14">
        <v>48.400000000000006</v>
      </c>
      <c r="K100" s="31" t="str">
        <f t="shared" si="4"/>
        <v>FEMALE</v>
      </c>
      <c r="L100" s="31" t="str">
        <f t="shared" si="5"/>
        <v>Direct</v>
      </c>
      <c r="M100" s="31" t="str">
        <f>IF('Campaign Data'!$D100=1,"North",IF($D100=2,"West",IF($D100=3,"South")))</f>
        <v>North</v>
      </c>
      <c r="N100" s="31" t="str">
        <f t="shared" si="6"/>
        <v>Unmarried</v>
      </c>
      <c r="O100" s="31" t="str">
        <f t="shared" si="7"/>
        <v>Consumer</v>
      </c>
    </row>
    <row r="101" spans="1:15" x14ac:dyDescent="0.25">
      <c r="A101" s="14">
        <v>194</v>
      </c>
      <c r="B101" s="14">
        <v>1</v>
      </c>
      <c r="C101" s="14">
        <v>4</v>
      </c>
      <c r="D101" s="14">
        <v>3</v>
      </c>
      <c r="E101" s="14">
        <v>2</v>
      </c>
      <c r="F101" s="14">
        <v>2</v>
      </c>
      <c r="G101" s="14">
        <v>63</v>
      </c>
      <c r="H101" s="14">
        <v>63</v>
      </c>
      <c r="I101" s="14">
        <v>82.8</v>
      </c>
      <c r="J101" s="14">
        <v>69.300000000000011</v>
      </c>
      <c r="K101" s="31" t="str">
        <f t="shared" si="4"/>
        <v>FEMALE</v>
      </c>
      <c r="L101" s="31" t="str">
        <f t="shared" si="5"/>
        <v>Sales</v>
      </c>
      <c r="M101" s="31" t="str">
        <f>IF('Campaign Data'!$D101=1,"North",IF($D101=2,"West",IF($D101=3,"South")))</f>
        <v>South</v>
      </c>
      <c r="N101" s="31" t="str">
        <f t="shared" si="6"/>
        <v>Married</v>
      </c>
      <c r="O101" s="31" t="str">
        <f t="shared" si="7"/>
        <v>Home Affairs</v>
      </c>
    </row>
    <row r="102" spans="1:15" x14ac:dyDescent="0.25">
      <c r="A102" s="14">
        <v>88</v>
      </c>
      <c r="B102" s="14">
        <v>1</v>
      </c>
      <c r="C102" s="14">
        <v>4</v>
      </c>
      <c r="D102" s="14">
        <v>3</v>
      </c>
      <c r="E102" s="14">
        <v>1</v>
      </c>
      <c r="F102" s="14">
        <v>2</v>
      </c>
      <c r="G102" s="14">
        <v>68</v>
      </c>
      <c r="H102" s="14">
        <v>60</v>
      </c>
      <c r="I102" s="14">
        <v>76.8</v>
      </c>
      <c r="J102" s="14">
        <v>66</v>
      </c>
      <c r="K102" s="31" t="str">
        <f t="shared" si="4"/>
        <v>FEMALE</v>
      </c>
      <c r="L102" s="31" t="str">
        <f t="shared" si="5"/>
        <v>Sales</v>
      </c>
      <c r="M102" s="31" t="str">
        <f>IF('Campaign Data'!$D102=1,"North",IF($D102=2,"West",IF($D102=3,"South")))</f>
        <v>South</v>
      </c>
      <c r="N102" s="31" t="str">
        <f t="shared" si="6"/>
        <v>Unmarried</v>
      </c>
      <c r="O102" s="31" t="str">
        <f t="shared" si="7"/>
        <v>Home Affairs</v>
      </c>
    </row>
    <row r="103" spans="1:15" x14ac:dyDescent="0.25">
      <c r="A103" s="14">
        <v>99</v>
      </c>
      <c r="B103" s="14">
        <v>1</v>
      </c>
      <c r="C103" s="14">
        <v>4</v>
      </c>
      <c r="D103" s="14">
        <v>3</v>
      </c>
      <c r="E103" s="14">
        <v>1</v>
      </c>
      <c r="F103" s="14">
        <v>1</v>
      </c>
      <c r="G103" s="14">
        <v>47</v>
      </c>
      <c r="H103" s="14">
        <v>59</v>
      </c>
      <c r="I103" s="14">
        <v>67.2</v>
      </c>
      <c r="J103" s="14">
        <v>64.900000000000006</v>
      </c>
      <c r="K103" s="31" t="str">
        <f t="shared" si="4"/>
        <v>FEMALE</v>
      </c>
      <c r="L103" s="31" t="str">
        <f t="shared" si="5"/>
        <v>Sales</v>
      </c>
      <c r="M103" s="31" t="str">
        <f>IF('Campaign Data'!$D103=1,"North",IF($D103=2,"West",IF($D103=3,"South")))</f>
        <v>South</v>
      </c>
      <c r="N103" s="31" t="str">
        <f t="shared" si="6"/>
        <v>Unmarried</v>
      </c>
      <c r="O103" s="31" t="str">
        <f t="shared" si="7"/>
        <v>Corporate</v>
      </c>
    </row>
    <row r="104" spans="1:15" x14ac:dyDescent="0.25">
      <c r="A104" s="14">
        <v>47</v>
      </c>
      <c r="B104" s="14">
        <v>1</v>
      </c>
      <c r="C104" s="14">
        <v>3</v>
      </c>
      <c r="D104" s="14">
        <v>1</v>
      </c>
      <c r="E104" s="14">
        <v>1</v>
      </c>
      <c r="F104" s="14">
        <v>2</v>
      </c>
      <c r="G104" s="14">
        <v>47</v>
      </c>
      <c r="H104" s="14">
        <v>46</v>
      </c>
      <c r="I104" s="14">
        <v>58.8</v>
      </c>
      <c r="J104" s="14">
        <v>50.6</v>
      </c>
      <c r="K104" s="31" t="str">
        <f t="shared" si="4"/>
        <v>FEMALE</v>
      </c>
      <c r="L104" s="31" t="str">
        <f t="shared" si="5"/>
        <v>Phone</v>
      </c>
      <c r="M104" s="31" t="str">
        <f>IF('Campaign Data'!$D104=1,"North",IF($D104=2,"West",IF($D104=3,"South")))</f>
        <v>North</v>
      </c>
      <c r="N104" s="31" t="str">
        <f t="shared" si="6"/>
        <v>Unmarried</v>
      </c>
      <c r="O104" s="31" t="str">
        <f t="shared" si="7"/>
        <v>Home Affairs</v>
      </c>
    </row>
    <row r="105" spans="1:15" x14ac:dyDescent="0.25">
      <c r="A105" s="14">
        <v>120</v>
      </c>
      <c r="B105" s="14">
        <v>1</v>
      </c>
      <c r="C105" s="14">
        <v>4</v>
      </c>
      <c r="D105" s="14">
        <v>3</v>
      </c>
      <c r="E105" s="14">
        <v>1</v>
      </c>
      <c r="F105" s="14">
        <v>2</v>
      </c>
      <c r="G105" s="14">
        <v>63</v>
      </c>
      <c r="H105" s="14">
        <v>52</v>
      </c>
      <c r="I105" s="14">
        <v>64.8</v>
      </c>
      <c r="J105" s="14">
        <v>57.2</v>
      </c>
      <c r="K105" s="31" t="str">
        <f t="shared" si="4"/>
        <v>FEMALE</v>
      </c>
      <c r="L105" s="31" t="str">
        <f t="shared" si="5"/>
        <v>Sales</v>
      </c>
      <c r="M105" s="31" t="str">
        <f>IF('Campaign Data'!$D105=1,"North",IF($D105=2,"West",IF($D105=3,"South")))</f>
        <v>South</v>
      </c>
      <c r="N105" s="31" t="str">
        <f t="shared" si="6"/>
        <v>Unmarried</v>
      </c>
      <c r="O105" s="31" t="str">
        <f t="shared" si="7"/>
        <v>Home Affairs</v>
      </c>
    </row>
    <row r="106" spans="1:15" x14ac:dyDescent="0.25">
      <c r="A106" s="14">
        <v>166</v>
      </c>
      <c r="B106" s="14">
        <v>1</v>
      </c>
      <c r="C106" s="14">
        <v>4</v>
      </c>
      <c r="D106" s="14">
        <v>2</v>
      </c>
      <c r="E106" s="14">
        <v>1</v>
      </c>
      <c r="F106" s="14">
        <v>2</v>
      </c>
      <c r="G106" s="14">
        <v>52</v>
      </c>
      <c r="H106" s="14">
        <v>59</v>
      </c>
      <c r="I106" s="14">
        <v>63.599999999999994</v>
      </c>
      <c r="J106" s="14">
        <v>64.900000000000006</v>
      </c>
      <c r="K106" s="31" t="str">
        <f t="shared" si="4"/>
        <v>FEMALE</v>
      </c>
      <c r="L106" s="31" t="str">
        <f t="shared" si="5"/>
        <v>Sales</v>
      </c>
      <c r="M106" s="31" t="str">
        <f>IF('Campaign Data'!$D106=1,"North",IF($D106=2,"West",IF($D106=3,"South")))</f>
        <v>West</v>
      </c>
      <c r="N106" s="31" t="str">
        <f t="shared" si="6"/>
        <v>Unmarried</v>
      </c>
      <c r="O106" s="31" t="str">
        <f t="shared" si="7"/>
        <v>Home Affairs</v>
      </c>
    </row>
    <row r="107" spans="1:15" x14ac:dyDescent="0.25">
      <c r="A107" s="14">
        <v>65</v>
      </c>
      <c r="B107" s="14">
        <v>1</v>
      </c>
      <c r="C107" s="14">
        <v>4</v>
      </c>
      <c r="D107" s="14">
        <v>2</v>
      </c>
      <c r="E107" s="14">
        <v>1</v>
      </c>
      <c r="F107" s="14">
        <v>2</v>
      </c>
      <c r="G107" s="14">
        <v>55</v>
      </c>
      <c r="H107" s="14">
        <v>54</v>
      </c>
      <c r="I107" s="14">
        <v>79.2</v>
      </c>
      <c r="J107" s="14">
        <v>59.400000000000006</v>
      </c>
      <c r="K107" s="31" t="str">
        <f t="shared" si="4"/>
        <v>FEMALE</v>
      </c>
      <c r="L107" s="31" t="str">
        <f t="shared" si="5"/>
        <v>Sales</v>
      </c>
      <c r="M107" s="31" t="str">
        <f>IF('Campaign Data'!$D107=1,"North",IF($D107=2,"West",IF($D107=3,"South")))</f>
        <v>West</v>
      </c>
      <c r="N107" s="31" t="str">
        <f t="shared" si="6"/>
        <v>Unmarried</v>
      </c>
      <c r="O107" s="31" t="str">
        <f t="shared" si="7"/>
        <v>Home Affairs</v>
      </c>
    </row>
    <row r="108" spans="1:15" x14ac:dyDescent="0.25">
      <c r="A108" s="14">
        <v>101</v>
      </c>
      <c r="B108" s="14">
        <v>1</v>
      </c>
      <c r="C108" s="14">
        <v>4</v>
      </c>
      <c r="D108" s="14">
        <v>3</v>
      </c>
      <c r="E108" s="14">
        <v>1</v>
      </c>
      <c r="F108" s="14">
        <v>2</v>
      </c>
      <c r="G108" s="14">
        <v>60</v>
      </c>
      <c r="H108" s="14">
        <v>62</v>
      </c>
      <c r="I108" s="14">
        <v>80.399999999999991</v>
      </c>
      <c r="J108" s="14">
        <v>68.2</v>
      </c>
      <c r="K108" s="31" t="str">
        <f t="shared" si="4"/>
        <v>FEMALE</v>
      </c>
      <c r="L108" s="31" t="str">
        <f t="shared" si="5"/>
        <v>Sales</v>
      </c>
      <c r="M108" s="31" t="str">
        <f>IF('Campaign Data'!$D108=1,"North",IF($D108=2,"West",IF($D108=3,"South")))</f>
        <v>South</v>
      </c>
      <c r="N108" s="31" t="str">
        <f t="shared" si="6"/>
        <v>Unmarried</v>
      </c>
      <c r="O108" s="31" t="str">
        <f t="shared" si="7"/>
        <v>Home Affairs</v>
      </c>
    </row>
    <row r="109" spans="1:15" x14ac:dyDescent="0.25">
      <c r="A109" s="14">
        <v>89</v>
      </c>
      <c r="B109" s="14">
        <v>1</v>
      </c>
      <c r="C109" s="14">
        <v>4</v>
      </c>
      <c r="D109" s="14">
        <v>1</v>
      </c>
      <c r="E109" s="14">
        <v>1</v>
      </c>
      <c r="F109" s="14">
        <v>3</v>
      </c>
      <c r="G109" s="14">
        <v>35</v>
      </c>
      <c r="H109" s="14">
        <v>35</v>
      </c>
      <c r="I109" s="14">
        <v>48</v>
      </c>
      <c r="J109" s="14">
        <v>38.5</v>
      </c>
      <c r="K109" s="31" t="str">
        <f t="shared" si="4"/>
        <v>FEMALE</v>
      </c>
      <c r="L109" s="31" t="str">
        <f t="shared" si="5"/>
        <v>Sales</v>
      </c>
      <c r="M109" s="31" t="str">
        <f>IF('Campaign Data'!$D109=1,"North",IF($D109=2,"West",IF($D109=3,"South")))</f>
        <v>North</v>
      </c>
      <c r="N109" s="31" t="str">
        <f t="shared" si="6"/>
        <v>Unmarried</v>
      </c>
      <c r="O109" s="31" t="str">
        <f t="shared" si="7"/>
        <v>Consumer</v>
      </c>
    </row>
    <row r="110" spans="1:15" x14ac:dyDescent="0.25">
      <c r="A110" s="14">
        <v>54</v>
      </c>
      <c r="B110" s="14">
        <v>1</v>
      </c>
      <c r="C110" s="14">
        <v>3</v>
      </c>
      <c r="D110" s="14">
        <v>1</v>
      </c>
      <c r="E110" s="14">
        <v>2</v>
      </c>
      <c r="F110" s="14">
        <v>1</v>
      </c>
      <c r="G110" s="14">
        <v>47</v>
      </c>
      <c r="H110" s="14">
        <v>54</v>
      </c>
      <c r="I110" s="14">
        <v>55.199999999999996</v>
      </c>
      <c r="J110" s="14">
        <v>59.400000000000006</v>
      </c>
      <c r="K110" s="31" t="str">
        <f t="shared" si="4"/>
        <v>FEMALE</v>
      </c>
      <c r="L110" s="31" t="str">
        <f t="shared" si="5"/>
        <v>Phone</v>
      </c>
      <c r="M110" s="31" t="str">
        <f>IF('Campaign Data'!$D110=1,"North",IF($D110=2,"West",IF($D110=3,"South")))</f>
        <v>North</v>
      </c>
      <c r="N110" s="31" t="str">
        <f t="shared" si="6"/>
        <v>Married</v>
      </c>
      <c r="O110" s="31" t="str">
        <f t="shared" si="7"/>
        <v>Corporate</v>
      </c>
    </row>
    <row r="111" spans="1:15" x14ac:dyDescent="0.25">
      <c r="A111" s="14">
        <v>180</v>
      </c>
      <c r="B111" s="14">
        <v>1</v>
      </c>
      <c r="C111" s="14">
        <v>4</v>
      </c>
      <c r="D111" s="14">
        <v>3</v>
      </c>
      <c r="E111" s="14">
        <v>2</v>
      </c>
      <c r="F111" s="14">
        <v>2</v>
      </c>
      <c r="G111" s="14">
        <v>71</v>
      </c>
      <c r="H111" s="14">
        <v>65</v>
      </c>
      <c r="I111" s="14">
        <v>82.8</v>
      </c>
      <c r="J111" s="14">
        <v>71.5</v>
      </c>
      <c r="K111" s="31" t="str">
        <f t="shared" si="4"/>
        <v>FEMALE</v>
      </c>
      <c r="L111" s="31" t="str">
        <f t="shared" si="5"/>
        <v>Sales</v>
      </c>
      <c r="M111" s="31" t="str">
        <f>IF('Campaign Data'!$D111=1,"North",IF($D111=2,"West",IF($D111=3,"South")))</f>
        <v>South</v>
      </c>
      <c r="N111" s="31" t="str">
        <f t="shared" si="6"/>
        <v>Married</v>
      </c>
      <c r="O111" s="31" t="str">
        <f t="shared" si="7"/>
        <v>Home Affairs</v>
      </c>
    </row>
    <row r="112" spans="1:15" x14ac:dyDescent="0.25">
      <c r="A112" s="14">
        <v>162</v>
      </c>
      <c r="B112" s="14">
        <v>1</v>
      </c>
      <c r="C112" s="14">
        <v>4</v>
      </c>
      <c r="D112" s="14">
        <v>2</v>
      </c>
      <c r="E112" s="14">
        <v>1</v>
      </c>
      <c r="F112" s="14">
        <v>3</v>
      </c>
      <c r="G112" s="14">
        <v>57</v>
      </c>
      <c r="H112" s="14">
        <v>52</v>
      </c>
      <c r="I112" s="14">
        <v>48</v>
      </c>
      <c r="J112" s="14">
        <v>57.2</v>
      </c>
      <c r="K112" s="31" t="str">
        <f t="shared" si="4"/>
        <v>FEMALE</v>
      </c>
      <c r="L112" s="31" t="str">
        <f t="shared" si="5"/>
        <v>Sales</v>
      </c>
      <c r="M112" s="31" t="str">
        <f>IF('Campaign Data'!$D112=1,"North",IF($D112=2,"West",IF($D112=3,"South")))</f>
        <v>West</v>
      </c>
      <c r="N112" s="31" t="str">
        <f t="shared" si="6"/>
        <v>Unmarried</v>
      </c>
      <c r="O112" s="31" t="str">
        <f t="shared" si="7"/>
        <v>Consumer</v>
      </c>
    </row>
    <row r="113" spans="1:15" x14ac:dyDescent="0.25">
      <c r="A113" s="14">
        <v>4</v>
      </c>
      <c r="B113" s="14">
        <v>1</v>
      </c>
      <c r="C113" s="14">
        <v>1</v>
      </c>
      <c r="D113" s="14">
        <v>1</v>
      </c>
      <c r="E113" s="14">
        <v>1</v>
      </c>
      <c r="F113" s="14">
        <v>2</v>
      </c>
      <c r="G113" s="14">
        <v>44</v>
      </c>
      <c r="H113" s="14">
        <v>50</v>
      </c>
      <c r="I113" s="14">
        <v>49.199999999999996</v>
      </c>
      <c r="J113" s="14">
        <v>55.000000000000007</v>
      </c>
      <c r="K113" s="31" t="str">
        <f t="shared" si="4"/>
        <v>FEMALE</v>
      </c>
      <c r="L113" s="31" t="str">
        <f t="shared" si="5"/>
        <v>Direct</v>
      </c>
      <c r="M113" s="31" t="str">
        <f>IF('Campaign Data'!$D113=1,"North",IF($D113=2,"West",IF($D113=3,"South")))</f>
        <v>North</v>
      </c>
      <c r="N113" s="31" t="str">
        <f t="shared" si="6"/>
        <v>Unmarried</v>
      </c>
      <c r="O113" s="31" t="str">
        <f t="shared" si="7"/>
        <v>Home Affairs</v>
      </c>
    </row>
    <row r="114" spans="1:15" x14ac:dyDescent="0.25">
      <c r="A114" s="14">
        <v>131</v>
      </c>
      <c r="B114" s="14">
        <v>1</v>
      </c>
      <c r="C114" s="14">
        <v>4</v>
      </c>
      <c r="D114" s="14">
        <v>3</v>
      </c>
      <c r="E114" s="14">
        <v>1</v>
      </c>
      <c r="F114" s="14">
        <v>2</v>
      </c>
      <c r="G114" s="14">
        <v>65</v>
      </c>
      <c r="H114" s="14">
        <v>59</v>
      </c>
      <c r="I114" s="14">
        <v>68.399999999999991</v>
      </c>
      <c r="J114" s="14">
        <v>64.900000000000006</v>
      </c>
      <c r="K114" s="31" t="str">
        <f t="shared" si="4"/>
        <v>FEMALE</v>
      </c>
      <c r="L114" s="31" t="str">
        <f t="shared" si="5"/>
        <v>Sales</v>
      </c>
      <c r="M114" s="31" t="str">
        <f>IF('Campaign Data'!$D114=1,"North",IF($D114=2,"West",IF($D114=3,"South")))</f>
        <v>South</v>
      </c>
      <c r="N114" s="31" t="str">
        <f t="shared" si="6"/>
        <v>Unmarried</v>
      </c>
      <c r="O114" s="31" t="str">
        <f t="shared" si="7"/>
        <v>Home Affairs</v>
      </c>
    </row>
    <row r="115" spans="1:15" x14ac:dyDescent="0.25">
      <c r="A115" s="14">
        <v>125</v>
      </c>
      <c r="B115" s="14">
        <v>1</v>
      </c>
      <c r="C115" s="14">
        <v>4</v>
      </c>
      <c r="D115" s="14">
        <v>1</v>
      </c>
      <c r="E115" s="14">
        <v>1</v>
      </c>
      <c r="F115" s="14">
        <v>2</v>
      </c>
      <c r="G115" s="14">
        <v>68</v>
      </c>
      <c r="H115" s="14">
        <v>65</v>
      </c>
      <c r="I115" s="14">
        <v>69.599999999999994</v>
      </c>
      <c r="J115" s="14">
        <v>71.5</v>
      </c>
      <c r="K115" s="31" t="str">
        <f t="shared" si="4"/>
        <v>FEMALE</v>
      </c>
      <c r="L115" s="31" t="str">
        <f t="shared" si="5"/>
        <v>Sales</v>
      </c>
      <c r="M115" s="31" t="str">
        <f>IF('Campaign Data'!$D115=1,"North",IF($D115=2,"West",IF($D115=3,"South")))</f>
        <v>North</v>
      </c>
      <c r="N115" s="31" t="str">
        <f t="shared" si="6"/>
        <v>Unmarried</v>
      </c>
      <c r="O115" s="31" t="str">
        <f t="shared" si="7"/>
        <v>Home Affairs</v>
      </c>
    </row>
    <row r="116" spans="1:15" x14ac:dyDescent="0.25">
      <c r="A116" s="14">
        <v>34</v>
      </c>
      <c r="B116" s="14">
        <v>1</v>
      </c>
      <c r="C116" s="14">
        <v>1</v>
      </c>
      <c r="D116" s="14">
        <v>3</v>
      </c>
      <c r="E116" s="14">
        <v>2</v>
      </c>
      <c r="F116" s="14">
        <v>2</v>
      </c>
      <c r="G116" s="14">
        <v>73</v>
      </c>
      <c r="H116" s="14">
        <v>61</v>
      </c>
      <c r="I116" s="14">
        <v>68.399999999999991</v>
      </c>
      <c r="J116" s="14">
        <v>67.100000000000009</v>
      </c>
      <c r="K116" s="31" t="str">
        <f t="shared" si="4"/>
        <v>FEMALE</v>
      </c>
      <c r="L116" s="31" t="str">
        <f t="shared" si="5"/>
        <v>Direct</v>
      </c>
      <c r="M116" s="31" t="str">
        <f>IF('Campaign Data'!$D116=1,"North",IF($D116=2,"West",IF($D116=3,"South")))</f>
        <v>South</v>
      </c>
      <c r="N116" s="31" t="str">
        <f t="shared" si="6"/>
        <v>Married</v>
      </c>
      <c r="O116" s="31" t="str">
        <f t="shared" si="7"/>
        <v>Home Affairs</v>
      </c>
    </row>
    <row r="117" spans="1:15" x14ac:dyDescent="0.25">
      <c r="A117" s="14">
        <v>106</v>
      </c>
      <c r="B117" s="14">
        <v>1</v>
      </c>
      <c r="C117" s="14">
        <v>4</v>
      </c>
      <c r="D117" s="14">
        <v>2</v>
      </c>
      <c r="E117" s="14">
        <v>1</v>
      </c>
      <c r="F117" s="14">
        <v>3</v>
      </c>
      <c r="G117" s="14">
        <v>36</v>
      </c>
      <c r="H117" s="14">
        <v>44</v>
      </c>
      <c r="I117" s="14">
        <v>44.4</v>
      </c>
      <c r="J117" s="14">
        <v>48.400000000000006</v>
      </c>
      <c r="K117" s="31" t="str">
        <f t="shared" si="4"/>
        <v>FEMALE</v>
      </c>
      <c r="L117" s="31" t="str">
        <f t="shared" si="5"/>
        <v>Sales</v>
      </c>
      <c r="M117" s="31" t="str">
        <f>IF('Campaign Data'!$D117=1,"North",IF($D117=2,"West",IF($D117=3,"South")))</f>
        <v>West</v>
      </c>
      <c r="N117" s="31" t="str">
        <f t="shared" si="6"/>
        <v>Unmarried</v>
      </c>
      <c r="O117" s="31" t="str">
        <f t="shared" si="7"/>
        <v>Consumer</v>
      </c>
    </row>
    <row r="118" spans="1:15" x14ac:dyDescent="0.25">
      <c r="A118" s="14">
        <v>130</v>
      </c>
      <c r="B118" s="14">
        <v>1</v>
      </c>
      <c r="C118" s="14">
        <v>4</v>
      </c>
      <c r="D118" s="14">
        <v>3</v>
      </c>
      <c r="E118" s="14">
        <v>1</v>
      </c>
      <c r="F118" s="14">
        <v>1</v>
      </c>
      <c r="G118" s="14">
        <v>43</v>
      </c>
      <c r="H118" s="14">
        <v>54</v>
      </c>
      <c r="I118" s="14">
        <v>66</v>
      </c>
      <c r="J118" s="14">
        <v>59.400000000000006</v>
      </c>
      <c r="K118" s="31" t="str">
        <f t="shared" si="4"/>
        <v>FEMALE</v>
      </c>
      <c r="L118" s="31" t="str">
        <f t="shared" si="5"/>
        <v>Sales</v>
      </c>
      <c r="M118" s="31" t="str">
        <f>IF('Campaign Data'!$D118=1,"North",IF($D118=2,"West",IF($D118=3,"South")))</f>
        <v>South</v>
      </c>
      <c r="N118" s="31" t="str">
        <f t="shared" si="6"/>
        <v>Unmarried</v>
      </c>
      <c r="O118" s="31" t="str">
        <f t="shared" si="7"/>
        <v>Corporate</v>
      </c>
    </row>
    <row r="119" spans="1:15" x14ac:dyDescent="0.25">
      <c r="A119" s="14">
        <v>93</v>
      </c>
      <c r="B119" s="14">
        <v>1</v>
      </c>
      <c r="C119" s="14">
        <v>4</v>
      </c>
      <c r="D119" s="14">
        <v>3</v>
      </c>
      <c r="E119" s="14">
        <v>1</v>
      </c>
      <c r="F119" s="14">
        <v>2</v>
      </c>
      <c r="G119" s="14">
        <v>73</v>
      </c>
      <c r="H119" s="14">
        <v>67</v>
      </c>
      <c r="I119" s="14">
        <v>74.399999999999991</v>
      </c>
      <c r="J119" s="14">
        <v>73.7</v>
      </c>
      <c r="K119" s="31" t="str">
        <f t="shared" si="4"/>
        <v>FEMALE</v>
      </c>
      <c r="L119" s="31" t="str">
        <f t="shared" si="5"/>
        <v>Sales</v>
      </c>
      <c r="M119" s="31" t="str">
        <f>IF('Campaign Data'!$D119=1,"North",IF($D119=2,"West",IF($D119=3,"South")))</f>
        <v>South</v>
      </c>
      <c r="N119" s="31" t="str">
        <f t="shared" si="6"/>
        <v>Unmarried</v>
      </c>
      <c r="O119" s="31" t="str">
        <f t="shared" si="7"/>
        <v>Home Affairs</v>
      </c>
    </row>
    <row r="120" spans="1:15" x14ac:dyDescent="0.25">
      <c r="A120" s="14">
        <v>163</v>
      </c>
      <c r="B120" s="14">
        <v>1</v>
      </c>
      <c r="C120" s="14">
        <v>4</v>
      </c>
      <c r="D120" s="14">
        <v>1</v>
      </c>
      <c r="E120" s="14">
        <v>1</v>
      </c>
      <c r="F120" s="14">
        <v>2</v>
      </c>
      <c r="G120" s="14">
        <v>52</v>
      </c>
      <c r="H120" s="14">
        <v>57</v>
      </c>
      <c r="I120" s="14">
        <v>76.8</v>
      </c>
      <c r="J120" s="14">
        <v>62.7</v>
      </c>
      <c r="K120" s="31" t="str">
        <f t="shared" si="4"/>
        <v>FEMALE</v>
      </c>
      <c r="L120" s="31" t="str">
        <f t="shared" si="5"/>
        <v>Sales</v>
      </c>
      <c r="M120" s="31" t="str">
        <f>IF('Campaign Data'!$D120=1,"North",IF($D120=2,"West",IF($D120=3,"South")))</f>
        <v>North</v>
      </c>
      <c r="N120" s="31" t="str">
        <f t="shared" si="6"/>
        <v>Unmarried</v>
      </c>
      <c r="O120" s="31" t="str">
        <f t="shared" si="7"/>
        <v>Home Affairs</v>
      </c>
    </row>
    <row r="121" spans="1:15" x14ac:dyDescent="0.25">
      <c r="A121" s="14">
        <v>37</v>
      </c>
      <c r="B121" s="14">
        <v>1</v>
      </c>
      <c r="C121" s="14">
        <v>3</v>
      </c>
      <c r="D121" s="14">
        <v>1</v>
      </c>
      <c r="E121" s="14">
        <v>1</v>
      </c>
      <c r="F121" s="14">
        <v>3</v>
      </c>
      <c r="G121" s="14">
        <v>41</v>
      </c>
      <c r="H121" s="14">
        <v>47</v>
      </c>
      <c r="I121" s="14">
        <v>48</v>
      </c>
      <c r="J121" s="14">
        <v>51.7</v>
      </c>
      <c r="K121" s="31" t="str">
        <f t="shared" si="4"/>
        <v>FEMALE</v>
      </c>
      <c r="L121" s="31" t="str">
        <f t="shared" si="5"/>
        <v>Phone</v>
      </c>
      <c r="M121" s="31" t="str">
        <f>IF('Campaign Data'!$D121=1,"North",IF($D121=2,"West",IF($D121=3,"South")))</f>
        <v>North</v>
      </c>
      <c r="N121" s="31" t="str">
        <f t="shared" si="6"/>
        <v>Unmarried</v>
      </c>
      <c r="O121" s="31" t="str">
        <f t="shared" si="7"/>
        <v>Consumer</v>
      </c>
    </row>
    <row r="122" spans="1:15" x14ac:dyDescent="0.25">
      <c r="A122" s="14">
        <v>35</v>
      </c>
      <c r="B122" s="14">
        <v>1</v>
      </c>
      <c r="C122" s="14">
        <v>1</v>
      </c>
      <c r="D122" s="14">
        <v>1</v>
      </c>
      <c r="E122" s="14">
        <v>2</v>
      </c>
      <c r="F122" s="14">
        <v>1</v>
      </c>
      <c r="G122" s="14">
        <v>60</v>
      </c>
      <c r="H122" s="14">
        <v>54</v>
      </c>
      <c r="I122" s="14">
        <v>60</v>
      </c>
      <c r="J122" s="14">
        <v>59.400000000000006</v>
      </c>
      <c r="K122" s="31" t="str">
        <f t="shared" si="4"/>
        <v>FEMALE</v>
      </c>
      <c r="L122" s="31" t="str">
        <f t="shared" si="5"/>
        <v>Direct</v>
      </c>
      <c r="M122" s="31" t="str">
        <f>IF('Campaign Data'!$D122=1,"North",IF($D122=2,"West",IF($D122=3,"South")))</f>
        <v>North</v>
      </c>
      <c r="N122" s="31" t="str">
        <f t="shared" si="6"/>
        <v>Married</v>
      </c>
      <c r="O122" s="31" t="str">
        <f t="shared" si="7"/>
        <v>Corporate</v>
      </c>
    </row>
    <row r="123" spans="1:15" x14ac:dyDescent="0.25">
      <c r="A123" s="14">
        <v>87</v>
      </c>
      <c r="B123" s="14">
        <v>1</v>
      </c>
      <c r="C123" s="14">
        <v>4</v>
      </c>
      <c r="D123" s="14">
        <v>2</v>
      </c>
      <c r="E123" s="14">
        <v>1</v>
      </c>
      <c r="F123" s="14">
        <v>1</v>
      </c>
      <c r="G123" s="14">
        <v>50</v>
      </c>
      <c r="H123" s="14">
        <v>52</v>
      </c>
      <c r="I123" s="14">
        <v>55.199999999999996</v>
      </c>
      <c r="J123" s="14">
        <v>57.2</v>
      </c>
      <c r="K123" s="31" t="str">
        <f t="shared" si="4"/>
        <v>FEMALE</v>
      </c>
      <c r="L123" s="31" t="str">
        <f t="shared" si="5"/>
        <v>Sales</v>
      </c>
      <c r="M123" s="31" t="str">
        <f>IF('Campaign Data'!$D123=1,"North",IF($D123=2,"West",IF($D123=3,"South")))</f>
        <v>West</v>
      </c>
      <c r="N123" s="31" t="str">
        <f t="shared" si="6"/>
        <v>Unmarried</v>
      </c>
      <c r="O123" s="31" t="str">
        <f t="shared" si="7"/>
        <v>Corporate</v>
      </c>
    </row>
    <row r="124" spans="1:15" x14ac:dyDescent="0.25">
      <c r="A124" s="14">
        <v>73</v>
      </c>
      <c r="B124" s="14">
        <v>1</v>
      </c>
      <c r="C124" s="14">
        <v>4</v>
      </c>
      <c r="D124" s="14">
        <v>2</v>
      </c>
      <c r="E124" s="14">
        <v>1</v>
      </c>
      <c r="F124" s="14">
        <v>2</v>
      </c>
      <c r="G124" s="14">
        <v>50</v>
      </c>
      <c r="H124" s="14">
        <v>52</v>
      </c>
      <c r="I124" s="14">
        <v>63.599999999999994</v>
      </c>
      <c r="J124" s="14">
        <v>57.2</v>
      </c>
      <c r="K124" s="31" t="str">
        <f t="shared" si="4"/>
        <v>FEMALE</v>
      </c>
      <c r="L124" s="31" t="str">
        <f t="shared" si="5"/>
        <v>Sales</v>
      </c>
      <c r="M124" s="31" t="str">
        <f>IF('Campaign Data'!$D124=1,"North",IF($D124=2,"West",IF($D124=3,"South")))</f>
        <v>West</v>
      </c>
      <c r="N124" s="31" t="str">
        <f t="shared" si="6"/>
        <v>Unmarried</v>
      </c>
      <c r="O124" s="31" t="str">
        <f t="shared" si="7"/>
        <v>Home Affairs</v>
      </c>
    </row>
    <row r="125" spans="1:15" x14ac:dyDescent="0.25">
      <c r="A125" s="14">
        <v>151</v>
      </c>
      <c r="B125" s="14">
        <v>1</v>
      </c>
      <c r="C125" s="14">
        <v>4</v>
      </c>
      <c r="D125" s="14">
        <v>2</v>
      </c>
      <c r="E125" s="14">
        <v>1</v>
      </c>
      <c r="F125" s="14">
        <v>3</v>
      </c>
      <c r="G125" s="14">
        <v>47</v>
      </c>
      <c r="H125" s="14">
        <v>46</v>
      </c>
      <c r="I125" s="14">
        <v>62.4</v>
      </c>
      <c r="J125" s="14">
        <v>50.6</v>
      </c>
      <c r="K125" s="31" t="str">
        <f t="shared" si="4"/>
        <v>FEMALE</v>
      </c>
      <c r="L125" s="31" t="str">
        <f t="shared" si="5"/>
        <v>Sales</v>
      </c>
      <c r="M125" s="31" t="str">
        <f>IF('Campaign Data'!$D125=1,"North",IF($D125=2,"West",IF($D125=3,"South")))</f>
        <v>West</v>
      </c>
      <c r="N125" s="31" t="str">
        <f t="shared" si="6"/>
        <v>Unmarried</v>
      </c>
      <c r="O125" s="31" t="str">
        <f t="shared" si="7"/>
        <v>Consumer</v>
      </c>
    </row>
    <row r="126" spans="1:15" x14ac:dyDescent="0.25">
      <c r="A126" s="14">
        <v>44</v>
      </c>
      <c r="B126" s="14">
        <v>1</v>
      </c>
      <c r="C126" s="14">
        <v>3</v>
      </c>
      <c r="D126" s="14">
        <v>1</v>
      </c>
      <c r="E126" s="14">
        <v>1</v>
      </c>
      <c r="F126" s="14">
        <v>3</v>
      </c>
      <c r="G126" s="14">
        <v>47</v>
      </c>
      <c r="H126" s="14">
        <v>62</v>
      </c>
      <c r="I126" s="14">
        <v>54</v>
      </c>
      <c r="J126" s="14">
        <v>68.2</v>
      </c>
      <c r="K126" s="31" t="str">
        <f t="shared" si="4"/>
        <v>FEMALE</v>
      </c>
      <c r="L126" s="31" t="str">
        <f t="shared" si="5"/>
        <v>Phone</v>
      </c>
      <c r="M126" s="31" t="str">
        <f>IF('Campaign Data'!$D126=1,"North",IF($D126=2,"West",IF($D126=3,"South")))</f>
        <v>North</v>
      </c>
      <c r="N126" s="31" t="str">
        <f t="shared" si="6"/>
        <v>Unmarried</v>
      </c>
      <c r="O126" s="31" t="str">
        <f t="shared" si="7"/>
        <v>Consumer</v>
      </c>
    </row>
    <row r="127" spans="1:15" x14ac:dyDescent="0.25">
      <c r="A127" s="14">
        <v>152</v>
      </c>
      <c r="B127" s="14">
        <v>1</v>
      </c>
      <c r="C127" s="14">
        <v>4</v>
      </c>
      <c r="D127" s="14">
        <v>3</v>
      </c>
      <c r="E127" s="14">
        <v>1</v>
      </c>
      <c r="F127" s="14">
        <v>2</v>
      </c>
      <c r="G127" s="14">
        <v>55</v>
      </c>
      <c r="H127" s="14">
        <v>57</v>
      </c>
      <c r="I127" s="14">
        <v>67.2</v>
      </c>
      <c r="J127" s="14">
        <v>62.7</v>
      </c>
      <c r="K127" s="31" t="str">
        <f t="shared" si="4"/>
        <v>FEMALE</v>
      </c>
      <c r="L127" s="31" t="str">
        <f t="shared" si="5"/>
        <v>Sales</v>
      </c>
      <c r="M127" s="31" t="str">
        <f>IF('Campaign Data'!$D127=1,"North",IF($D127=2,"West",IF($D127=3,"South")))</f>
        <v>South</v>
      </c>
      <c r="N127" s="31" t="str">
        <f t="shared" si="6"/>
        <v>Unmarried</v>
      </c>
      <c r="O127" s="31" t="str">
        <f t="shared" si="7"/>
        <v>Home Affairs</v>
      </c>
    </row>
    <row r="128" spans="1:15" x14ac:dyDescent="0.25">
      <c r="A128" s="14">
        <v>105</v>
      </c>
      <c r="B128" s="14">
        <v>1</v>
      </c>
      <c r="C128" s="14">
        <v>4</v>
      </c>
      <c r="D128" s="14">
        <v>2</v>
      </c>
      <c r="E128" s="14">
        <v>1</v>
      </c>
      <c r="F128" s="14">
        <v>2</v>
      </c>
      <c r="G128" s="14">
        <v>50</v>
      </c>
      <c r="H128" s="14">
        <v>41</v>
      </c>
      <c r="I128" s="14">
        <v>54</v>
      </c>
      <c r="J128" s="14">
        <v>45.1</v>
      </c>
      <c r="K128" s="31" t="str">
        <f t="shared" si="4"/>
        <v>FEMALE</v>
      </c>
      <c r="L128" s="31" t="str">
        <f t="shared" si="5"/>
        <v>Sales</v>
      </c>
      <c r="M128" s="31" t="str">
        <f>IF('Campaign Data'!$D128=1,"North",IF($D128=2,"West",IF($D128=3,"South")))</f>
        <v>West</v>
      </c>
      <c r="N128" s="31" t="str">
        <f t="shared" si="6"/>
        <v>Unmarried</v>
      </c>
      <c r="O128" s="31" t="str">
        <f t="shared" si="7"/>
        <v>Home Affairs</v>
      </c>
    </row>
    <row r="129" spans="1:15" x14ac:dyDescent="0.25">
      <c r="A129" s="14">
        <v>28</v>
      </c>
      <c r="B129" s="14">
        <v>1</v>
      </c>
      <c r="C129" s="14">
        <v>2</v>
      </c>
      <c r="D129" s="14">
        <v>2</v>
      </c>
      <c r="E129" s="14">
        <v>1</v>
      </c>
      <c r="F129" s="14">
        <v>1</v>
      </c>
      <c r="G129" s="14">
        <v>39</v>
      </c>
      <c r="H129" s="14">
        <v>53</v>
      </c>
      <c r="I129" s="14">
        <v>64.8</v>
      </c>
      <c r="J129" s="14">
        <v>58.300000000000004</v>
      </c>
      <c r="K129" s="31" t="str">
        <f t="shared" si="4"/>
        <v>FEMALE</v>
      </c>
      <c r="L129" s="31" t="str">
        <f t="shared" si="5"/>
        <v>Mail</v>
      </c>
      <c r="M129" s="31" t="str">
        <f>IF('Campaign Data'!$D129=1,"North",IF($D129=2,"West",IF($D129=3,"South")))</f>
        <v>West</v>
      </c>
      <c r="N129" s="31" t="str">
        <f t="shared" si="6"/>
        <v>Unmarried</v>
      </c>
      <c r="O129" s="31" t="str">
        <f t="shared" si="7"/>
        <v>Corporate</v>
      </c>
    </row>
    <row r="130" spans="1:15" x14ac:dyDescent="0.25">
      <c r="A130" s="14">
        <v>91</v>
      </c>
      <c r="B130" s="14">
        <v>1</v>
      </c>
      <c r="C130" s="14">
        <v>4</v>
      </c>
      <c r="D130" s="14">
        <v>3</v>
      </c>
      <c r="E130" s="14">
        <v>1</v>
      </c>
      <c r="F130" s="14">
        <v>3</v>
      </c>
      <c r="G130" s="14">
        <v>50</v>
      </c>
      <c r="H130" s="14">
        <v>49</v>
      </c>
      <c r="I130" s="14">
        <v>67.2</v>
      </c>
      <c r="J130" s="14">
        <v>53.900000000000006</v>
      </c>
      <c r="K130" s="31" t="str">
        <f t="shared" si="4"/>
        <v>FEMALE</v>
      </c>
      <c r="L130" s="31" t="str">
        <f t="shared" si="5"/>
        <v>Sales</v>
      </c>
      <c r="M130" s="31" t="str">
        <f>IF('Campaign Data'!$D130=1,"North",IF($D130=2,"West",IF($D130=3,"South")))</f>
        <v>South</v>
      </c>
      <c r="N130" s="31" t="str">
        <f t="shared" si="6"/>
        <v>Unmarried</v>
      </c>
      <c r="O130" s="31" t="str">
        <f t="shared" si="7"/>
        <v>Consumer</v>
      </c>
    </row>
    <row r="131" spans="1:15" x14ac:dyDescent="0.25">
      <c r="A131" s="14">
        <v>45</v>
      </c>
      <c r="B131" s="14">
        <v>1</v>
      </c>
      <c r="C131" s="14">
        <v>3</v>
      </c>
      <c r="D131" s="14">
        <v>1</v>
      </c>
      <c r="E131" s="14">
        <v>1</v>
      </c>
      <c r="F131" s="14">
        <v>3</v>
      </c>
      <c r="G131" s="14">
        <v>34</v>
      </c>
      <c r="H131" s="14">
        <v>35</v>
      </c>
      <c r="I131" s="14">
        <v>49.199999999999996</v>
      </c>
      <c r="J131" s="14">
        <v>38.5</v>
      </c>
      <c r="K131" s="31" t="str">
        <f t="shared" ref="K131:K194" si="8">IF($B131=0,"MALE","FEMALE")</f>
        <v>FEMALE</v>
      </c>
      <c r="L131" s="31" t="str">
        <f t="shared" ref="L131:L194" si="9">IF($C131=1,"Direct",IF($C131=2,"Mail",IF($C131=3,"Phone","Sales")))</f>
        <v>Phone</v>
      </c>
      <c r="M131" s="31" t="str">
        <f>IF('Campaign Data'!$D131=1,"North",IF($D131=2,"West",IF($D131=3,"South")))</f>
        <v>North</v>
      </c>
      <c r="N131" s="31" t="str">
        <f t="shared" ref="N131:N194" si="10">IF($E131=1,"Unmarried",IF($E131=2,"Married","Wrong Data"))</f>
        <v>Unmarried</v>
      </c>
      <c r="O131" s="31" t="str">
        <f t="shared" ref="O131:O194" si="11">IF($F131=1,"Corporate",IF($F131=2,"Home Affairs","Consumer"))</f>
        <v>Consumer</v>
      </c>
    </row>
    <row r="132" spans="1:15" x14ac:dyDescent="0.25">
      <c r="A132" s="14">
        <v>116</v>
      </c>
      <c r="B132" s="14">
        <v>1</v>
      </c>
      <c r="C132" s="14">
        <v>4</v>
      </c>
      <c r="D132" s="14">
        <v>2</v>
      </c>
      <c r="E132" s="14">
        <v>1</v>
      </c>
      <c r="F132" s="14">
        <v>2</v>
      </c>
      <c r="G132" s="14">
        <v>57</v>
      </c>
      <c r="H132" s="14">
        <v>59</v>
      </c>
      <c r="I132" s="14">
        <v>64.8</v>
      </c>
      <c r="J132" s="14">
        <v>64.900000000000006</v>
      </c>
      <c r="K132" s="31" t="str">
        <f t="shared" si="8"/>
        <v>FEMALE</v>
      </c>
      <c r="L132" s="31" t="str">
        <f t="shared" si="9"/>
        <v>Sales</v>
      </c>
      <c r="M132" s="31" t="str">
        <f>IF('Campaign Data'!$D132=1,"North",IF($D132=2,"West",IF($D132=3,"South")))</f>
        <v>West</v>
      </c>
      <c r="N132" s="31" t="str">
        <f t="shared" si="10"/>
        <v>Unmarried</v>
      </c>
      <c r="O132" s="31" t="str">
        <f t="shared" si="11"/>
        <v>Home Affairs</v>
      </c>
    </row>
    <row r="133" spans="1:15" x14ac:dyDescent="0.25">
      <c r="A133" s="14">
        <v>33</v>
      </c>
      <c r="B133" s="14">
        <v>1</v>
      </c>
      <c r="C133" s="14">
        <v>2</v>
      </c>
      <c r="D133" s="14">
        <v>1</v>
      </c>
      <c r="E133" s="14">
        <v>1</v>
      </c>
      <c r="F133" s="14">
        <v>2</v>
      </c>
      <c r="G133" s="14">
        <v>57</v>
      </c>
      <c r="H133" s="14">
        <v>65</v>
      </c>
      <c r="I133" s="14">
        <v>86.399999999999991</v>
      </c>
      <c r="J133" s="14">
        <v>71.5</v>
      </c>
      <c r="K133" s="31" t="str">
        <f t="shared" si="8"/>
        <v>FEMALE</v>
      </c>
      <c r="L133" s="31" t="str">
        <f t="shared" si="9"/>
        <v>Mail</v>
      </c>
      <c r="M133" s="31" t="str">
        <f>IF('Campaign Data'!$D133=1,"North",IF($D133=2,"West",IF($D133=3,"South")))</f>
        <v>North</v>
      </c>
      <c r="N133" s="31" t="str">
        <f t="shared" si="10"/>
        <v>Unmarried</v>
      </c>
      <c r="O133" s="31" t="str">
        <f t="shared" si="11"/>
        <v>Home Affairs</v>
      </c>
    </row>
    <row r="134" spans="1:15" x14ac:dyDescent="0.25">
      <c r="A134" s="14">
        <v>66</v>
      </c>
      <c r="B134" s="14">
        <v>1</v>
      </c>
      <c r="C134" s="14">
        <v>4</v>
      </c>
      <c r="D134" s="14">
        <v>2</v>
      </c>
      <c r="E134" s="14">
        <v>1</v>
      </c>
      <c r="F134" s="14">
        <v>3</v>
      </c>
      <c r="G134" s="14">
        <v>68</v>
      </c>
      <c r="H134" s="14">
        <v>62</v>
      </c>
      <c r="I134" s="14">
        <v>67.2</v>
      </c>
      <c r="J134" s="14">
        <v>68.2</v>
      </c>
      <c r="K134" s="31" t="str">
        <f t="shared" si="8"/>
        <v>FEMALE</v>
      </c>
      <c r="L134" s="31" t="str">
        <f t="shared" si="9"/>
        <v>Sales</v>
      </c>
      <c r="M134" s="31" t="str">
        <f>IF('Campaign Data'!$D134=1,"North",IF($D134=2,"West",IF($D134=3,"South")))</f>
        <v>West</v>
      </c>
      <c r="N134" s="31" t="str">
        <f t="shared" si="10"/>
        <v>Unmarried</v>
      </c>
      <c r="O134" s="31" t="str">
        <f t="shared" si="11"/>
        <v>Consumer</v>
      </c>
    </row>
    <row r="135" spans="1:15" x14ac:dyDescent="0.25">
      <c r="A135" s="14">
        <v>72</v>
      </c>
      <c r="B135" s="14">
        <v>1</v>
      </c>
      <c r="C135" s="14">
        <v>4</v>
      </c>
      <c r="D135" s="14">
        <v>2</v>
      </c>
      <c r="E135" s="14">
        <v>1</v>
      </c>
      <c r="F135" s="14">
        <v>3</v>
      </c>
      <c r="G135" s="14">
        <v>42</v>
      </c>
      <c r="H135" s="14">
        <v>54</v>
      </c>
      <c r="I135" s="14">
        <v>56.4</v>
      </c>
      <c r="J135" s="14">
        <v>59.400000000000006</v>
      </c>
      <c r="K135" s="31" t="str">
        <f t="shared" si="8"/>
        <v>FEMALE</v>
      </c>
      <c r="L135" s="31" t="str">
        <f t="shared" si="9"/>
        <v>Sales</v>
      </c>
      <c r="M135" s="31" t="str">
        <f>IF('Campaign Data'!$D135=1,"North",IF($D135=2,"West",IF($D135=3,"South")))</f>
        <v>West</v>
      </c>
      <c r="N135" s="31" t="str">
        <f t="shared" si="10"/>
        <v>Unmarried</v>
      </c>
      <c r="O135" s="31" t="str">
        <f t="shared" si="11"/>
        <v>Consumer</v>
      </c>
    </row>
    <row r="136" spans="1:15" x14ac:dyDescent="0.25">
      <c r="A136" s="14">
        <v>77</v>
      </c>
      <c r="B136" s="14">
        <v>1</v>
      </c>
      <c r="C136" s="14">
        <v>4</v>
      </c>
      <c r="D136" s="14">
        <v>1</v>
      </c>
      <c r="E136" s="14">
        <v>1</v>
      </c>
      <c r="F136" s="14">
        <v>2</v>
      </c>
      <c r="G136" s="14">
        <v>61</v>
      </c>
      <c r="H136" s="14">
        <v>59</v>
      </c>
      <c r="I136" s="14">
        <v>58.8</v>
      </c>
      <c r="J136" s="14">
        <v>64.900000000000006</v>
      </c>
      <c r="K136" s="31" t="str">
        <f t="shared" si="8"/>
        <v>FEMALE</v>
      </c>
      <c r="L136" s="31" t="str">
        <f t="shared" si="9"/>
        <v>Sales</v>
      </c>
      <c r="M136" s="31" t="str">
        <f>IF('Campaign Data'!$D136=1,"North",IF($D136=2,"West",IF($D136=3,"South")))</f>
        <v>North</v>
      </c>
      <c r="N136" s="31" t="str">
        <f t="shared" si="10"/>
        <v>Unmarried</v>
      </c>
      <c r="O136" s="31" t="str">
        <f t="shared" si="11"/>
        <v>Home Affairs</v>
      </c>
    </row>
    <row r="137" spans="1:15" x14ac:dyDescent="0.25">
      <c r="A137" s="14">
        <v>61</v>
      </c>
      <c r="B137" s="14">
        <v>1</v>
      </c>
      <c r="C137" s="14">
        <v>4</v>
      </c>
      <c r="D137" s="14">
        <v>3</v>
      </c>
      <c r="E137" s="14">
        <v>1</v>
      </c>
      <c r="F137" s="14">
        <v>2</v>
      </c>
      <c r="G137" s="14">
        <v>76</v>
      </c>
      <c r="H137" s="14">
        <v>63</v>
      </c>
      <c r="I137" s="14">
        <v>72</v>
      </c>
      <c r="J137" s="14">
        <v>69.300000000000011</v>
      </c>
      <c r="K137" s="31" t="str">
        <f t="shared" si="8"/>
        <v>FEMALE</v>
      </c>
      <c r="L137" s="31" t="str">
        <f t="shared" si="9"/>
        <v>Sales</v>
      </c>
      <c r="M137" s="31" t="str">
        <f>IF('Campaign Data'!$D137=1,"North",IF($D137=2,"West",IF($D137=3,"South")))</f>
        <v>South</v>
      </c>
      <c r="N137" s="31" t="str">
        <f t="shared" si="10"/>
        <v>Unmarried</v>
      </c>
      <c r="O137" s="31" t="str">
        <f t="shared" si="11"/>
        <v>Home Affairs</v>
      </c>
    </row>
    <row r="138" spans="1:15" x14ac:dyDescent="0.25">
      <c r="A138" s="14">
        <v>190</v>
      </c>
      <c r="B138" s="14">
        <v>1</v>
      </c>
      <c r="C138" s="14">
        <v>4</v>
      </c>
      <c r="D138" s="14">
        <v>2</v>
      </c>
      <c r="E138" s="14">
        <v>2</v>
      </c>
      <c r="F138" s="14">
        <v>2</v>
      </c>
      <c r="G138" s="14">
        <v>47</v>
      </c>
      <c r="H138" s="14">
        <v>59</v>
      </c>
      <c r="I138" s="14">
        <v>64.8</v>
      </c>
      <c r="J138" s="14">
        <v>64.900000000000006</v>
      </c>
      <c r="K138" s="31" t="str">
        <f t="shared" si="8"/>
        <v>FEMALE</v>
      </c>
      <c r="L138" s="31" t="str">
        <f t="shared" si="9"/>
        <v>Sales</v>
      </c>
      <c r="M138" s="31" t="str">
        <f>IF('Campaign Data'!$D138=1,"North",IF($D138=2,"West",IF($D138=3,"South")))</f>
        <v>West</v>
      </c>
      <c r="N138" s="31" t="str">
        <f t="shared" si="10"/>
        <v>Married</v>
      </c>
      <c r="O138" s="31" t="str">
        <f t="shared" si="11"/>
        <v>Home Affairs</v>
      </c>
    </row>
    <row r="139" spans="1:15" x14ac:dyDescent="0.25">
      <c r="A139" s="14">
        <v>42</v>
      </c>
      <c r="B139" s="14">
        <v>1</v>
      </c>
      <c r="C139" s="14">
        <v>3</v>
      </c>
      <c r="D139" s="14">
        <v>2</v>
      </c>
      <c r="E139" s="14">
        <v>1</v>
      </c>
      <c r="F139" s="14">
        <v>3</v>
      </c>
      <c r="G139" s="14">
        <v>46</v>
      </c>
      <c r="H139" s="14">
        <v>52</v>
      </c>
      <c r="I139" s="14">
        <v>66</v>
      </c>
      <c r="J139" s="14">
        <v>57.2</v>
      </c>
      <c r="K139" s="31" t="str">
        <f t="shared" si="8"/>
        <v>FEMALE</v>
      </c>
      <c r="L139" s="31" t="str">
        <f t="shared" si="9"/>
        <v>Phone</v>
      </c>
      <c r="M139" s="31" t="str">
        <f>IF('Campaign Data'!$D139=1,"North",IF($D139=2,"West",IF($D139=3,"South")))</f>
        <v>West</v>
      </c>
      <c r="N139" s="31" t="str">
        <f t="shared" si="10"/>
        <v>Unmarried</v>
      </c>
      <c r="O139" s="31" t="str">
        <f t="shared" si="11"/>
        <v>Consumer</v>
      </c>
    </row>
    <row r="140" spans="1:15" x14ac:dyDescent="0.25">
      <c r="A140" s="14">
        <v>2</v>
      </c>
      <c r="B140" s="14">
        <v>1</v>
      </c>
      <c r="C140" s="14">
        <v>1</v>
      </c>
      <c r="D140" s="14">
        <v>2</v>
      </c>
      <c r="E140" s="14">
        <v>1</v>
      </c>
      <c r="F140" s="14">
        <v>3</v>
      </c>
      <c r="G140" s="14">
        <v>39</v>
      </c>
      <c r="H140" s="14">
        <v>41</v>
      </c>
      <c r="I140" s="14">
        <v>39.6</v>
      </c>
      <c r="J140" s="14">
        <v>45.1</v>
      </c>
      <c r="K140" s="31" t="str">
        <f t="shared" si="8"/>
        <v>FEMALE</v>
      </c>
      <c r="L140" s="31" t="str">
        <f t="shared" si="9"/>
        <v>Direct</v>
      </c>
      <c r="M140" s="31" t="str">
        <f>IF('Campaign Data'!$D140=1,"North",IF($D140=2,"West",IF($D140=3,"South")))</f>
        <v>West</v>
      </c>
      <c r="N140" s="31" t="str">
        <f t="shared" si="10"/>
        <v>Unmarried</v>
      </c>
      <c r="O140" s="31" t="str">
        <f t="shared" si="11"/>
        <v>Consumer</v>
      </c>
    </row>
    <row r="141" spans="1:15" x14ac:dyDescent="0.25">
      <c r="A141" s="14">
        <v>55</v>
      </c>
      <c r="B141" s="14">
        <v>1</v>
      </c>
      <c r="C141" s="14">
        <v>3</v>
      </c>
      <c r="D141" s="14">
        <v>2</v>
      </c>
      <c r="E141" s="14">
        <v>2</v>
      </c>
      <c r="F141" s="14">
        <v>2</v>
      </c>
      <c r="G141" s="14">
        <v>52</v>
      </c>
      <c r="H141" s="14">
        <v>49</v>
      </c>
      <c r="I141" s="14">
        <v>58.8</v>
      </c>
      <c r="J141" s="14">
        <v>53.900000000000006</v>
      </c>
      <c r="K141" s="31" t="str">
        <f t="shared" si="8"/>
        <v>FEMALE</v>
      </c>
      <c r="L141" s="31" t="str">
        <f t="shared" si="9"/>
        <v>Phone</v>
      </c>
      <c r="M141" s="31" t="str">
        <f>IF('Campaign Data'!$D141=1,"North",IF($D141=2,"West",IF($D141=3,"South")))</f>
        <v>West</v>
      </c>
      <c r="N141" s="31" t="str">
        <f t="shared" si="10"/>
        <v>Married</v>
      </c>
      <c r="O141" s="31" t="str">
        <f t="shared" si="11"/>
        <v>Home Affairs</v>
      </c>
    </row>
    <row r="142" spans="1:15" x14ac:dyDescent="0.25">
      <c r="A142" s="14">
        <v>19</v>
      </c>
      <c r="B142" s="14">
        <v>1</v>
      </c>
      <c r="C142" s="14">
        <v>1</v>
      </c>
      <c r="D142" s="14">
        <v>1</v>
      </c>
      <c r="E142" s="14">
        <v>1</v>
      </c>
      <c r="F142" s="14">
        <v>1</v>
      </c>
      <c r="G142" s="14">
        <v>28</v>
      </c>
      <c r="H142" s="14">
        <v>46</v>
      </c>
      <c r="I142" s="14">
        <v>51.6</v>
      </c>
      <c r="J142" s="14">
        <v>50.6</v>
      </c>
      <c r="K142" s="31" t="str">
        <f t="shared" si="8"/>
        <v>FEMALE</v>
      </c>
      <c r="L142" s="31" t="str">
        <f t="shared" si="9"/>
        <v>Direct</v>
      </c>
      <c r="M142" s="31" t="str">
        <f>IF('Campaign Data'!$D142=1,"North",IF($D142=2,"West",IF($D142=3,"South")))</f>
        <v>North</v>
      </c>
      <c r="N142" s="31" t="str">
        <f t="shared" si="10"/>
        <v>Unmarried</v>
      </c>
      <c r="O142" s="31" t="str">
        <f t="shared" si="11"/>
        <v>Corporate</v>
      </c>
    </row>
    <row r="143" spans="1:15" x14ac:dyDescent="0.25">
      <c r="A143" s="14">
        <v>90</v>
      </c>
      <c r="B143" s="14">
        <v>1</v>
      </c>
      <c r="C143" s="14">
        <v>4</v>
      </c>
      <c r="D143" s="14">
        <v>3</v>
      </c>
      <c r="E143" s="14">
        <v>1</v>
      </c>
      <c r="F143" s="14">
        <v>2</v>
      </c>
      <c r="G143" s="14">
        <v>42</v>
      </c>
      <c r="H143" s="14">
        <v>54</v>
      </c>
      <c r="I143" s="14">
        <v>60</v>
      </c>
      <c r="J143" s="14">
        <v>59.400000000000006</v>
      </c>
      <c r="K143" s="31" t="str">
        <f t="shared" si="8"/>
        <v>FEMALE</v>
      </c>
      <c r="L143" s="31" t="str">
        <f t="shared" si="9"/>
        <v>Sales</v>
      </c>
      <c r="M143" s="31" t="str">
        <f>IF('Campaign Data'!$D143=1,"North",IF($D143=2,"West",IF($D143=3,"South")))</f>
        <v>South</v>
      </c>
      <c r="N143" s="31" t="str">
        <f t="shared" si="10"/>
        <v>Unmarried</v>
      </c>
      <c r="O143" s="31" t="str">
        <f t="shared" si="11"/>
        <v>Home Affairs</v>
      </c>
    </row>
    <row r="144" spans="1:15" x14ac:dyDescent="0.25">
      <c r="A144" s="14">
        <v>142</v>
      </c>
      <c r="B144" s="14">
        <v>1</v>
      </c>
      <c r="C144" s="14">
        <v>4</v>
      </c>
      <c r="D144" s="14">
        <v>2</v>
      </c>
      <c r="E144" s="14">
        <v>1</v>
      </c>
      <c r="F144" s="14">
        <v>3</v>
      </c>
      <c r="G144" s="14">
        <v>47</v>
      </c>
      <c r="H144" s="14">
        <v>42</v>
      </c>
      <c r="I144" s="14">
        <v>62.4</v>
      </c>
      <c r="J144" s="14">
        <v>46.2</v>
      </c>
      <c r="K144" s="31" t="str">
        <f t="shared" si="8"/>
        <v>FEMALE</v>
      </c>
      <c r="L144" s="31" t="str">
        <f t="shared" si="9"/>
        <v>Sales</v>
      </c>
      <c r="M144" s="31" t="str">
        <f>IF('Campaign Data'!$D144=1,"North",IF($D144=2,"West",IF($D144=3,"South")))</f>
        <v>West</v>
      </c>
      <c r="N144" s="31" t="str">
        <f t="shared" si="10"/>
        <v>Unmarried</v>
      </c>
      <c r="O144" s="31" t="str">
        <f t="shared" si="11"/>
        <v>Consumer</v>
      </c>
    </row>
    <row r="145" spans="1:15" x14ac:dyDescent="0.25">
      <c r="A145" s="14">
        <v>17</v>
      </c>
      <c r="B145" s="14">
        <v>1</v>
      </c>
      <c r="C145" s="14">
        <v>1</v>
      </c>
      <c r="D145" s="14">
        <v>2</v>
      </c>
      <c r="E145" s="14">
        <v>1</v>
      </c>
      <c r="F145" s="14">
        <v>2</v>
      </c>
      <c r="G145" s="14">
        <v>47</v>
      </c>
      <c r="H145" s="14">
        <v>57</v>
      </c>
      <c r="I145" s="14">
        <v>57.599999999999994</v>
      </c>
      <c r="J145" s="14">
        <v>62.7</v>
      </c>
      <c r="K145" s="31" t="str">
        <f t="shared" si="8"/>
        <v>FEMALE</v>
      </c>
      <c r="L145" s="31" t="str">
        <f t="shared" si="9"/>
        <v>Direct</v>
      </c>
      <c r="M145" s="31" t="str">
        <f>IF('Campaign Data'!$D145=1,"North",IF($D145=2,"West",IF($D145=3,"South")))</f>
        <v>West</v>
      </c>
      <c r="N145" s="31" t="str">
        <f t="shared" si="10"/>
        <v>Unmarried</v>
      </c>
      <c r="O145" s="31" t="str">
        <f t="shared" si="11"/>
        <v>Home Affairs</v>
      </c>
    </row>
    <row r="146" spans="1:15" x14ac:dyDescent="0.25">
      <c r="A146" s="14">
        <v>122</v>
      </c>
      <c r="B146" s="14">
        <v>1</v>
      </c>
      <c r="C146" s="14">
        <v>4</v>
      </c>
      <c r="D146" s="14">
        <v>2</v>
      </c>
      <c r="E146" s="14">
        <v>1</v>
      </c>
      <c r="F146" s="14">
        <v>2</v>
      </c>
      <c r="G146" s="14">
        <v>52</v>
      </c>
      <c r="H146" s="14">
        <v>59</v>
      </c>
      <c r="I146" s="14">
        <v>69.599999999999994</v>
      </c>
      <c r="J146" s="14">
        <v>64.900000000000006</v>
      </c>
      <c r="K146" s="31" t="str">
        <f t="shared" si="8"/>
        <v>FEMALE</v>
      </c>
      <c r="L146" s="31" t="str">
        <f t="shared" si="9"/>
        <v>Sales</v>
      </c>
      <c r="M146" s="31" t="str">
        <f>IF('Campaign Data'!$D146=1,"North",IF($D146=2,"West",IF($D146=3,"South")))</f>
        <v>West</v>
      </c>
      <c r="N146" s="31" t="str">
        <f t="shared" si="10"/>
        <v>Unmarried</v>
      </c>
      <c r="O146" s="31" t="str">
        <f t="shared" si="11"/>
        <v>Home Affairs</v>
      </c>
    </row>
    <row r="147" spans="1:15" x14ac:dyDescent="0.25">
      <c r="A147" s="14">
        <v>191</v>
      </c>
      <c r="B147" s="14">
        <v>1</v>
      </c>
      <c r="C147" s="14">
        <v>4</v>
      </c>
      <c r="D147" s="14">
        <v>3</v>
      </c>
      <c r="E147" s="14">
        <v>2</v>
      </c>
      <c r="F147" s="14">
        <v>2</v>
      </c>
      <c r="G147" s="14">
        <v>47</v>
      </c>
      <c r="H147" s="14">
        <v>52</v>
      </c>
      <c r="I147" s="14">
        <v>51.6</v>
      </c>
      <c r="J147" s="14">
        <v>57.2</v>
      </c>
      <c r="K147" s="31" t="str">
        <f t="shared" si="8"/>
        <v>FEMALE</v>
      </c>
      <c r="L147" s="31" t="str">
        <f t="shared" si="9"/>
        <v>Sales</v>
      </c>
      <c r="M147" s="31" t="str">
        <f>IF('Campaign Data'!$D147=1,"North",IF($D147=2,"West",IF($D147=3,"South")))</f>
        <v>South</v>
      </c>
      <c r="N147" s="31" t="str">
        <f t="shared" si="10"/>
        <v>Married</v>
      </c>
      <c r="O147" s="31" t="str">
        <f t="shared" si="11"/>
        <v>Home Affairs</v>
      </c>
    </row>
    <row r="148" spans="1:15" x14ac:dyDescent="0.25">
      <c r="A148" s="14">
        <v>83</v>
      </c>
      <c r="B148" s="14">
        <v>1</v>
      </c>
      <c r="C148" s="14">
        <v>4</v>
      </c>
      <c r="D148" s="14">
        <v>2</v>
      </c>
      <c r="E148" s="14">
        <v>1</v>
      </c>
      <c r="F148" s="14">
        <v>3</v>
      </c>
      <c r="G148" s="14">
        <v>50</v>
      </c>
      <c r="H148" s="14">
        <v>62</v>
      </c>
      <c r="I148" s="14">
        <v>49.199999999999996</v>
      </c>
      <c r="J148" s="14">
        <v>68.2</v>
      </c>
      <c r="K148" s="31" t="str">
        <f t="shared" si="8"/>
        <v>FEMALE</v>
      </c>
      <c r="L148" s="31" t="str">
        <f t="shared" si="9"/>
        <v>Sales</v>
      </c>
      <c r="M148" s="31" t="str">
        <f>IF('Campaign Data'!$D148=1,"North",IF($D148=2,"West",IF($D148=3,"South")))</f>
        <v>West</v>
      </c>
      <c r="N148" s="31" t="str">
        <f t="shared" si="10"/>
        <v>Unmarried</v>
      </c>
      <c r="O148" s="31" t="str">
        <f t="shared" si="11"/>
        <v>Consumer</v>
      </c>
    </row>
    <row r="149" spans="1:15" x14ac:dyDescent="0.25">
      <c r="A149" s="14">
        <v>182</v>
      </c>
      <c r="B149" s="14">
        <v>1</v>
      </c>
      <c r="C149" s="14">
        <v>4</v>
      </c>
      <c r="D149" s="14">
        <v>2</v>
      </c>
      <c r="E149" s="14">
        <v>2</v>
      </c>
      <c r="F149" s="14">
        <v>2</v>
      </c>
      <c r="G149" s="14">
        <v>44</v>
      </c>
      <c r="H149" s="14">
        <v>52</v>
      </c>
      <c r="I149" s="14">
        <v>51.6</v>
      </c>
      <c r="J149" s="14">
        <v>57.2</v>
      </c>
      <c r="K149" s="31" t="str">
        <f t="shared" si="8"/>
        <v>FEMALE</v>
      </c>
      <c r="L149" s="31" t="str">
        <f t="shared" si="9"/>
        <v>Sales</v>
      </c>
      <c r="M149" s="31" t="str">
        <f>IF('Campaign Data'!$D149=1,"North",IF($D149=2,"West",IF($D149=3,"South")))</f>
        <v>West</v>
      </c>
      <c r="N149" s="31" t="str">
        <f t="shared" si="10"/>
        <v>Married</v>
      </c>
      <c r="O149" s="31" t="str">
        <f t="shared" si="11"/>
        <v>Home Affairs</v>
      </c>
    </row>
    <row r="150" spans="1:15" x14ac:dyDescent="0.25">
      <c r="A150" s="14">
        <v>6</v>
      </c>
      <c r="B150" s="14">
        <v>1</v>
      </c>
      <c r="C150" s="14">
        <v>1</v>
      </c>
      <c r="D150" s="14">
        <v>1</v>
      </c>
      <c r="E150" s="14">
        <v>1</v>
      </c>
      <c r="F150" s="14">
        <v>2</v>
      </c>
      <c r="G150" s="14">
        <v>47</v>
      </c>
      <c r="H150" s="14">
        <v>41</v>
      </c>
      <c r="I150" s="14">
        <v>55.199999999999996</v>
      </c>
      <c r="J150" s="14">
        <v>45.1</v>
      </c>
      <c r="K150" s="31" t="str">
        <f t="shared" si="8"/>
        <v>FEMALE</v>
      </c>
      <c r="L150" s="31" t="str">
        <f t="shared" si="9"/>
        <v>Direct</v>
      </c>
      <c r="M150" s="31" t="str">
        <f>IF('Campaign Data'!$D150=1,"North",IF($D150=2,"West",IF($D150=3,"South")))</f>
        <v>North</v>
      </c>
      <c r="N150" s="31" t="str">
        <f t="shared" si="10"/>
        <v>Unmarried</v>
      </c>
      <c r="O150" s="31" t="str">
        <f t="shared" si="11"/>
        <v>Home Affairs</v>
      </c>
    </row>
    <row r="151" spans="1:15" x14ac:dyDescent="0.25">
      <c r="A151" s="14">
        <v>46</v>
      </c>
      <c r="B151" s="14">
        <v>1</v>
      </c>
      <c r="C151" s="14">
        <v>3</v>
      </c>
      <c r="D151" s="14">
        <v>1</v>
      </c>
      <c r="E151" s="14">
        <v>1</v>
      </c>
      <c r="F151" s="14">
        <v>2</v>
      </c>
      <c r="G151" s="14">
        <v>45</v>
      </c>
      <c r="H151" s="14">
        <v>55</v>
      </c>
      <c r="I151" s="14">
        <v>52.8</v>
      </c>
      <c r="J151" s="14">
        <v>60.500000000000007</v>
      </c>
      <c r="K151" s="31" t="str">
        <f t="shared" si="8"/>
        <v>FEMALE</v>
      </c>
      <c r="L151" s="31" t="str">
        <f t="shared" si="9"/>
        <v>Phone</v>
      </c>
      <c r="M151" s="31" t="str">
        <f>IF('Campaign Data'!$D151=1,"North",IF($D151=2,"West",IF($D151=3,"South")))</f>
        <v>North</v>
      </c>
      <c r="N151" s="31" t="str">
        <f t="shared" si="10"/>
        <v>Unmarried</v>
      </c>
      <c r="O151" s="31" t="str">
        <f t="shared" si="11"/>
        <v>Home Affairs</v>
      </c>
    </row>
    <row r="152" spans="1:15" x14ac:dyDescent="0.25">
      <c r="A152" s="14">
        <v>43</v>
      </c>
      <c r="B152" s="14">
        <v>1</v>
      </c>
      <c r="C152" s="14">
        <v>3</v>
      </c>
      <c r="D152" s="14">
        <v>1</v>
      </c>
      <c r="E152" s="14">
        <v>1</v>
      </c>
      <c r="F152" s="14">
        <v>2</v>
      </c>
      <c r="G152" s="14">
        <v>47</v>
      </c>
      <c r="H152" s="14">
        <v>37</v>
      </c>
      <c r="I152" s="14">
        <v>51.6</v>
      </c>
      <c r="J152" s="14">
        <v>40.700000000000003</v>
      </c>
      <c r="K152" s="31" t="str">
        <f t="shared" si="8"/>
        <v>FEMALE</v>
      </c>
      <c r="L152" s="31" t="str">
        <f t="shared" si="9"/>
        <v>Phone</v>
      </c>
      <c r="M152" s="31" t="str">
        <f>IF('Campaign Data'!$D152=1,"North",IF($D152=2,"West",IF($D152=3,"South")))</f>
        <v>North</v>
      </c>
      <c r="N152" s="31" t="str">
        <f t="shared" si="10"/>
        <v>Unmarried</v>
      </c>
      <c r="O152" s="31" t="str">
        <f t="shared" si="11"/>
        <v>Home Affairs</v>
      </c>
    </row>
    <row r="153" spans="1:15" x14ac:dyDescent="0.25">
      <c r="A153" s="14">
        <v>96</v>
      </c>
      <c r="B153" s="14">
        <v>1</v>
      </c>
      <c r="C153" s="14">
        <v>4</v>
      </c>
      <c r="D153" s="14">
        <v>3</v>
      </c>
      <c r="E153" s="14">
        <v>1</v>
      </c>
      <c r="F153" s="14">
        <v>2</v>
      </c>
      <c r="G153" s="14">
        <v>65</v>
      </c>
      <c r="H153" s="14">
        <v>54</v>
      </c>
      <c r="I153" s="14">
        <v>73.2</v>
      </c>
      <c r="J153" s="14">
        <v>59.400000000000006</v>
      </c>
      <c r="K153" s="31" t="str">
        <f t="shared" si="8"/>
        <v>FEMALE</v>
      </c>
      <c r="L153" s="31" t="str">
        <f t="shared" si="9"/>
        <v>Sales</v>
      </c>
      <c r="M153" s="31" t="str">
        <f>IF('Campaign Data'!$D153=1,"North",IF($D153=2,"West",IF($D153=3,"South")))</f>
        <v>South</v>
      </c>
      <c r="N153" s="31" t="str">
        <f t="shared" si="10"/>
        <v>Unmarried</v>
      </c>
      <c r="O153" s="31" t="str">
        <f t="shared" si="11"/>
        <v>Home Affairs</v>
      </c>
    </row>
    <row r="154" spans="1:15" x14ac:dyDescent="0.25">
      <c r="A154" s="14">
        <v>138</v>
      </c>
      <c r="B154" s="14">
        <v>1</v>
      </c>
      <c r="C154" s="14">
        <v>4</v>
      </c>
      <c r="D154" s="14">
        <v>2</v>
      </c>
      <c r="E154" s="14">
        <v>1</v>
      </c>
      <c r="F154" s="14">
        <v>3</v>
      </c>
      <c r="G154" s="14">
        <v>43</v>
      </c>
      <c r="H154" s="14">
        <v>57</v>
      </c>
      <c r="I154" s="14">
        <v>48</v>
      </c>
      <c r="J154" s="14">
        <v>62.7</v>
      </c>
      <c r="K154" s="31" t="str">
        <f t="shared" si="8"/>
        <v>FEMALE</v>
      </c>
      <c r="L154" s="31" t="str">
        <f t="shared" si="9"/>
        <v>Sales</v>
      </c>
      <c r="M154" s="31" t="str">
        <f>IF('Campaign Data'!$D154=1,"North",IF($D154=2,"West",IF($D154=3,"South")))</f>
        <v>West</v>
      </c>
      <c r="N154" s="31" t="str">
        <f t="shared" si="10"/>
        <v>Unmarried</v>
      </c>
      <c r="O154" s="31" t="str">
        <f t="shared" si="11"/>
        <v>Consumer</v>
      </c>
    </row>
    <row r="155" spans="1:15" x14ac:dyDescent="0.25">
      <c r="A155" s="14">
        <v>10</v>
      </c>
      <c r="B155" s="14">
        <v>1</v>
      </c>
      <c r="C155" s="14">
        <v>1</v>
      </c>
      <c r="D155" s="14">
        <v>2</v>
      </c>
      <c r="E155" s="14">
        <v>1</v>
      </c>
      <c r="F155" s="14">
        <v>1</v>
      </c>
      <c r="G155" s="14">
        <v>47</v>
      </c>
      <c r="H155" s="14">
        <v>54</v>
      </c>
      <c r="I155" s="14">
        <v>58.8</v>
      </c>
      <c r="J155" s="14">
        <v>59.400000000000006</v>
      </c>
      <c r="K155" s="31" t="str">
        <f t="shared" si="8"/>
        <v>FEMALE</v>
      </c>
      <c r="L155" s="31" t="str">
        <f t="shared" si="9"/>
        <v>Direct</v>
      </c>
      <c r="M155" s="31" t="str">
        <f>IF('Campaign Data'!$D155=1,"North",IF($D155=2,"West",IF($D155=3,"South")))</f>
        <v>West</v>
      </c>
      <c r="N155" s="31" t="str">
        <f t="shared" si="10"/>
        <v>Unmarried</v>
      </c>
      <c r="O155" s="31" t="str">
        <f t="shared" si="11"/>
        <v>Corporate</v>
      </c>
    </row>
    <row r="156" spans="1:15" x14ac:dyDescent="0.25">
      <c r="A156" s="14">
        <v>71</v>
      </c>
      <c r="B156" s="14">
        <v>1</v>
      </c>
      <c r="C156" s="14">
        <v>4</v>
      </c>
      <c r="D156" s="14">
        <v>2</v>
      </c>
      <c r="E156" s="14">
        <v>1</v>
      </c>
      <c r="F156" s="14">
        <v>1</v>
      </c>
      <c r="G156" s="14">
        <v>57</v>
      </c>
      <c r="H156" s="14">
        <v>62</v>
      </c>
      <c r="I156" s="14">
        <v>67.2</v>
      </c>
      <c r="J156" s="14">
        <v>68.2</v>
      </c>
      <c r="K156" s="31" t="str">
        <f t="shared" si="8"/>
        <v>FEMALE</v>
      </c>
      <c r="L156" s="31" t="str">
        <f t="shared" si="9"/>
        <v>Sales</v>
      </c>
      <c r="M156" s="31" t="str">
        <f>IF('Campaign Data'!$D156=1,"North",IF($D156=2,"West",IF($D156=3,"South")))</f>
        <v>West</v>
      </c>
      <c r="N156" s="31" t="str">
        <f t="shared" si="10"/>
        <v>Unmarried</v>
      </c>
      <c r="O156" s="31" t="str">
        <f t="shared" si="11"/>
        <v>Corporate</v>
      </c>
    </row>
    <row r="157" spans="1:15" x14ac:dyDescent="0.25">
      <c r="A157" s="14">
        <v>139</v>
      </c>
      <c r="B157" s="14">
        <v>1</v>
      </c>
      <c r="C157" s="14">
        <v>4</v>
      </c>
      <c r="D157" s="14">
        <v>2</v>
      </c>
      <c r="E157" s="14">
        <v>1</v>
      </c>
      <c r="F157" s="14">
        <v>2</v>
      </c>
      <c r="G157" s="14">
        <v>68</v>
      </c>
      <c r="H157" s="14">
        <v>59</v>
      </c>
      <c r="I157" s="14">
        <v>73.2</v>
      </c>
      <c r="J157" s="14">
        <v>64.900000000000006</v>
      </c>
      <c r="K157" s="31" t="str">
        <f t="shared" si="8"/>
        <v>FEMALE</v>
      </c>
      <c r="L157" s="31" t="str">
        <f t="shared" si="9"/>
        <v>Sales</v>
      </c>
      <c r="M157" s="31" t="str">
        <f>IF('Campaign Data'!$D157=1,"North",IF($D157=2,"West",IF($D157=3,"South")))</f>
        <v>West</v>
      </c>
      <c r="N157" s="31" t="str">
        <f t="shared" si="10"/>
        <v>Unmarried</v>
      </c>
      <c r="O157" s="31" t="str">
        <f t="shared" si="11"/>
        <v>Home Affairs</v>
      </c>
    </row>
    <row r="158" spans="1:15" x14ac:dyDescent="0.25">
      <c r="A158" s="14">
        <v>110</v>
      </c>
      <c r="B158" s="14">
        <v>1</v>
      </c>
      <c r="C158" s="14">
        <v>4</v>
      </c>
      <c r="D158" s="14">
        <v>2</v>
      </c>
      <c r="E158" s="14">
        <v>1</v>
      </c>
      <c r="F158" s="14">
        <v>3</v>
      </c>
      <c r="G158" s="14">
        <v>52</v>
      </c>
      <c r="H158" s="14">
        <v>55</v>
      </c>
      <c r="I158" s="14">
        <v>60</v>
      </c>
      <c r="J158" s="14">
        <v>60.500000000000007</v>
      </c>
      <c r="K158" s="31" t="str">
        <f t="shared" si="8"/>
        <v>FEMALE</v>
      </c>
      <c r="L158" s="31" t="str">
        <f t="shared" si="9"/>
        <v>Sales</v>
      </c>
      <c r="M158" s="31" t="str">
        <f>IF('Campaign Data'!$D158=1,"North",IF($D158=2,"West",IF($D158=3,"South")))</f>
        <v>West</v>
      </c>
      <c r="N158" s="31" t="str">
        <f t="shared" si="10"/>
        <v>Unmarried</v>
      </c>
      <c r="O158" s="31" t="str">
        <f t="shared" si="11"/>
        <v>Consumer</v>
      </c>
    </row>
    <row r="159" spans="1:15" x14ac:dyDescent="0.25">
      <c r="A159" s="14">
        <v>148</v>
      </c>
      <c r="B159" s="14">
        <v>1</v>
      </c>
      <c r="C159" s="14">
        <v>4</v>
      </c>
      <c r="D159" s="14">
        <v>2</v>
      </c>
      <c r="E159" s="14">
        <v>1</v>
      </c>
      <c r="F159" s="14">
        <v>3</v>
      </c>
      <c r="G159" s="14">
        <v>42</v>
      </c>
      <c r="H159" s="14">
        <v>57</v>
      </c>
      <c r="I159" s="14">
        <v>61.199999999999996</v>
      </c>
      <c r="J159" s="14">
        <v>62.7</v>
      </c>
      <c r="K159" s="31" t="str">
        <f t="shared" si="8"/>
        <v>FEMALE</v>
      </c>
      <c r="L159" s="31" t="str">
        <f t="shared" si="9"/>
        <v>Sales</v>
      </c>
      <c r="M159" s="31" t="str">
        <f>IF('Campaign Data'!$D159=1,"North",IF($D159=2,"West",IF($D159=3,"South")))</f>
        <v>West</v>
      </c>
      <c r="N159" s="31" t="str">
        <f t="shared" si="10"/>
        <v>Unmarried</v>
      </c>
      <c r="O159" s="31" t="str">
        <f t="shared" si="11"/>
        <v>Consumer</v>
      </c>
    </row>
    <row r="160" spans="1:15" x14ac:dyDescent="0.25">
      <c r="A160" s="14">
        <v>109</v>
      </c>
      <c r="B160" s="14">
        <v>1</v>
      </c>
      <c r="C160" s="14">
        <v>4</v>
      </c>
      <c r="D160" s="14">
        <v>2</v>
      </c>
      <c r="E160" s="14">
        <v>1</v>
      </c>
      <c r="F160" s="14">
        <v>1</v>
      </c>
      <c r="G160" s="14">
        <v>42</v>
      </c>
      <c r="H160" s="14">
        <v>39</v>
      </c>
      <c r="I160" s="14">
        <v>50.4</v>
      </c>
      <c r="J160" s="14">
        <v>42.900000000000006</v>
      </c>
      <c r="K160" s="31" t="str">
        <f t="shared" si="8"/>
        <v>FEMALE</v>
      </c>
      <c r="L160" s="31" t="str">
        <f t="shared" si="9"/>
        <v>Sales</v>
      </c>
      <c r="M160" s="31" t="str">
        <f>IF('Campaign Data'!$D160=1,"North",IF($D160=2,"West",IF($D160=3,"South")))</f>
        <v>West</v>
      </c>
      <c r="N160" s="31" t="str">
        <f t="shared" si="10"/>
        <v>Unmarried</v>
      </c>
      <c r="O160" s="31" t="str">
        <f t="shared" si="11"/>
        <v>Corporate</v>
      </c>
    </row>
    <row r="161" spans="1:15" x14ac:dyDescent="0.25">
      <c r="A161" s="14">
        <v>39</v>
      </c>
      <c r="B161" s="14">
        <v>1</v>
      </c>
      <c r="C161" s="14">
        <v>3</v>
      </c>
      <c r="D161" s="14">
        <v>3</v>
      </c>
      <c r="E161" s="14">
        <v>1</v>
      </c>
      <c r="F161" s="14">
        <v>2</v>
      </c>
      <c r="G161" s="14">
        <v>66</v>
      </c>
      <c r="H161" s="14">
        <v>67</v>
      </c>
      <c r="I161" s="14">
        <v>80.399999999999991</v>
      </c>
      <c r="J161" s="14">
        <v>73.7</v>
      </c>
      <c r="K161" s="31" t="str">
        <f t="shared" si="8"/>
        <v>FEMALE</v>
      </c>
      <c r="L161" s="31" t="str">
        <f t="shared" si="9"/>
        <v>Phone</v>
      </c>
      <c r="M161" s="31" t="str">
        <f>IF('Campaign Data'!$D161=1,"North",IF($D161=2,"West",IF($D161=3,"South")))</f>
        <v>South</v>
      </c>
      <c r="N161" s="31" t="str">
        <f t="shared" si="10"/>
        <v>Unmarried</v>
      </c>
      <c r="O161" s="31" t="str">
        <f t="shared" si="11"/>
        <v>Home Affairs</v>
      </c>
    </row>
    <row r="162" spans="1:15" x14ac:dyDescent="0.25">
      <c r="A162" s="14">
        <v>147</v>
      </c>
      <c r="B162" s="14">
        <v>1</v>
      </c>
      <c r="C162" s="14">
        <v>4</v>
      </c>
      <c r="D162" s="14">
        <v>1</v>
      </c>
      <c r="E162" s="14">
        <v>1</v>
      </c>
      <c r="F162" s="14">
        <v>2</v>
      </c>
      <c r="G162" s="14">
        <v>47</v>
      </c>
      <c r="H162" s="14">
        <v>62</v>
      </c>
      <c r="I162" s="14">
        <v>63.599999999999994</v>
      </c>
      <c r="J162" s="14">
        <v>68.2</v>
      </c>
      <c r="K162" s="31" t="str">
        <f t="shared" si="8"/>
        <v>FEMALE</v>
      </c>
      <c r="L162" s="31" t="str">
        <f t="shared" si="9"/>
        <v>Sales</v>
      </c>
      <c r="M162" s="31" t="str">
        <f>IF('Campaign Data'!$D162=1,"North",IF($D162=2,"West",IF($D162=3,"South")))</f>
        <v>North</v>
      </c>
      <c r="N162" s="31" t="str">
        <f t="shared" si="10"/>
        <v>Unmarried</v>
      </c>
      <c r="O162" s="31" t="str">
        <f t="shared" si="11"/>
        <v>Home Affairs</v>
      </c>
    </row>
    <row r="163" spans="1:15" x14ac:dyDescent="0.25">
      <c r="A163" s="14">
        <v>74</v>
      </c>
      <c r="B163" s="14">
        <v>1</v>
      </c>
      <c r="C163" s="14">
        <v>4</v>
      </c>
      <c r="D163" s="14">
        <v>2</v>
      </c>
      <c r="E163" s="14">
        <v>1</v>
      </c>
      <c r="F163" s="14">
        <v>2</v>
      </c>
      <c r="G163" s="14">
        <v>57</v>
      </c>
      <c r="H163" s="14">
        <v>50</v>
      </c>
      <c r="I163" s="14">
        <v>60</v>
      </c>
      <c r="J163" s="14">
        <v>55.000000000000007</v>
      </c>
      <c r="K163" s="31" t="str">
        <f t="shared" si="8"/>
        <v>FEMALE</v>
      </c>
      <c r="L163" s="31" t="str">
        <f t="shared" si="9"/>
        <v>Sales</v>
      </c>
      <c r="M163" s="31" t="str">
        <f>IF('Campaign Data'!$D163=1,"North",IF($D163=2,"West",IF($D163=3,"South")))</f>
        <v>West</v>
      </c>
      <c r="N163" s="31" t="str">
        <f t="shared" si="10"/>
        <v>Unmarried</v>
      </c>
      <c r="O163" s="31" t="str">
        <f t="shared" si="11"/>
        <v>Home Affairs</v>
      </c>
    </row>
    <row r="164" spans="1:15" x14ac:dyDescent="0.25">
      <c r="A164" s="14">
        <v>198</v>
      </c>
      <c r="B164" s="14">
        <v>1</v>
      </c>
      <c r="C164" s="14">
        <v>4</v>
      </c>
      <c r="D164" s="14">
        <v>3</v>
      </c>
      <c r="E164" s="14">
        <v>2</v>
      </c>
      <c r="F164" s="14">
        <v>2</v>
      </c>
      <c r="G164" s="14">
        <v>47</v>
      </c>
      <c r="H164" s="14">
        <v>61</v>
      </c>
      <c r="I164" s="14">
        <v>61.199999999999996</v>
      </c>
      <c r="J164" s="14">
        <v>67.100000000000009</v>
      </c>
      <c r="K164" s="31" t="str">
        <f t="shared" si="8"/>
        <v>FEMALE</v>
      </c>
      <c r="L164" s="31" t="str">
        <f t="shared" si="9"/>
        <v>Sales</v>
      </c>
      <c r="M164" s="31" t="str">
        <f>IF('Campaign Data'!$D164=1,"North",IF($D164=2,"West",IF($D164=3,"South")))</f>
        <v>South</v>
      </c>
      <c r="N164" s="31" t="str">
        <f t="shared" si="10"/>
        <v>Married</v>
      </c>
      <c r="O164" s="31" t="str">
        <f t="shared" si="11"/>
        <v>Home Affairs</v>
      </c>
    </row>
    <row r="165" spans="1:15" x14ac:dyDescent="0.25">
      <c r="A165" s="14">
        <v>161</v>
      </c>
      <c r="B165" s="14">
        <v>1</v>
      </c>
      <c r="C165" s="14">
        <v>4</v>
      </c>
      <c r="D165" s="14">
        <v>1</v>
      </c>
      <c r="E165" s="14">
        <v>1</v>
      </c>
      <c r="F165" s="14">
        <v>2</v>
      </c>
      <c r="G165" s="14">
        <v>57</v>
      </c>
      <c r="H165" s="14">
        <v>62</v>
      </c>
      <c r="I165" s="14">
        <v>86.399999999999991</v>
      </c>
      <c r="J165" s="14">
        <v>68.2</v>
      </c>
      <c r="K165" s="31" t="str">
        <f t="shared" si="8"/>
        <v>FEMALE</v>
      </c>
      <c r="L165" s="31" t="str">
        <f t="shared" si="9"/>
        <v>Sales</v>
      </c>
      <c r="M165" s="31" t="str">
        <f>IF('Campaign Data'!$D165=1,"North",IF($D165=2,"West",IF($D165=3,"South")))</f>
        <v>North</v>
      </c>
      <c r="N165" s="31" t="str">
        <f t="shared" si="10"/>
        <v>Unmarried</v>
      </c>
      <c r="O165" s="31" t="str">
        <f t="shared" si="11"/>
        <v>Home Affairs</v>
      </c>
    </row>
    <row r="166" spans="1:15" x14ac:dyDescent="0.25">
      <c r="A166" s="14">
        <v>112</v>
      </c>
      <c r="B166" s="14">
        <v>1</v>
      </c>
      <c r="C166" s="14">
        <v>4</v>
      </c>
      <c r="D166" s="14">
        <v>2</v>
      </c>
      <c r="E166" s="14">
        <v>1</v>
      </c>
      <c r="F166" s="14">
        <v>2</v>
      </c>
      <c r="G166" s="14">
        <v>52</v>
      </c>
      <c r="H166" s="14">
        <v>59</v>
      </c>
      <c r="I166" s="14">
        <v>57.599999999999994</v>
      </c>
      <c r="J166" s="14">
        <v>64.900000000000006</v>
      </c>
      <c r="K166" s="31" t="str">
        <f t="shared" si="8"/>
        <v>FEMALE</v>
      </c>
      <c r="L166" s="31" t="str">
        <f t="shared" si="9"/>
        <v>Sales</v>
      </c>
      <c r="M166" s="31" t="str">
        <f>IF('Campaign Data'!$D166=1,"North",IF($D166=2,"West",IF($D166=3,"South")))</f>
        <v>West</v>
      </c>
      <c r="N166" s="31" t="str">
        <f t="shared" si="10"/>
        <v>Unmarried</v>
      </c>
      <c r="O166" s="31" t="str">
        <f t="shared" si="11"/>
        <v>Home Affairs</v>
      </c>
    </row>
    <row r="167" spans="1:15" x14ac:dyDescent="0.25">
      <c r="A167" s="14">
        <v>69</v>
      </c>
      <c r="B167" s="14">
        <v>1</v>
      </c>
      <c r="C167" s="14">
        <v>4</v>
      </c>
      <c r="D167" s="14">
        <v>1</v>
      </c>
      <c r="E167" s="14">
        <v>1</v>
      </c>
      <c r="F167" s="14">
        <v>3</v>
      </c>
      <c r="G167" s="14">
        <v>44</v>
      </c>
      <c r="H167" s="14">
        <v>44</v>
      </c>
      <c r="I167" s="14">
        <v>48</v>
      </c>
      <c r="J167" s="14">
        <v>48.400000000000006</v>
      </c>
      <c r="K167" s="31" t="str">
        <f t="shared" si="8"/>
        <v>FEMALE</v>
      </c>
      <c r="L167" s="31" t="str">
        <f t="shared" si="9"/>
        <v>Sales</v>
      </c>
      <c r="M167" s="31" t="str">
        <f>IF('Campaign Data'!$D167=1,"North",IF($D167=2,"West",IF($D167=3,"South")))</f>
        <v>North</v>
      </c>
      <c r="N167" s="31" t="str">
        <f t="shared" si="10"/>
        <v>Unmarried</v>
      </c>
      <c r="O167" s="31" t="str">
        <f t="shared" si="11"/>
        <v>Consumer</v>
      </c>
    </row>
    <row r="168" spans="1:15" x14ac:dyDescent="0.25">
      <c r="A168" s="14">
        <v>156</v>
      </c>
      <c r="B168" s="14">
        <v>1</v>
      </c>
      <c r="C168" s="14">
        <v>4</v>
      </c>
      <c r="D168" s="14">
        <v>2</v>
      </c>
      <c r="E168" s="14">
        <v>1</v>
      </c>
      <c r="F168" s="14">
        <v>2</v>
      </c>
      <c r="G168" s="14">
        <v>50</v>
      </c>
      <c r="H168" s="14">
        <v>59</v>
      </c>
      <c r="I168" s="14">
        <v>63.599999999999994</v>
      </c>
      <c r="J168" s="14">
        <v>64.900000000000006</v>
      </c>
      <c r="K168" s="31" t="str">
        <f t="shared" si="8"/>
        <v>FEMALE</v>
      </c>
      <c r="L168" s="31" t="str">
        <f t="shared" si="9"/>
        <v>Sales</v>
      </c>
      <c r="M168" s="31" t="str">
        <f>IF('Campaign Data'!$D168=1,"North",IF($D168=2,"West",IF($D168=3,"South")))</f>
        <v>West</v>
      </c>
      <c r="N168" s="31" t="str">
        <f t="shared" si="10"/>
        <v>Unmarried</v>
      </c>
      <c r="O168" s="31" t="str">
        <f t="shared" si="11"/>
        <v>Home Affairs</v>
      </c>
    </row>
    <row r="169" spans="1:15" x14ac:dyDescent="0.25">
      <c r="A169" s="14">
        <v>111</v>
      </c>
      <c r="B169" s="14">
        <v>1</v>
      </c>
      <c r="C169" s="14">
        <v>4</v>
      </c>
      <c r="D169" s="14">
        <v>1</v>
      </c>
      <c r="E169" s="14">
        <v>1</v>
      </c>
      <c r="F169" s="14">
        <v>1</v>
      </c>
      <c r="G169" s="14">
        <v>39</v>
      </c>
      <c r="H169" s="14">
        <v>54</v>
      </c>
      <c r="I169" s="14">
        <v>46.8</v>
      </c>
      <c r="J169" s="14">
        <v>59.400000000000006</v>
      </c>
      <c r="K169" s="31" t="str">
        <f t="shared" si="8"/>
        <v>FEMALE</v>
      </c>
      <c r="L169" s="31" t="str">
        <f t="shared" si="9"/>
        <v>Sales</v>
      </c>
      <c r="M169" s="31" t="str">
        <f>IF('Campaign Data'!$D169=1,"North",IF($D169=2,"West",IF($D169=3,"South")))</f>
        <v>North</v>
      </c>
      <c r="N169" s="31" t="str">
        <f t="shared" si="10"/>
        <v>Unmarried</v>
      </c>
      <c r="O169" s="31" t="str">
        <f t="shared" si="11"/>
        <v>Corporate</v>
      </c>
    </row>
    <row r="170" spans="1:15" x14ac:dyDescent="0.25">
      <c r="A170" s="14">
        <v>186</v>
      </c>
      <c r="B170" s="14">
        <v>1</v>
      </c>
      <c r="C170" s="14">
        <v>4</v>
      </c>
      <c r="D170" s="14">
        <v>2</v>
      </c>
      <c r="E170" s="14">
        <v>2</v>
      </c>
      <c r="F170" s="14">
        <v>2</v>
      </c>
      <c r="G170" s="14">
        <v>57</v>
      </c>
      <c r="H170" s="14">
        <v>62</v>
      </c>
      <c r="I170" s="14">
        <v>75.599999999999994</v>
      </c>
      <c r="J170" s="14">
        <v>68.2</v>
      </c>
      <c r="K170" s="31" t="str">
        <f t="shared" si="8"/>
        <v>FEMALE</v>
      </c>
      <c r="L170" s="31" t="str">
        <f t="shared" si="9"/>
        <v>Sales</v>
      </c>
      <c r="M170" s="31" t="str">
        <f>IF('Campaign Data'!$D170=1,"North",IF($D170=2,"West",IF($D170=3,"South")))</f>
        <v>West</v>
      </c>
      <c r="N170" s="31" t="str">
        <f t="shared" si="10"/>
        <v>Married</v>
      </c>
      <c r="O170" s="31" t="str">
        <f t="shared" si="11"/>
        <v>Home Affairs</v>
      </c>
    </row>
    <row r="171" spans="1:15" x14ac:dyDescent="0.25">
      <c r="A171" s="14">
        <v>98</v>
      </c>
      <c r="B171" s="14">
        <v>1</v>
      </c>
      <c r="C171" s="14">
        <v>4</v>
      </c>
      <c r="D171" s="14">
        <v>1</v>
      </c>
      <c r="E171" s="14">
        <v>1</v>
      </c>
      <c r="F171" s="14">
        <v>3</v>
      </c>
      <c r="G171" s="14">
        <v>57</v>
      </c>
      <c r="H171" s="14">
        <v>60</v>
      </c>
      <c r="I171" s="14">
        <v>61.199999999999996</v>
      </c>
      <c r="J171" s="14">
        <v>66</v>
      </c>
      <c r="K171" s="31" t="str">
        <f t="shared" si="8"/>
        <v>FEMALE</v>
      </c>
      <c r="L171" s="31" t="str">
        <f t="shared" si="9"/>
        <v>Sales</v>
      </c>
      <c r="M171" s="31" t="str">
        <f>IF('Campaign Data'!$D171=1,"North",IF($D171=2,"West",IF($D171=3,"South")))</f>
        <v>North</v>
      </c>
      <c r="N171" s="31" t="str">
        <f t="shared" si="10"/>
        <v>Unmarried</v>
      </c>
      <c r="O171" s="31" t="str">
        <f t="shared" si="11"/>
        <v>Consumer</v>
      </c>
    </row>
    <row r="172" spans="1:15" x14ac:dyDescent="0.25">
      <c r="A172" s="14">
        <v>119</v>
      </c>
      <c r="B172" s="14">
        <v>1</v>
      </c>
      <c r="C172" s="14">
        <v>4</v>
      </c>
      <c r="D172" s="14">
        <v>1</v>
      </c>
      <c r="E172" s="14">
        <v>1</v>
      </c>
      <c r="F172" s="14">
        <v>1</v>
      </c>
      <c r="G172" s="14">
        <v>42</v>
      </c>
      <c r="H172" s="14">
        <v>57</v>
      </c>
      <c r="I172" s="14">
        <v>54</v>
      </c>
      <c r="J172" s="14">
        <v>62.7</v>
      </c>
      <c r="K172" s="31" t="str">
        <f t="shared" si="8"/>
        <v>FEMALE</v>
      </c>
      <c r="L172" s="31" t="str">
        <f t="shared" si="9"/>
        <v>Sales</v>
      </c>
      <c r="M172" s="31" t="str">
        <f>IF('Campaign Data'!$D172=1,"North",IF($D172=2,"West",IF($D172=3,"South")))</f>
        <v>North</v>
      </c>
      <c r="N172" s="31" t="str">
        <f t="shared" si="10"/>
        <v>Unmarried</v>
      </c>
      <c r="O172" s="31" t="str">
        <f t="shared" si="11"/>
        <v>Corporate</v>
      </c>
    </row>
    <row r="173" spans="1:15" x14ac:dyDescent="0.25">
      <c r="A173" s="14">
        <v>13</v>
      </c>
      <c r="B173" s="14">
        <v>1</v>
      </c>
      <c r="C173" s="14">
        <v>1</v>
      </c>
      <c r="D173" s="14">
        <v>2</v>
      </c>
      <c r="E173" s="14">
        <v>1</v>
      </c>
      <c r="F173" s="14">
        <v>3</v>
      </c>
      <c r="G173" s="14">
        <v>47</v>
      </c>
      <c r="H173" s="14">
        <v>46</v>
      </c>
      <c r="I173" s="14">
        <v>46.8</v>
      </c>
      <c r="J173" s="14">
        <v>50.6</v>
      </c>
      <c r="K173" s="31" t="str">
        <f t="shared" si="8"/>
        <v>FEMALE</v>
      </c>
      <c r="L173" s="31" t="str">
        <f t="shared" si="9"/>
        <v>Direct</v>
      </c>
      <c r="M173" s="31" t="str">
        <f>IF('Campaign Data'!$D173=1,"North",IF($D173=2,"West",IF($D173=3,"South")))</f>
        <v>West</v>
      </c>
      <c r="N173" s="31" t="str">
        <f t="shared" si="10"/>
        <v>Unmarried</v>
      </c>
      <c r="O173" s="31" t="str">
        <f t="shared" si="11"/>
        <v>Consumer</v>
      </c>
    </row>
    <row r="174" spans="1:15" x14ac:dyDescent="0.25">
      <c r="A174" s="14">
        <v>51</v>
      </c>
      <c r="B174" s="14">
        <v>1</v>
      </c>
      <c r="C174" s="14">
        <v>3</v>
      </c>
      <c r="D174" s="14">
        <v>3</v>
      </c>
      <c r="E174" s="14">
        <v>1</v>
      </c>
      <c r="F174" s="14">
        <v>1</v>
      </c>
      <c r="G174" s="14">
        <v>42</v>
      </c>
      <c r="H174" s="14">
        <v>36</v>
      </c>
      <c r="I174" s="14">
        <v>50.4</v>
      </c>
      <c r="J174" s="14">
        <v>39.6</v>
      </c>
      <c r="K174" s="31" t="str">
        <f t="shared" si="8"/>
        <v>FEMALE</v>
      </c>
      <c r="L174" s="31" t="str">
        <f t="shared" si="9"/>
        <v>Phone</v>
      </c>
      <c r="M174" s="31" t="str">
        <f>IF('Campaign Data'!$D174=1,"North",IF($D174=2,"West",IF($D174=3,"South")))</f>
        <v>South</v>
      </c>
      <c r="N174" s="31" t="str">
        <f t="shared" si="10"/>
        <v>Unmarried</v>
      </c>
      <c r="O174" s="31" t="str">
        <f t="shared" si="11"/>
        <v>Corporate</v>
      </c>
    </row>
    <row r="175" spans="1:15" x14ac:dyDescent="0.25">
      <c r="A175" s="14">
        <v>26</v>
      </c>
      <c r="B175" s="14">
        <v>1</v>
      </c>
      <c r="C175" s="14">
        <v>2</v>
      </c>
      <c r="D175" s="14">
        <v>3</v>
      </c>
      <c r="E175" s="14">
        <v>1</v>
      </c>
      <c r="F175" s="14">
        <v>2</v>
      </c>
      <c r="G175" s="14">
        <v>60</v>
      </c>
      <c r="H175" s="14">
        <v>59</v>
      </c>
      <c r="I175" s="14">
        <v>74.399999999999991</v>
      </c>
      <c r="J175" s="14">
        <v>64.900000000000006</v>
      </c>
      <c r="K175" s="31" t="str">
        <f t="shared" si="8"/>
        <v>FEMALE</v>
      </c>
      <c r="L175" s="31" t="str">
        <f t="shared" si="9"/>
        <v>Mail</v>
      </c>
      <c r="M175" s="31" t="str">
        <f>IF('Campaign Data'!$D175=1,"North",IF($D175=2,"West",IF($D175=3,"South")))</f>
        <v>South</v>
      </c>
      <c r="N175" s="31" t="str">
        <f t="shared" si="10"/>
        <v>Unmarried</v>
      </c>
      <c r="O175" s="31" t="str">
        <f t="shared" si="11"/>
        <v>Home Affairs</v>
      </c>
    </row>
    <row r="176" spans="1:15" x14ac:dyDescent="0.25">
      <c r="A176" s="14">
        <v>36</v>
      </c>
      <c r="B176" s="14">
        <v>1</v>
      </c>
      <c r="C176" s="14">
        <v>3</v>
      </c>
      <c r="D176" s="14">
        <v>1</v>
      </c>
      <c r="E176" s="14">
        <v>1</v>
      </c>
      <c r="F176" s="14">
        <v>1</v>
      </c>
      <c r="G176" s="14">
        <v>44</v>
      </c>
      <c r="H176" s="14">
        <v>49</v>
      </c>
      <c r="I176" s="14">
        <v>52.8</v>
      </c>
      <c r="J176" s="14">
        <v>53.900000000000006</v>
      </c>
      <c r="K176" s="31" t="str">
        <f t="shared" si="8"/>
        <v>FEMALE</v>
      </c>
      <c r="L176" s="31" t="str">
        <f t="shared" si="9"/>
        <v>Phone</v>
      </c>
      <c r="M176" s="31" t="str">
        <f>IF('Campaign Data'!$D176=1,"North",IF($D176=2,"West",IF($D176=3,"South")))</f>
        <v>North</v>
      </c>
      <c r="N176" s="31" t="str">
        <f t="shared" si="10"/>
        <v>Unmarried</v>
      </c>
      <c r="O176" s="31" t="str">
        <f t="shared" si="11"/>
        <v>Corporate</v>
      </c>
    </row>
    <row r="177" spans="1:15" x14ac:dyDescent="0.25">
      <c r="A177" s="14">
        <v>135</v>
      </c>
      <c r="B177" s="14">
        <v>1</v>
      </c>
      <c r="C177" s="14">
        <v>4</v>
      </c>
      <c r="D177" s="14">
        <v>1</v>
      </c>
      <c r="E177" s="14">
        <v>1</v>
      </c>
      <c r="F177" s="14">
        <v>2</v>
      </c>
      <c r="G177" s="14">
        <v>63</v>
      </c>
      <c r="H177" s="14">
        <v>60</v>
      </c>
      <c r="I177" s="14">
        <v>78</v>
      </c>
      <c r="J177" s="14">
        <v>66</v>
      </c>
      <c r="K177" s="31" t="str">
        <f t="shared" si="8"/>
        <v>FEMALE</v>
      </c>
      <c r="L177" s="31" t="str">
        <f t="shared" si="9"/>
        <v>Sales</v>
      </c>
      <c r="M177" s="31" t="str">
        <f>IF('Campaign Data'!$D177=1,"North",IF($D177=2,"West",IF($D177=3,"South")))</f>
        <v>North</v>
      </c>
      <c r="N177" s="31" t="str">
        <f t="shared" si="10"/>
        <v>Unmarried</v>
      </c>
      <c r="O177" s="31" t="str">
        <f t="shared" si="11"/>
        <v>Home Affairs</v>
      </c>
    </row>
    <row r="178" spans="1:15" x14ac:dyDescent="0.25">
      <c r="A178" s="14">
        <v>59</v>
      </c>
      <c r="B178" s="14">
        <v>1</v>
      </c>
      <c r="C178" s="14">
        <v>4</v>
      </c>
      <c r="D178" s="14">
        <v>2</v>
      </c>
      <c r="E178" s="14">
        <v>1</v>
      </c>
      <c r="F178" s="14">
        <v>2</v>
      </c>
      <c r="G178" s="14">
        <v>65</v>
      </c>
      <c r="H178" s="14">
        <v>67</v>
      </c>
      <c r="I178" s="14">
        <v>75.599999999999994</v>
      </c>
      <c r="J178" s="14">
        <v>73.7</v>
      </c>
      <c r="K178" s="31" t="str">
        <f t="shared" si="8"/>
        <v>FEMALE</v>
      </c>
      <c r="L178" s="31" t="str">
        <f t="shared" si="9"/>
        <v>Sales</v>
      </c>
      <c r="M178" s="31" t="str">
        <f>IF('Campaign Data'!$D178=1,"North",IF($D178=2,"West",IF($D178=3,"South")))</f>
        <v>West</v>
      </c>
      <c r="N178" s="31" t="str">
        <f t="shared" si="10"/>
        <v>Unmarried</v>
      </c>
      <c r="O178" s="31" t="str">
        <f t="shared" si="11"/>
        <v>Home Affairs</v>
      </c>
    </row>
    <row r="179" spans="1:15" x14ac:dyDescent="0.25">
      <c r="A179" s="14">
        <v>78</v>
      </c>
      <c r="B179" s="14">
        <v>1</v>
      </c>
      <c r="C179" s="14">
        <v>4</v>
      </c>
      <c r="D179" s="14">
        <v>2</v>
      </c>
      <c r="E179" s="14">
        <v>1</v>
      </c>
      <c r="F179" s="14">
        <v>2</v>
      </c>
      <c r="G179" s="14">
        <v>39</v>
      </c>
      <c r="H179" s="14">
        <v>54</v>
      </c>
      <c r="I179" s="14">
        <v>64.8</v>
      </c>
      <c r="J179" s="14">
        <v>59.400000000000006</v>
      </c>
      <c r="K179" s="31" t="str">
        <f t="shared" si="8"/>
        <v>FEMALE</v>
      </c>
      <c r="L179" s="31" t="str">
        <f t="shared" si="9"/>
        <v>Sales</v>
      </c>
      <c r="M179" s="31" t="str">
        <f>IF('Campaign Data'!$D179=1,"North",IF($D179=2,"West",IF($D179=3,"South")))</f>
        <v>West</v>
      </c>
      <c r="N179" s="31" t="str">
        <f t="shared" si="10"/>
        <v>Unmarried</v>
      </c>
      <c r="O179" s="31" t="str">
        <f t="shared" si="11"/>
        <v>Home Affairs</v>
      </c>
    </row>
    <row r="180" spans="1:15" x14ac:dyDescent="0.25">
      <c r="A180" s="14">
        <v>64</v>
      </c>
      <c r="B180" s="14">
        <v>1</v>
      </c>
      <c r="C180" s="14">
        <v>4</v>
      </c>
      <c r="D180" s="14">
        <v>3</v>
      </c>
      <c r="E180" s="14">
        <v>1</v>
      </c>
      <c r="F180" s="14">
        <v>3</v>
      </c>
      <c r="G180" s="14">
        <v>50</v>
      </c>
      <c r="H180" s="14">
        <v>52</v>
      </c>
      <c r="I180" s="14">
        <v>54</v>
      </c>
      <c r="J180" s="14">
        <v>57.2</v>
      </c>
      <c r="K180" s="31" t="str">
        <f t="shared" si="8"/>
        <v>FEMALE</v>
      </c>
      <c r="L180" s="31" t="str">
        <f t="shared" si="9"/>
        <v>Sales</v>
      </c>
      <c r="M180" s="31" t="str">
        <f>IF('Campaign Data'!$D180=1,"North",IF($D180=2,"West",IF($D180=3,"South")))</f>
        <v>South</v>
      </c>
      <c r="N180" s="31" t="str">
        <f t="shared" si="10"/>
        <v>Unmarried</v>
      </c>
      <c r="O180" s="31" t="str">
        <f t="shared" si="11"/>
        <v>Consumer</v>
      </c>
    </row>
    <row r="181" spans="1:15" x14ac:dyDescent="0.25">
      <c r="A181" s="14">
        <v>63</v>
      </c>
      <c r="B181" s="14">
        <v>1</v>
      </c>
      <c r="C181" s="14">
        <v>4</v>
      </c>
      <c r="D181" s="14">
        <v>1</v>
      </c>
      <c r="E181" s="14">
        <v>1</v>
      </c>
      <c r="F181" s="14">
        <v>1</v>
      </c>
      <c r="G181" s="14">
        <v>52</v>
      </c>
      <c r="H181" s="14">
        <v>65</v>
      </c>
      <c r="I181" s="14">
        <v>72</v>
      </c>
      <c r="J181" s="14">
        <v>71.5</v>
      </c>
      <c r="K181" s="31" t="str">
        <f t="shared" si="8"/>
        <v>FEMALE</v>
      </c>
      <c r="L181" s="31" t="str">
        <f t="shared" si="9"/>
        <v>Sales</v>
      </c>
      <c r="M181" s="31" t="str">
        <f>IF('Campaign Data'!$D181=1,"North",IF($D181=2,"West",IF($D181=3,"South")))</f>
        <v>North</v>
      </c>
      <c r="N181" s="31" t="str">
        <f t="shared" si="10"/>
        <v>Unmarried</v>
      </c>
      <c r="O181" s="31" t="str">
        <f t="shared" si="11"/>
        <v>Corporate</v>
      </c>
    </row>
    <row r="182" spans="1:15" x14ac:dyDescent="0.25">
      <c r="A182" s="14">
        <v>79</v>
      </c>
      <c r="B182" s="14">
        <v>1</v>
      </c>
      <c r="C182" s="14">
        <v>4</v>
      </c>
      <c r="D182" s="14">
        <v>2</v>
      </c>
      <c r="E182" s="14">
        <v>1</v>
      </c>
      <c r="F182" s="14">
        <v>2</v>
      </c>
      <c r="G182" s="14">
        <v>60</v>
      </c>
      <c r="H182" s="14">
        <v>62</v>
      </c>
      <c r="I182" s="14">
        <v>58.8</v>
      </c>
      <c r="J182" s="14">
        <v>68.2</v>
      </c>
      <c r="K182" s="31" t="str">
        <f t="shared" si="8"/>
        <v>FEMALE</v>
      </c>
      <c r="L182" s="31" t="str">
        <f t="shared" si="9"/>
        <v>Sales</v>
      </c>
      <c r="M182" s="31" t="str">
        <f>IF('Campaign Data'!$D182=1,"North",IF($D182=2,"West",IF($D182=3,"South")))</f>
        <v>West</v>
      </c>
      <c r="N182" s="31" t="str">
        <f t="shared" si="10"/>
        <v>Unmarried</v>
      </c>
      <c r="O182" s="31" t="str">
        <f t="shared" si="11"/>
        <v>Home Affairs</v>
      </c>
    </row>
    <row r="183" spans="1:15" x14ac:dyDescent="0.25">
      <c r="A183" s="14">
        <v>193</v>
      </c>
      <c r="B183" s="14">
        <v>1</v>
      </c>
      <c r="C183" s="14">
        <v>4</v>
      </c>
      <c r="D183" s="14">
        <v>2</v>
      </c>
      <c r="E183" s="14">
        <v>2</v>
      </c>
      <c r="F183" s="14">
        <v>2</v>
      </c>
      <c r="G183" s="14">
        <v>44</v>
      </c>
      <c r="H183" s="14">
        <v>49</v>
      </c>
      <c r="I183" s="14">
        <v>57.599999999999994</v>
      </c>
      <c r="J183" s="14">
        <v>53.900000000000006</v>
      </c>
      <c r="K183" s="31" t="str">
        <f t="shared" si="8"/>
        <v>FEMALE</v>
      </c>
      <c r="L183" s="31" t="str">
        <f t="shared" si="9"/>
        <v>Sales</v>
      </c>
      <c r="M183" s="31" t="str">
        <f>IF('Campaign Data'!$D183=1,"North",IF($D183=2,"West",IF($D183=3,"South")))</f>
        <v>West</v>
      </c>
      <c r="N183" s="31" t="str">
        <f t="shared" si="10"/>
        <v>Married</v>
      </c>
      <c r="O183" s="31" t="str">
        <f t="shared" si="11"/>
        <v>Home Affairs</v>
      </c>
    </row>
    <row r="184" spans="1:15" x14ac:dyDescent="0.25">
      <c r="A184" s="14">
        <v>92</v>
      </c>
      <c r="B184" s="14">
        <v>1</v>
      </c>
      <c r="C184" s="14">
        <v>4</v>
      </c>
      <c r="D184" s="14">
        <v>3</v>
      </c>
      <c r="E184" s="14">
        <v>1</v>
      </c>
      <c r="F184" s="14">
        <v>1</v>
      </c>
      <c r="G184" s="14">
        <v>52</v>
      </c>
      <c r="H184" s="14">
        <v>67</v>
      </c>
      <c r="I184" s="14">
        <v>68.399999999999991</v>
      </c>
      <c r="J184" s="14">
        <v>73.7</v>
      </c>
      <c r="K184" s="31" t="str">
        <f t="shared" si="8"/>
        <v>FEMALE</v>
      </c>
      <c r="L184" s="31" t="str">
        <f t="shared" si="9"/>
        <v>Sales</v>
      </c>
      <c r="M184" s="31" t="str">
        <f>IF('Campaign Data'!$D184=1,"North",IF($D184=2,"West",IF($D184=3,"South")))</f>
        <v>South</v>
      </c>
      <c r="N184" s="31" t="str">
        <f t="shared" si="10"/>
        <v>Unmarried</v>
      </c>
      <c r="O184" s="31" t="str">
        <f t="shared" si="11"/>
        <v>Corporate</v>
      </c>
    </row>
    <row r="185" spans="1:15" x14ac:dyDescent="0.25">
      <c r="A185" s="14">
        <v>160</v>
      </c>
      <c r="B185" s="14">
        <v>1</v>
      </c>
      <c r="C185" s="14">
        <v>4</v>
      </c>
      <c r="D185" s="14">
        <v>2</v>
      </c>
      <c r="E185" s="14">
        <v>1</v>
      </c>
      <c r="F185" s="14">
        <v>2</v>
      </c>
      <c r="G185" s="14">
        <v>55</v>
      </c>
      <c r="H185" s="14">
        <v>65</v>
      </c>
      <c r="I185" s="14">
        <v>66</v>
      </c>
      <c r="J185" s="14">
        <v>71.5</v>
      </c>
      <c r="K185" s="31" t="str">
        <f t="shared" si="8"/>
        <v>FEMALE</v>
      </c>
      <c r="L185" s="31" t="str">
        <f t="shared" si="9"/>
        <v>Sales</v>
      </c>
      <c r="M185" s="31" t="str">
        <f>IF('Campaign Data'!$D185=1,"North",IF($D185=2,"West",IF($D185=3,"South")))</f>
        <v>West</v>
      </c>
      <c r="N185" s="31" t="str">
        <f t="shared" si="10"/>
        <v>Unmarried</v>
      </c>
      <c r="O185" s="31" t="str">
        <f t="shared" si="11"/>
        <v>Home Affairs</v>
      </c>
    </row>
    <row r="186" spans="1:15" x14ac:dyDescent="0.25">
      <c r="A186" s="14">
        <v>32</v>
      </c>
      <c r="B186" s="14">
        <v>1</v>
      </c>
      <c r="C186" s="14">
        <v>2</v>
      </c>
      <c r="D186" s="14">
        <v>3</v>
      </c>
      <c r="E186" s="14">
        <v>1</v>
      </c>
      <c r="F186" s="14">
        <v>3</v>
      </c>
      <c r="G186" s="14">
        <v>50</v>
      </c>
      <c r="H186" s="14">
        <v>67</v>
      </c>
      <c r="I186" s="14">
        <v>79.2</v>
      </c>
      <c r="J186" s="14">
        <v>73.7</v>
      </c>
      <c r="K186" s="31" t="str">
        <f t="shared" si="8"/>
        <v>FEMALE</v>
      </c>
      <c r="L186" s="31" t="str">
        <f t="shared" si="9"/>
        <v>Mail</v>
      </c>
      <c r="M186" s="31" t="str">
        <f>IF('Campaign Data'!$D186=1,"North",IF($D186=2,"West",IF($D186=3,"South")))</f>
        <v>South</v>
      </c>
      <c r="N186" s="31" t="str">
        <f t="shared" si="10"/>
        <v>Unmarried</v>
      </c>
      <c r="O186" s="31" t="str">
        <f t="shared" si="11"/>
        <v>Consumer</v>
      </c>
    </row>
    <row r="187" spans="1:15" x14ac:dyDescent="0.25">
      <c r="A187" s="14">
        <v>23</v>
      </c>
      <c r="B187" s="14">
        <v>1</v>
      </c>
      <c r="C187" s="14">
        <v>2</v>
      </c>
      <c r="D187" s="14">
        <v>1</v>
      </c>
      <c r="E187" s="14">
        <v>1</v>
      </c>
      <c r="F187" s="14">
        <v>2</v>
      </c>
      <c r="G187" s="14">
        <v>65</v>
      </c>
      <c r="H187" s="14">
        <v>65</v>
      </c>
      <c r="I187" s="14">
        <v>76.8</v>
      </c>
      <c r="J187" s="14">
        <v>71.5</v>
      </c>
      <c r="K187" s="31" t="str">
        <f t="shared" si="8"/>
        <v>FEMALE</v>
      </c>
      <c r="L187" s="31" t="str">
        <f t="shared" si="9"/>
        <v>Mail</v>
      </c>
      <c r="M187" s="31" t="str">
        <f>IF('Campaign Data'!$D187=1,"North",IF($D187=2,"West",IF($D187=3,"South")))</f>
        <v>North</v>
      </c>
      <c r="N187" s="31" t="str">
        <f t="shared" si="10"/>
        <v>Unmarried</v>
      </c>
      <c r="O187" s="31" t="str">
        <f t="shared" si="11"/>
        <v>Home Affairs</v>
      </c>
    </row>
    <row r="188" spans="1:15" x14ac:dyDescent="0.25">
      <c r="A188" s="14">
        <v>158</v>
      </c>
      <c r="B188" s="14">
        <v>1</v>
      </c>
      <c r="C188" s="14">
        <v>4</v>
      </c>
      <c r="D188" s="14">
        <v>2</v>
      </c>
      <c r="E188" s="14">
        <v>1</v>
      </c>
      <c r="F188" s="14">
        <v>1</v>
      </c>
      <c r="G188" s="14">
        <v>52</v>
      </c>
      <c r="H188" s="14">
        <v>54</v>
      </c>
      <c r="I188" s="14">
        <v>66</v>
      </c>
      <c r="J188" s="14">
        <v>59.400000000000006</v>
      </c>
      <c r="K188" s="31" t="str">
        <f t="shared" si="8"/>
        <v>FEMALE</v>
      </c>
      <c r="L188" s="31" t="str">
        <f t="shared" si="9"/>
        <v>Sales</v>
      </c>
      <c r="M188" s="31" t="str">
        <f>IF('Campaign Data'!$D188=1,"North",IF($D188=2,"West",IF($D188=3,"South")))</f>
        <v>West</v>
      </c>
      <c r="N188" s="31" t="str">
        <f t="shared" si="10"/>
        <v>Unmarried</v>
      </c>
      <c r="O188" s="31" t="str">
        <f t="shared" si="11"/>
        <v>Corporate</v>
      </c>
    </row>
    <row r="189" spans="1:15" x14ac:dyDescent="0.25">
      <c r="A189" s="14">
        <v>25</v>
      </c>
      <c r="B189" s="14">
        <v>1</v>
      </c>
      <c r="C189" s="14">
        <v>2</v>
      </c>
      <c r="D189" s="14">
        <v>2</v>
      </c>
      <c r="E189" s="14">
        <v>1</v>
      </c>
      <c r="F189" s="14">
        <v>1</v>
      </c>
      <c r="G189" s="14">
        <v>47</v>
      </c>
      <c r="H189" s="14">
        <v>44</v>
      </c>
      <c r="I189" s="14">
        <v>50.4</v>
      </c>
      <c r="J189" s="14">
        <v>48.400000000000006</v>
      </c>
      <c r="K189" s="31" t="str">
        <f t="shared" si="8"/>
        <v>FEMALE</v>
      </c>
      <c r="L189" s="31" t="str">
        <f t="shared" si="9"/>
        <v>Mail</v>
      </c>
      <c r="M189" s="31" t="str">
        <f>IF('Campaign Data'!$D189=1,"North",IF($D189=2,"West",IF($D189=3,"South")))</f>
        <v>West</v>
      </c>
      <c r="N189" s="31" t="str">
        <f t="shared" si="10"/>
        <v>Unmarried</v>
      </c>
      <c r="O189" s="31" t="str">
        <f t="shared" si="11"/>
        <v>Corporate</v>
      </c>
    </row>
    <row r="190" spans="1:15" x14ac:dyDescent="0.25">
      <c r="A190" s="14">
        <v>188</v>
      </c>
      <c r="B190" s="14">
        <v>1</v>
      </c>
      <c r="C190" s="14">
        <v>4</v>
      </c>
      <c r="D190" s="14">
        <v>3</v>
      </c>
      <c r="E190" s="14">
        <v>2</v>
      </c>
      <c r="F190" s="14">
        <v>2</v>
      </c>
      <c r="G190" s="14">
        <v>63</v>
      </c>
      <c r="H190" s="14">
        <v>62</v>
      </c>
      <c r="I190" s="14">
        <v>67.2</v>
      </c>
      <c r="J190" s="14">
        <v>68.2</v>
      </c>
      <c r="K190" s="31" t="str">
        <f t="shared" si="8"/>
        <v>FEMALE</v>
      </c>
      <c r="L190" s="31" t="str">
        <f t="shared" si="9"/>
        <v>Sales</v>
      </c>
      <c r="M190" s="31" t="str">
        <f>IF('Campaign Data'!$D190=1,"North",IF($D190=2,"West",IF($D190=3,"South")))</f>
        <v>South</v>
      </c>
      <c r="N190" s="31" t="str">
        <f t="shared" si="10"/>
        <v>Married</v>
      </c>
      <c r="O190" s="31" t="str">
        <f t="shared" si="11"/>
        <v>Home Affairs</v>
      </c>
    </row>
    <row r="191" spans="1:15" x14ac:dyDescent="0.25">
      <c r="A191" s="14">
        <v>52</v>
      </c>
      <c r="B191" s="14">
        <v>1</v>
      </c>
      <c r="C191" s="14">
        <v>3</v>
      </c>
      <c r="D191" s="14">
        <v>1</v>
      </c>
      <c r="E191" s="14">
        <v>1</v>
      </c>
      <c r="F191" s="14">
        <v>2</v>
      </c>
      <c r="G191" s="14">
        <v>50</v>
      </c>
      <c r="H191" s="14">
        <v>46</v>
      </c>
      <c r="I191" s="14">
        <v>63.599999999999994</v>
      </c>
      <c r="J191" s="14">
        <v>50.6</v>
      </c>
      <c r="K191" s="31" t="str">
        <f t="shared" si="8"/>
        <v>FEMALE</v>
      </c>
      <c r="L191" s="31" t="str">
        <f t="shared" si="9"/>
        <v>Phone</v>
      </c>
      <c r="M191" s="31" t="str">
        <f>IF('Campaign Data'!$D191=1,"North",IF($D191=2,"West",IF($D191=3,"South")))</f>
        <v>North</v>
      </c>
      <c r="N191" s="31" t="str">
        <f t="shared" si="10"/>
        <v>Unmarried</v>
      </c>
      <c r="O191" s="31" t="str">
        <f t="shared" si="11"/>
        <v>Home Affairs</v>
      </c>
    </row>
    <row r="192" spans="1:15" x14ac:dyDescent="0.25">
      <c r="A192" s="14">
        <v>124</v>
      </c>
      <c r="B192" s="14">
        <v>1</v>
      </c>
      <c r="C192" s="14">
        <v>4</v>
      </c>
      <c r="D192" s="14">
        <v>1</v>
      </c>
      <c r="E192" s="14">
        <v>1</v>
      </c>
      <c r="F192" s="14">
        <v>3</v>
      </c>
      <c r="G192" s="14">
        <v>42</v>
      </c>
      <c r="H192" s="14">
        <v>54</v>
      </c>
      <c r="I192" s="14">
        <v>49.199999999999996</v>
      </c>
      <c r="J192" s="14">
        <v>59.400000000000006</v>
      </c>
      <c r="K192" s="31" t="str">
        <f t="shared" si="8"/>
        <v>FEMALE</v>
      </c>
      <c r="L192" s="31" t="str">
        <f t="shared" si="9"/>
        <v>Sales</v>
      </c>
      <c r="M192" s="31" t="str">
        <f>IF('Campaign Data'!$D192=1,"North",IF($D192=2,"West",IF($D192=3,"South")))</f>
        <v>North</v>
      </c>
      <c r="N192" s="31" t="str">
        <f t="shared" si="10"/>
        <v>Unmarried</v>
      </c>
      <c r="O192" s="31" t="str">
        <f t="shared" si="11"/>
        <v>Consumer</v>
      </c>
    </row>
    <row r="193" spans="1:15" x14ac:dyDescent="0.25">
      <c r="A193" s="14">
        <v>175</v>
      </c>
      <c r="B193" s="14">
        <v>1</v>
      </c>
      <c r="C193" s="14">
        <v>4</v>
      </c>
      <c r="D193" s="14">
        <v>3</v>
      </c>
      <c r="E193" s="14">
        <v>2</v>
      </c>
      <c r="F193" s="14">
        <v>1</v>
      </c>
      <c r="G193" s="14">
        <v>36</v>
      </c>
      <c r="H193" s="14">
        <v>57</v>
      </c>
      <c r="I193" s="14">
        <v>50.4</v>
      </c>
      <c r="J193" s="14">
        <v>62.7</v>
      </c>
      <c r="K193" s="31" t="str">
        <f t="shared" si="8"/>
        <v>FEMALE</v>
      </c>
      <c r="L193" s="31" t="str">
        <f t="shared" si="9"/>
        <v>Sales</v>
      </c>
      <c r="M193" s="31" t="str">
        <f>IF('Campaign Data'!$D193=1,"North",IF($D193=2,"West",IF($D193=3,"South")))</f>
        <v>South</v>
      </c>
      <c r="N193" s="31" t="str">
        <f t="shared" si="10"/>
        <v>Married</v>
      </c>
      <c r="O193" s="31" t="str">
        <f t="shared" si="11"/>
        <v>Corporate</v>
      </c>
    </row>
    <row r="194" spans="1:15" x14ac:dyDescent="0.25">
      <c r="A194" s="14">
        <v>184</v>
      </c>
      <c r="B194" s="14">
        <v>1</v>
      </c>
      <c r="C194" s="14">
        <v>4</v>
      </c>
      <c r="D194" s="14">
        <v>2</v>
      </c>
      <c r="E194" s="14">
        <v>2</v>
      </c>
      <c r="F194" s="14">
        <v>3</v>
      </c>
      <c r="G194" s="14">
        <v>50</v>
      </c>
      <c r="H194" s="14">
        <v>52</v>
      </c>
      <c r="I194" s="14">
        <v>63.599999999999994</v>
      </c>
      <c r="J194" s="14">
        <v>57.2</v>
      </c>
      <c r="K194" s="31" t="str">
        <f t="shared" si="8"/>
        <v>FEMALE</v>
      </c>
      <c r="L194" s="31" t="str">
        <f t="shared" si="9"/>
        <v>Sales</v>
      </c>
      <c r="M194" s="31" t="str">
        <f>IF('Campaign Data'!$D194=1,"North",IF($D194=2,"West",IF($D194=3,"South")))</f>
        <v>West</v>
      </c>
      <c r="N194" s="31" t="str">
        <f t="shared" si="10"/>
        <v>Married</v>
      </c>
      <c r="O194" s="31" t="str">
        <f t="shared" si="11"/>
        <v>Consumer</v>
      </c>
    </row>
    <row r="195" spans="1:15" x14ac:dyDescent="0.25">
      <c r="A195" s="14">
        <v>30</v>
      </c>
      <c r="B195" s="14">
        <v>1</v>
      </c>
      <c r="C195" s="14">
        <v>2</v>
      </c>
      <c r="D195" s="14">
        <v>3</v>
      </c>
      <c r="E195" s="14">
        <v>1</v>
      </c>
      <c r="F195" s="14">
        <v>2</v>
      </c>
      <c r="G195" s="14">
        <v>41</v>
      </c>
      <c r="H195" s="14">
        <v>59</v>
      </c>
      <c r="I195" s="14">
        <v>50.4</v>
      </c>
      <c r="J195" s="14">
        <v>64.900000000000006</v>
      </c>
      <c r="K195" s="31" t="str">
        <f t="shared" ref="K195:K201" si="12">IF($B195=0,"MALE","FEMALE")</f>
        <v>FEMALE</v>
      </c>
      <c r="L195" s="31" t="str">
        <f t="shared" ref="L195:L201" si="13">IF($C195=1,"Direct",IF($C195=2,"Mail",IF($C195=3,"Phone","Sales")))</f>
        <v>Mail</v>
      </c>
      <c r="M195" s="31" t="str">
        <f>IF('Campaign Data'!$D195=1,"North",IF($D195=2,"West",IF($D195=3,"South")))</f>
        <v>South</v>
      </c>
      <c r="N195" s="31" t="str">
        <f t="shared" ref="N195:N201" si="14">IF($E195=1,"Unmarried",IF($E195=2,"Married","Wrong Data"))</f>
        <v>Unmarried</v>
      </c>
      <c r="O195" s="31" t="str">
        <f t="shared" ref="O195:O201" si="15">IF($F195=1,"Corporate",IF($F195=2,"Home Affairs","Consumer"))</f>
        <v>Home Affairs</v>
      </c>
    </row>
    <row r="196" spans="1:15" x14ac:dyDescent="0.25">
      <c r="A196" s="14">
        <v>179</v>
      </c>
      <c r="B196" s="14">
        <v>1</v>
      </c>
      <c r="C196" s="14">
        <v>4</v>
      </c>
      <c r="D196" s="14">
        <v>2</v>
      </c>
      <c r="E196" s="14">
        <v>2</v>
      </c>
      <c r="F196" s="14">
        <v>2</v>
      </c>
      <c r="G196" s="14">
        <v>47</v>
      </c>
      <c r="H196" s="14">
        <v>65</v>
      </c>
      <c r="I196" s="14">
        <v>72</v>
      </c>
      <c r="J196" s="14">
        <v>71.5</v>
      </c>
      <c r="K196" s="31" t="str">
        <f t="shared" si="12"/>
        <v>FEMALE</v>
      </c>
      <c r="L196" s="31" t="str">
        <f t="shared" si="13"/>
        <v>Sales</v>
      </c>
      <c r="M196" s="31" t="str">
        <f>IF('Campaign Data'!$D196=1,"North",IF($D196=2,"West",IF($D196=3,"South")))</f>
        <v>West</v>
      </c>
      <c r="N196" s="31" t="str">
        <f t="shared" si="14"/>
        <v>Married</v>
      </c>
      <c r="O196" s="31" t="str">
        <f t="shared" si="15"/>
        <v>Home Affairs</v>
      </c>
    </row>
    <row r="197" spans="1:15" x14ac:dyDescent="0.25">
      <c r="A197" s="14">
        <v>31</v>
      </c>
      <c r="B197" s="14">
        <v>1</v>
      </c>
      <c r="C197" s="14">
        <v>2</v>
      </c>
      <c r="D197" s="14">
        <v>2</v>
      </c>
      <c r="E197" s="14">
        <v>2</v>
      </c>
      <c r="F197" s="14">
        <v>1</v>
      </c>
      <c r="G197" s="14">
        <v>55</v>
      </c>
      <c r="H197" s="14">
        <v>59</v>
      </c>
      <c r="I197" s="14">
        <v>62.4</v>
      </c>
      <c r="J197" s="14">
        <v>64.900000000000006</v>
      </c>
      <c r="K197" s="31" t="str">
        <f t="shared" si="12"/>
        <v>FEMALE</v>
      </c>
      <c r="L197" s="31" t="str">
        <f t="shared" si="13"/>
        <v>Mail</v>
      </c>
      <c r="M197" s="31" t="str">
        <f>IF('Campaign Data'!$D197=1,"North",IF($D197=2,"West",IF($D197=3,"South")))</f>
        <v>West</v>
      </c>
      <c r="N197" s="31" t="str">
        <f t="shared" si="14"/>
        <v>Married</v>
      </c>
      <c r="O197" s="31" t="str">
        <f t="shared" si="15"/>
        <v>Corporate</v>
      </c>
    </row>
    <row r="198" spans="1:15" x14ac:dyDescent="0.25">
      <c r="A198" s="14">
        <v>145</v>
      </c>
      <c r="B198" s="14">
        <v>1</v>
      </c>
      <c r="C198" s="14">
        <v>4</v>
      </c>
      <c r="D198" s="14">
        <v>2</v>
      </c>
      <c r="E198" s="14">
        <v>1</v>
      </c>
      <c r="F198" s="14">
        <v>3</v>
      </c>
      <c r="G198" s="14">
        <v>42</v>
      </c>
      <c r="H198" s="14">
        <v>46</v>
      </c>
      <c r="I198" s="14">
        <v>45.6</v>
      </c>
      <c r="J198" s="14">
        <v>50.6</v>
      </c>
      <c r="K198" s="31" t="str">
        <f t="shared" si="12"/>
        <v>FEMALE</v>
      </c>
      <c r="L198" s="31" t="str">
        <f t="shared" si="13"/>
        <v>Sales</v>
      </c>
      <c r="M198" s="31" t="str">
        <f>IF('Campaign Data'!$D198=1,"North",IF($D198=2,"West",IF($D198=3,"South")))</f>
        <v>West</v>
      </c>
      <c r="N198" s="31" t="str">
        <f t="shared" si="14"/>
        <v>Unmarried</v>
      </c>
      <c r="O198" s="31" t="str">
        <f t="shared" si="15"/>
        <v>Consumer</v>
      </c>
    </row>
    <row r="199" spans="1:15" x14ac:dyDescent="0.25">
      <c r="A199" s="14">
        <v>187</v>
      </c>
      <c r="B199" s="14">
        <v>1</v>
      </c>
      <c r="C199" s="14">
        <v>4</v>
      </c>
      <c r="D199" s="14">
        <v>2</v>
      </c>
      <c r="E199" s="14">
        <v>2</v>
      </c>
      <c r="F199" s="14">
        <v>1</v>
      </c>
      <c r="G199" s="14">
        <v>57</v>
      </c>
      <c r="H199" s="14">
        <v>41</v>
      </c>
      <c r="I199" s="14">
        <v>68.399999999999991</v>
      </c>
      <c r="J199" s="14">
        <v>45.1</v>
      </c>
      <c r="K199" s="31" t="str">
        <f t="shared" si="12"/>
        <v>FEMALE</v>
      </c>
      <c r="L199" s="31" t="str">
        <f t="shared" si="13"/>
        <v>Sales</v>
      </c>
      <c r="M199" s="31" t="str">
        <f>IF('Campaign Data'!$D199=1,"North",IF($D199=2,"West",IF($D199=3,"South")))</f>
        <v>West</v>
      </c>
      <c r="N199" s="31" t="str">
        <f t="shared" si="14"/>
        <v>Married</v>
      </c>
      <c r="O199" s="31" t="str">
        <f t="shared" si="15"/>
        <v>Corporate</v>
      </c>
    </row>
    <row r="200" spans="1:15" x14ac:dyDescent="0.25">
      <c r="A200" s="14">
        <v>118</v>
      </c>
      <c r="B200" s="14">
        <v>1</v>
      </c>
      <c r="C200" s="14">
        <v>4</v>
      </c>
      <c r="D200" s="14">
        <v>2</v>
      </c>
      <c r="E200" s="14">
        <v>1</v>
      </c>
      <c r="F200" s="14">
        <v>1</v>
      </c>
      <c r="G200" s="14">
        <v>55</v>
      </c>
      <c r="H200" s="14">
        <v>62</v>
      </c>
      <c r="I200" s="14">
        <v>69.599999999999994</v>
      </c>
      <c r="J200" s="14">
        <v>68.2</v>
      </c>
      <c r="K200" s="31" t="str">
        <f t="shared" si="12"/>
        <v>FEMALE</v>
      </c>
      <c r="L200" s="31" t="str">
        <f t="shared" si="13"/>
        <v>Sales</v>
      </c>
      <c r="M200" s="31" t="str">
        <f>IF('Campaign Data'!$D200=1,"North",IF($D200=2,"West",IF($D200=3,"South")))</f>
        <v>West</v>
      </c>
      <c r="N200" s="31" t="str">
        <f t="shared" si="14"/>
        <v>Unmarried</v>
      </c>
      <c r="O200" s="31" t="str">
        <f t="shared" si="15"/>
        <v>Corporate</v>
      </c>
    </row>
    <row r="201" spans="1:15" x14ac:dyDescent="0.25">
      <c r="A201" s="14">
        <v>137</v>
      </c>
      <c r="B201" s="14">
        <v>1</v>
      </c>
      <c r="C201" s="14">
        <v>4</v>
      </c>
      <c r="D201" s="14">
        <v>3</v>
      </c>
      <c r="E201" s="14">
        <v>1</v>
      </c>
      <c r="F201" s="14">
        <v>2</v>
      </c>
      <c r="G201" s="14">
        <v>63</v>
      </c>
      <c r="H201" s="14">
        <v>65</v>
      </c>
      <c r="I201" s="14">
        <v>78</v>
      </c>
      <c r="J201" s="14">
        <v>71.5</v>
      </c>
      <c r="K201" s="31" t="str">
        <f t="shared" si="12"/>
        <v>FEMALE</v>
      </c>
      <c r="L201" s="31" t="str">
        <f t="shared" si="13"/>
        <v>Sales</v>
      </c>
      <c r="M201" s="31" t="str">
        <f>IF('Campaign Data'!$D201=1,"North",IF($D201=2,"West",IF($D201=3,"South")))</f>
        <v>South</v>
      </c>
      <c r="N201" s="31" t="str">
        <f t="shared" si="14"/>
        <v>Unmarried</v>
      </c>
      <c r="O201" s="31" t="str">
        <f t="shared" si="15"/>
        <v>Home Affairs</v>
      </c>
    </row>
  </sheetData>
  <sheetProtection algorithmName="SHA-512" hashValue="G+83r/hkhckX1CEdD9JL9Lj4uz1SoYXCK8uCBWLN35/4jRccAtESlLHJ1QnOtePEPnTFzz/ZT2s5g5zGlAkSjw==" saltValue="EhOh1vs/qf05A34oMMHBoA==" spinCount="100000" sheet="1" objects="1" scenarios="1" formatCells="0" formatColumns="0" formatRows="0" sort="0" autoFilter="0"/>
  <autoFilter ref="A1:O2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1"/>
  <sheetViews>
    <sheetView showGridLines="0" zoomScaleNormal="100" workbookViewId="0">
      <selection activeCell="H8" sqref="H8:I11"/>
    </sheetView>
  </sheetViews>
  <sheetFormatPr defaultRowHeight="15" x14ac:dyDescent="0.25"/>
  <cols>
    <col min="3" max="3" width="13.5703125" customWidth="1"/>
    <col min="4" max="4" width="5.7109375" customWidth="1"/>
    <col min="6" max="6" width="14.7109375" customWidth="1"/>
    <col min="7" max="7" width="5.7109375" customWidth="1"/>
    <col min="8" max="8" width="11.140625" customWidth="1"/>
    <col min="9" max="9" width="18.140625" customWidth="1"/>
    <col min="10" max="10" width="5.7109375" customWidth="1"/>
    <col min="12" max="12" width="13.85546875" customWidth="1"/>
    <col min="13" max="13" width="5.7109375" customWidth="1"/>
    <col min="14" max="14" width="10.140625" customWidth="1"/>
    <col min="15" max="15" width="15.42578125" customWidth="1"/>
  </cols>
  <sheetData>
    <row r="3" spans="2:16" x14ac:dyDescent="0.25">
      <c r="B3" s="19" t="s">
        <v>48</v>
      </c>
      <c r="C3" s="20"/>
      <c r="D3" s="20"/>
      <c r="E3" s="20"/>
      <c r="F3" s="20"/>
      <c r="G3" s="20"/>
      <c r="H3" s="20"/>
      <c r="I3" s="20"/>
      <c r="J3" s="20"/>
      <c r="K3" s="20"/>
      <c r="L3" s="20"/>
      <c r="M3" s="20"/>
      <c r="N3" s="20"/>
      <c r="O3" s="20"/>
      <c r="P3" s="20"/>
    </row>
    <row r="6" spans="2:16" x14ac:dyDescent="0.25">
      <c r="B6" s="1" t="s">
        <v>1</v>
      </c>
      <c r="E6" s="1" t="s">
        <v>3</v>
      </c>
      <c r="H6" s="1" t="s">
        <v>2</v>
      </c>
      <c r="K6" s="1" t="s">
        <v>49</v>
      </c>
      <c r="N6" s="1" t="s">
        <v>51</v>
      </c>
    </row>
    <row r="7" spans="2:16" x14ac:dyDescent="0.25">
      <c r="B7" s="21" t="s">
        <v>6</v>
      </c>
      <c r="C7" s="21" t="s">
        <v>7</v>
      </c>
      <c r="E7" s="21" t="s">
        <v>6</v>
      </c>
      <c r="F7" s="21" t="s">
        <v>7</v>
      </c>
      <c r="H7" s="21" t="s">
        <v>6</v>
      </c>
      <c r="I7" s="21" t="s">
        <v>7</v>
      </c>
      <c r="K7" s="21" t="s">
        <v>6</v>
      </c>
      <c r="L7" s="21" t="s">
        <v>7</v>
      </c>
      <c r="N7" s="21" t="s">
        <v>6</v>
      </c>
      <c r="O7" s="21" t="s">
        <v>7</v>
      </c>
    </row>
    <row r="8" spans="2:16" x14ac:dyDescent="0.25">
      <c r="B8" s="22">
        <v>0</v>
      </c>
      <c r="C8" s="22" t="s">
        <v>4</v>
      </c>
      <c r="E8" s="22">
        <v>1</v>
      </c>
      <c r="F8" s="22" t="s">
        <v>14</v>
      </c>
      <c r="H8" s="22">
        <v>1</v>
      </c>
      <c r="I8" s="22" t="s">
        <v>10</v>
      </c>
      <c r="K8" s="22">
        <v>1</v>
      </c>
      <c r="L8" s="22" t="s">
        <v>8</v>
      </c>
      <c r="N8" s="22">
        <v>1</v>
      </c>
      <c r="O8" s="22" t="s">
        <v>52</v>
      </c>
    </row>
    <row r="9" spans="2:16" x14ac:dyDescent="0.25">
      <c r="B9" s="22">
        <v>1</v>
      </c>
      <c r="C9" s="22" t="s">
        <v>5</v>
      </c>
      <c r="E9" s="22">
        <v>2</v>
      </c>
      <c r="F9" s="22" t="s">
        <v>16</v>
      </c>
      <c r="H9" s="22">
        <v>2</v>
      </c>
      <c r="I9" s="22" t="s">
        <v>11</v>
      </c>
      <c r="K9" s="22">
        <v>2</v>
      </c>
      <c r="L9" s="22" t="s">
        <v>9</v>
      </c>
      <c r="N9" s="22">
        <v>2</v>
      </c>
      <c r="O9" s="22" t="s">
        <v>54</v>
      </c>
    </row>
    <row r="10" spans="2:16" x14ac:dyDescent="0.25">
      <c r="E10" s="22">
        <v>3</v>
      </c>
      <c r="F10" s="22" t="s">
        <v>15</v>
      </c>
      <c r="H10" s="22">
        <v>3</v>
      </c>
      <c r="I10" s="22" t="s">
        <v>12</v>
      </c>
      <c r="N10" s="22">
        <v>3</v>
      </c>
      <c r="O10" s="22" t="s">
        <v>53</v>
      </c>
    </row>
    <row r="11" spans="2:16" x14ac:dyDescent="0.25">
      <c r="H11" s="22">
        <v>4</v>
      </c>
      <c r="I11" s="22" t="s">
        <v>13</v>
      </c>
    </row>
  </sheetData>
  <sheetProtection password="CCB6" sheet="1" objects="1" scenarios="1"/>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2"/>
  <sheetViews>
    <sheetView showGridLines="0" workbookViewId="0">
      <selection activeCell="E6" sqref="E6"/>
    </sheetView>
  </sheetViews>
  <sheetFormatPr defaultRowHeight="15" x14ac:dyDescent="0.25"/>
  <cols>
    <col min="1" max="1" width="3.28515625" customWidth="1"/>
    <col min="2" max="2" width="9.85546875" bestFit="1" customWidth="1"/>
    <col min="3" max="3" width="10.5703125" bestFit="1" customWidth="1"/>
    <col min="4" max="4" width="15.42578125" customWidth="1"/>
    <col min="5" max="5" width="16" customWidth="1"/>
    <col min="6" max="6" width="3.42578125" customWidth="1"/>
    <col min="7" max="7" width="14" customWidth="1"/>
  </cols>
  <sheetData>
    <row r="2" spans="2:18" x14ac:dyDescent="0.25">
      <c r="B2" s="24" t="s">
        <v>56</v>
      </c>
      <c r="C2" s="24" t="s">
        <v>19</v>
      </c>
      <c r="D2" s="24" t="s">
        <v>29</v>
      </c>
      <c r="E2" s="24" t="s">
        <v>30</v>
      </c>
      <c r="G2" s="19" t="s">
        <v>55</v>
      </c>
      <c r="H2" s="20"/>
      <c r="I2" s="20"/>
      <c r="J2" s="20"/>
      <c r="K2" s="20"/>
      <c r="L2" s="20"/>
      <c r="M2" s="20"/>
      <c r="N2" s="20"/>
      <c r="O2" s="20"/>
      <c r="P2" s="20"/>
      <c r="Q2" s="20"/>
      <c r="R2" s="20"/>
    </row>
    <row r="3" spans="2:18" x14ac:dyDescent="0.25">
      <c r="B3" s="14" t="s">
        <v>20</v>
      </c>
      <c r="C3" s="25">
        <v>2562</v>
      </c>
      <c r="D3" s="29">
        <f t="shared" ref="D3:D12" si="0">0.2*C3</f>
        <v>512.4</v>
      </c>
      <c r="E3" s="30" t="str">
        <f>IF($D3&gt;850,"G1",IF(AND($D3&gt;700,$D3&lt;=850),"G2",IF(AND($D3&gt;400,$D3&lt;=700),"G3","G4")))</f>
        <v>G3</v>
      </c>
      <c r="G3" s="1" t="s">
        <v>31</v>
      </c>
      <c r="H3" s="26">
        <v>20</v>
      </c>
    </row>
    <row r="4" spans="2:18" x14ac:dyDescent="0.25">
      <c r="B4" s="14" t="s">
        <v>21</v>
      </c>
      <c r="C4" s="25">
        <v>3785</v>
      </c>
      <c r="D4" s="29">
        <f t="shared" si="0"/>
        <v>757</v>
      </c>
      <c r="E4" s="30" t="str">
        <f t="shared" ref="E4:E12" si="1">IF($D4&gt;850,"G1",IF(AND($D4&gt;700,$D4&lt;=850),"G2",IF(AND($D4&gt;400,$D4&lt;=700),"G3","G4")))</f>
        <v>G2</v>
      </c>
    </row>
    <row r="5" spans="2:18" x14ac:dyDescent="0.25">
      <c r="B5" s="14" t="s">
        <v>22</v>
      </c>
      <c r="C5" s="25">
        <v>1371</v>
      </c>
      <c r="D5" s="29">
        <f t="shared" si="0"/>
        <v>274.2</v>
      </c>
      <c r="E5" s="30" t="str">
        <f t="shared" si="1"/>
        <v>G4</v>
      </c>
    </row>
    <row r="6" spans="2:18" x14ac:dyDescent="0.25">
      <c r="B6" s="14" t="s">
        <v>23</v>
      </c>
      <c r="C6" s="25">
        <v>4992</v>
      </c>
      <c r="D6" s="29">
        <f t="shared" si="0"/>
        <v>998.40000000000009</v>
      </c>
      <c r="E6" s="30" t="str">
        <f t="shared" si="1"/>
        <v>G1</v>
      </c>
    </row>
    <row r="7" spans="2:18" x14ac:dyDescent="0.25">
      <c r="B7" s="14" t="s">
        <v>24</v>
      </c>
      <c r="C7" s="25">
        <v>871</v>
      </c>
      <c r="D7" s="29">
        <f t="shared" si="0"/>
        <v>174.20000000000002</v>
      </c>
      <c r="E7" s="30" t="str">
        <f t="shared" si="1"/>
        <v>G4</v>
      </c>
      <c r="G7" s="19" t="s">
        <v>57</v>
      </c>
      <c r="H7" s="20"/>
      <c r="I7" s="20"/>
      <c r="J7" s="20"/>
      <c r="K7" s="20"/>
      <c r="L7" s="20"/>
      <c r="M7" s="20"/>
      <c r="N7" s="20"/>
      <c r="O7" s="20"/>
      <c r="P7" s="20"/>
      <c r="Q7" s="20"/>
      <c r="R7" s="20"/>
    </row>
    <row r="8" spans="2:18" x14ac:dyDescent="0.25">
      <c r="B8" s="14" t="s">
        <v>25</v>
      </c>
      <c r="C8" s="25">
        <v>2400</v>
      </c>
      <c r="D8" s="29">
        <f t="shared" si="0"/>
        <v>480</v>
      </c>
      <c r="E8" s="30" t="str">
        <f t="shared" si="1"/>
        <v>G3</v>
      </c>
      <c r="G8" s="23" t="s">
        <v>32</v>
      </c>
      <c r="H8" t="s">
        <v>58</v>
      </c>
    </row>
    <row r="9" spans="2:18" x14ac:dyDescent="0.25">
      <c r="B9" s="14" t="s">
        <v>26</v>
      </c>
      <c r="C9" s="25">
        <v>3222</v>
      </c>
      <c r="D9" s="29">
        <f t="shared" si="0"/>
        <v>644.40000000000009</v>
      </c>
      <c r="E9" s="30" t="str">
        <f t="shared" si="1"/>
        <v>G3</v>
      </c>
      <c r="G9" s="23" t="s">
        <v>33</v>
      </c>
      <c r="H9" t="s">
        <v>59</v>
      </c>
    </row>
    <row r="10" spans="2:18" x14ac:dyDescent="0.25">
      <c r="B10" s="14" t="s">
        <v>27</v>
      </c>
      <c r="C10" s="25">
        <v>4250</v>
      </c>
      <c r="D10" s="29">
        <f t="shared" si="0"/>
        <v>850</v>
      </c>
      <c r="E10" s="30" t="str">
        <f t="shared" si="1"/>
        <v>G2</v>
      </c>
      <c r="G10" s="23" t="s">
        <v>34</v>
      </c>
      <c r="H10" t="s">
        <v>60</v>
      </c>
    </row>
    <row r="11" spans="2:18" x14ac:dyDescent="0.25">
      <c r="B11" s="14" t="s">
        <v>28</v>
      </c>
      <c r="C11" s="25">
        <v>3410</v>
      </c>
      <c r="D11" s="29">
        <f t="shared" si="0"/>
        <v>682</v>
      </c>
      <c r="E11" s="30" t="str">
        <f t="shared" si="1"/>
        <v>G3</v>
      </c>
      <c r="G11" s="23" t="s">
        <v>35</v>
      </c>
      <c r="H11" t="s">
        <v>61</v>
      </c>
    </row>
    <row r="12" spans="2:18" x14ac:dyDescent="0.25">
      <c r="B12" s="14" t="s">
        <v>62</v>
      </c>
      <c r="C12" s="25">
        <v>4410</v>
      </c>
      <c r="D12" s="29">
        <f t="shared" si="0"/>
        <v>882</v>
      </c>
      <c r="E12" s="30" t="str">
        <f t="shared" si="1"/>
        <v>G1</v>
      </c>
    </row>
  </sheetData>
  <sheetProtection password="CCB6"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showGridLines="0" topLeftCell="A4" workbookViewId="0">
      <selection activeCell="D11" sqref="D11"/>
    </sheetView>
  </sheetViews>
  <sheetFormatPr defaultRowHeight="15" x14ac:dyDescent="0.25"/>
  <cols>
    <col min="2" max="2" width="18.5703125" customWidth="1"/>
    <col min="3" max="3" width="17.7109375" customWidth="1"/>
    <col min="4" max="7" width="17.85546875" customWidth="1"/>
  </cols>
  <sheetData>
    <row r="2" spans="2:10" x14ac:dyDescent="0.25">
      <c r="B2" s="19" t="s">
        <v>63</v>
      </c>
      <c r="C2" s="20"/>
      <c r="D2" s="20"/>
      <c r="E2" s="20"/>
      <c r="F2" s="20"/>
      <c r="G2" s="20"/>
      <c r="H2" s="20"/>
      <c r="I2" s="20"/>
      <c r="J2" s="20"/>
    </row>
    <row r="3" spans="2:10" x14ac:dyDescent="0.25">
      <c r="B3" s="1"/>
    </row>
    <row r="4" spans="2:10" x14ac:dyDescent="0.25">
      <c r="B4" s="19" t="s">
        <v>66</v>
      </c>
      <c r="C4" s="20"/>
      <c r="D4" s="20"/>
      <c r="E4" s="20"/>
      <c r="F4" s="20"/>
      <c r="G4" s="20"/>
      <c r="H4" s="20"/>
      <c r="I4" s="20"/>
      <c r="J4" s="20"/>
    </row>
    <row r="5" spans="2:10" x14ac:dyDescent="0.25">
      <c r="B5" s="1"/>
    </row>
    <row r="6" spans="2:10" x14ac:dyDescent="0.25">
      <c r="B6" s="19" t="s">
        <v>67</v>
      </c>
      <c r="C6" s="20"/>
      <c r="D6" s="20"/>
      <c r="E6" s="20"/>
      <c r="F6" s="20"/>
      <c r="G6" s="20"/>
      <c r="H6" s="20"/>
      <c r="I6" s="20"/>
      <c r="J6" s="20"/>
    </row>
    <row r="7" spans="2:10" ht="15.75" thickBot="1" x14ac:dyDescent="0.3">
      <c r="B7" s="1"/>
    </row>
    <row r="8" spans="2:10" ht="20.25" customHeight="1" thickBot="1" x14ac:dyDescent="0.3">
      <c r="B8" s="51" t="s">
        <v>17</v>
      </c>
      <c r="C8" s="52"/>
      <c r="D8" s="52"/>
      <c r="E8" s="52"/>
      <c r="F8" s="52"/>
      <c r="G8" s="53"/>
    </row>
    <row r="9" spans="2:10" x14ac:dyDescent="0.25">
      <c r="B9" s="5"/>
      <c r="C9" s="6"/>
      <c r="D9" s="54" t="s">
        <v>2</v>
      </c>
      <c r="E9" s="55"/>
      <c r="F9" s="55"/>
      <c r="G9" s="56"/>
    </row>
    <row r="10" spans="2:10" x14ac:dyDescent="0.25">
      <c r="B10" s="7"/>
      <c r="C10" s="3"/>
      <c r="D10" s="2" t="s">
        <v>10</v>
      </c>
      <c r="E10" s="2" t="s">
        <v>11</v>
      </c>
      <c r="F10" s="2" t="s">
        <v>12</v>
      </c>
      <c r="G10" s="8" t="s">
        <v>13</v>
      </c>
    </row>
    <row r="11" spans="2:10" x14ac:dyDescent="0.25">
      <c r="B11" s="45" t="s">
        <v>1</v>
      </c>
      <c r="C11" s="2" t="s">
        <v>4</v>
      </c>
      <c r="D11" s="58">
        <f>AVERAGEIFS('Campaign Data'!$G$2:$G$201,'Campaign Data'!$L$2:$L$201,'Q3'!D$10,'Campaign Data'!$K$2:$K$201,'Q3'!$C11)</f>
        <v>47.307692307692307</v>
      </c>
      <c r="E11" s="58">
        <f>AVERAGEIFS('Campaign Data'!$G$2:$G$201,'Campaign Data'!$L$2:$L$201,'Q3'!E$10,'Campaign Data'!$K$2:$K$201,'Q3'!$C11)</f>
        <v>52.333333333333336</v>
      </c>
      <c r="F11" s="58">
        <f>AVERAGEIFS('Campaign Data'!$G$2:$G$201,'Campaign Data'!$L$2:$L$201,'Q3'!F$10,'Campaign Data'!$K$2:$K$201,'Q3'!$C11)</f>
        <v>46.857142857142854</v>
      </c>
      <c r="G11" s="58">
        <f>AVERAGEIFS('Campaign Data'!$G$2:$G$201,'Campaign Data'!$L$2:$L$201,'Q3'!G$10,'Campaign Data'!$K$2:$K$201,'Q3'!$C11)</f>
        <v>54.514705882352942</v>
      </c>
    </row>
    <row r="12" spans="2:10" x14ac:dyDescent="0.25">
      <c r="B12" s="45"/>
      <c r="C12" s="2" t="s">
        <v>5</v>
      </c>
      <c r="D12" s="58">
        <f>AVERAGEIFS('Campaign Data'!$G$2:$G$201,'Campaign Data'!$L$2:$L$201,'Q3'!D$10,'Campaign Data'!$K$2:$K$201,'Q3'!$C12)</f>
        <v>45.909090909090907</v>
      </c>
      <c r="E12" s="58">
        <f>AVERAGEIFS('Campaign Data'!$G$2:$G$201,'Campaign Data'!$L$2:$L$201,'Q3'!E$10,'Campaign Data'!$K$2:$K$201,'Q3'!$C12)</f>
        <v>51.75</v>
      </c>
      <c r="F12" s="58">
        <f>AVERAGEIFS('Campaign Data'!$G$2:$G$201,'Campaign Data'!$L$2:$L$201,'Q3'!F$10,'Campaign Data'!$K$2:$K$201,'Q3'!$C12)</f>
        <v>46.769230769230766</v>
      </c>
      <c r="G12" s="58">
        <f>AVERAGEIFS('Campaign Data'!$G$2:$G$201,'Campaign Data'!$L$2:$L$201,'Q3'!G$10,'Campaign Data'!$K$2:$K$201,'Q3'!$C12)</f>
        <v>53.402597402597401</v>
      </c>
    </row>
    <row r="13" spans="2:10" ht="15" customHeight="1" x14ac:dyDescent="0.25">
      <c r="B13" s="28"/>
      <c r="C13" s="27"/>
      <c r="D13" s="58"/>
      <c r="E13" s="58"/>
      <c r="F13" s="58"/>
      <c r="G13" s="58"/>
    </row>
    <row r="14" spans="2:10" ht="15" customHeight="1" x14ac:dyDescent="0.25">
      <c r="B14" s="45" t="s">
        <v>49</v>
      </c>
      <c r="C14" s="2" t="s">
        <v>8</v>
      </c>
      <c r="D14" s="58">
        <f>AVERAGEIFS('Campaign Data'!$G$2:$G$201,'Campaign Data'!$L$2:$L$201,'Q3'!D$10,'Campaign Data'!$N$2:$N$201,'Q3'!$C14)</f>
        <v>44.863636363636367</v>
      </c>
      <c r="E14" s="58">
        <f>AVERAGEIFS('Campaign Data'!$G$2:$G$201,'Campaign Data'!$L$2:$L$201,'Q3'!E$10,'Campaign Data'!$N$2:$N$201,'Q3'!$C14)</f>
        <v>51.6</v>
      </c>
      <c r="F14" s="58">
        <f>AVERAGEIFS('Campaign Data'!$G$2:$G$201,'Campaign Data'!$L$2:$L$201,'Q3'!F$10,'Campaign Data'!$N$2:$N$201,'Q3'!$C14)</f>
        <v>46.5</v>
      </c>
      <c r="G14" s="58">
        <f>AVERAGEIFS('Campaign Data'!$G$2:$G$201,'Campaign Data'!$L$2:$L$201,'Q3'!G$10,'Campaign Data'!$N$2:$N$201,'Q3'!$C14)</f>
        <v>53.983050847457626</v>
      </c>
    </row>
    <row r="15" spans="2:10" x14ac:dyDescent="0.25">
      <c r="B15" s="45"/>
      <c r="C15" s="2" t="s">
        <v>9</v>
      </c>
      <c r="D15" s="58">
        <f>AVERAGEIFS('Campaign Data'!$G$2:$G$201,'Campaign Data'!$L$2:$L$201,'Q3'!D$10,'Campaign Data'!$N$2:$N$201,'Q3'!$C15)</f>
        <v>66.5</v>
      </c>
      <c r="E15" s="58">
        <f>AVERAGEIFS('Campaign Data'!$G$2:$G$201,'Campaign Data'!$L$2:$L$201,'Q3'!E$10,'Campaign Data'!$N$2:$N$201,'Q3'!$C15)</f>
        <v>55</v>
      </c>
      <c r="F15" s="58">
        <f>AVERAGEIFS('Campaign Data'!$G$2:$G$201,'Campaign Data'!$L$2:$L$201,'Q3'!F$10,'Campaign Data'!$N$2:$N$201,'Q3'!$C15)</f>
        <v>49.5</v>
      </c>
      <c r="G15" s="58">
        <f>AVERAGEIFS('Campaign Data'!$G$2:$G$201,'Campaign Data'!$L$2:$L$201,'Q3'!G$10,'Campaign Data'!$N$2:$N$201,'Q3'!$C15)</f>
        <v>53.666666666666664</v>
      </c>
    </row>
    <row r="16" spans="2:10" x14ac:dyDescent="0.25">
      <c r="B16" s="28"/>
      <c r="C16" s="27"/>
      <c r="D16" s="58"/>
      <c r="E16" s="58"/>
      <c r="F16" s="58"/>
      <c r="G16" s="58"/>
    </row>
    <row r="17" spans="2:7" x14ac:dyDescent="0.25">
      <c r="B17" s="46" t="s">
        <v>3</v>
      </c>
      <c r="C17" s="2" t="s">
        <v>14</v>
      </c>
      <c r="D17" s="58">
        <f>AVERAGEIFS('Campaign Data'!$G$2:$G$201,'Campaign Data'!$L$2:$L$201,'Q3'!D$10,'Campaign Data'!$M$2:$M$201,'Q3'!$C17)</f>
        <v>45.444444444444443</v>
      </c>
      <c r="E17" s="58">
        <f>AVERAGEIFS('Campaign Data'!$G$2:$G$201,'Campaign Data'!$L$2:$L$201,'Q3'!E$10,'Campaign Data'!$M$2:$M$201,'Q3'!$C17)</f>
        <v>58</v>
      </c>
      <c r="F17" s="58">
        <f>AVERAGEIFS('Campaign Data'!$G$2:$G$201,'Campaign Data'!$L$2:$L$201,'Q3'!F$10,'Campaign Data'!$M$2:$M$201,'Q3'!$C17)</f>
        <v>44.454545454545453</v>
      </c>
      <c r="G17" s="58">
        <f>AVERAGEIFS('Campaign Data'!$G$2:$G$201,'Campaign Data'!$L$2:$L$201,'Q3'!G$10,'Campaign Data'!$M$2:$M$201,'Q3'!$C17)</f>
        <v>49.875</v>
      </c>
    </row>
    <row r="18" spans="2:7" x14ac:dyDescent="0.25">
      <c r="B18" s="47"/>
      <c r="C18" s="2" t="s">
        <v>16</v>
      </c>
      <c r="D18" s="58">
        <f>AVERAGEIFS('Campaign Data'!$G$2:$G$201,'Campaign Data'!$L$2:$L$201,'Q3'!D$10,'Campaign Data'!$M$2:$M$201,'Q3'!$C18)</f>
        <v>44.727272727272727</v>
      </c>
      <c r="E18" s="58">
        <f>AVERAGEIFS('Campaign Data'!$G$2:$G$201,'Campaign Data'!$L$2:$L$201,'Q3'!E$10,'Campaign Data'!$M$2:$M$201,'Q3'!$C18)</f>
        <v>49.2</v>
      </c>
      <c r="F18" s="58">
        <f>AVERAGEIFS('Campaign Data'!$G$2:$G$201,'Campaign Data'!$L$2:$L$201,'Q3'!F$10,'Campaign Data'!$M$2:$M$201,'Q3'!$C18)</f>
        <v>48.166666666666664</v>
      </c>
      <c r="G18" s="58">
        <f>AVERAGEIFS('Campaign Data'!$G$2:$G$201,'Campaign Data'!$L$2:$L$201,'Q3'!G$10,'Campaign Data'!$M$2:$M$201,'Q3'!$C18)</f>
        <v>53.054794520547944</v>
      </c>
    </row>
    <row r="19" spans="2:7" x14ac:dyDescent="0.25">
      <c r="B19" s="48"/>
      <c r="C19" s="2" t="s">
        <v>15</v>
      </c>
      <c r="D19" s="58">
        <f>AVERAGEIFS('Campaign Data'!$G$2:$G$201,'Campaign Data'!$L$2:$L$201,'Q3'!D$10,'Campaign Data'!$M$2:$M$201,'Q3'!$C19)</f>
        <v>54.75</v>
      </c>
      <c r="E19" s="58">
        <f>AVERAGEIFS('Campaign Data'!$G$2:$G$201,'Campaign Data'!$L$2:$L$201,'Q3'!E$10,'Campaign Data'!$M$2:$M$201,'Q3'!$C19)</f>
        <v>50.333333333333336</v>
      </c>
      <c r="F19" s="58">
        <f>AVERAGEIFS('Campaign Data'!$G$2:$G$201,'Campaign Data'!$L$2:$L$201,'Q3'!F$10,'Campaign Data'!$M$2:$M$201,'Q3'!$C19)</f>
        <v>52.666666666666664</v>
      </c>
      <c r="G19" s="58">
        <f>AVERAGEIFS('Campaign Data'!$G$2:$G$201,'Campaign Data'!$L$2:$L$201,'Q3'!G$10,'Campaign Data'!$M$2:$M$201,'Q3'!$C19)</f>
        <v>57.270833333333336</v>
      </c>
    </row>
    <row r="20" spans="2:7" ht="33.75" customHeight="1" thickBot="1" x14ac:dyDescent="0.3">
      <c r="B20" s="49" t="s">
        <v>72</v>
      </c>
      <c r="C20" s="50"/>
      <c r="D20" s="32">
        <f>AVERAGE(D11:D19)</f>
        <v>49.928876678876684</v>
      </c>
      <c r="E20" s="32">
        <f>AVERAGE(E11:E19)</f>
        <v>52.602380952380948</v>
      </c>
      <c r="F20" s="32">
        <f>AVERAGE(F11:F19)</f>
        <v>47.844893202036062</v>
      </c>
      <c r="G20" s="32">
        <f>AVERAGE(G11:G19)</f>
        <v>53.681092664707982</v>
      </c>
    </row>
  </sheetData>
  <sheetProtection algorithmName="SHA-512" hashValue="1SrRy9N8cWi/+NlY74NhwI6zNpln74N4iPGYUDweGCKiSTRDZR5LrcoMt5Oq9RQLlwejGRk5pSgco54MZNnzdw==" saltValue="bsGSmqdsy8NQBohwrL70zg==" spinCount="100000" sheet="1" objects="1" scenarios="1" formatCells="0" formatColumns="0" formatRows="0"/>
  <mergeCells count="6">
    <mergeCell ref="B11:B12"/>
    <mergeCell ref="B14:B15"/>
    <mergeCell ref="B17:B19"/>
    <mergeCell ref="B20:C20"/>
    <mergeCell ref="B8:G8"/>
    <mergeCell ref="D9:G9"/>
  </mergeCells>
  <conditionalFormatting sqref="D11:G19">
    <cfRule type="expression" dxfId="7" priority="11">
      <formula>D11&lt;=0.9*D$20</formula>
    </cfRule>
    <cfRule type="expression" dxfId="13" priority="14">
      <formula>D11&gt;=1.1*D$20</formula>
    </cfRule>
  </conditionalFormatting>
  <conditionalFormatting sqref="F13 F16">
    <cfRule type="expression" dxfId="12" priority="9">
      <formula>$F13&lt;=0.9*$F$11</formula>
    </cfRule>
    <cfRule type="expression" dxfId="11" priority="13">
      <formula>$F13&gt;=1.1*$F$20</formula>
    </cfRule>
  </conditionalFormatting>
  <conditionalFormatting sqref="G13 G16">
    <cfRule type="expression" dxfId="10" priority="8">
      <formula>$G13&lt;=0.9*$G$11</formula>
    </cfRule>
    <cfRule type="expression" dxfId="9" priority="12">
      <formula>$G13&gt;=1.1*$G$20</formula>
    </cfRule>
  </conditionalFormatting>
  <conditionalFormatting sqref="E11:G19">
    <cfRule type="expression" dxfId="8" priority="1">
      <formula>E11&gt;1.1*E$20</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4"/>
  <sheetViews>
    <sheetView showGridLines="0" workbookViewId="0">
      <selection activeCell="E12" sqref="E12"/>
    </sheetView>
  </sheetViews>
  <sheetFormatPr defaultRowHeight="15" x14ac:dyDescent="0.25"/>
  <cols>
    <col min="2" max="2" width="13.140625" customWidth="1"/>
    <col min="3" max="3" width="22.5703125" customWidth="1"/>
    <col min="4" max="4" width="29.85546875" customWidth="1"/>
    <col min="5" max="5" width="38.42578125" customWidth="1"/>
    <col min="6" max="6" width="8.42578125" customWidth="1"/>
    <col min="7" max="7" width="12.85546875" customWidth="1"/>
    <col min="8" max="8" width="15.42578125" customWidth="1"/>
    <col min="9" max="9" width="12" customWidth="1"/>
    <col min="10" max="10" width="9.42578125" customWidth="1"/>
    <col min="11" max="14" width="4" customWidth="1"/>
    <col min="15" max="15" width="3" customWidth="1"/>
    <col min="16" max="16" width="5" customWidth="1"/>
    <col min="17" max="17" width="3" customWidth="1"/>
    <col min="18" max="19" width="4" customWidth="1"/>
    <col min="20" max="21" width="3" customWidth="1"/>
    <col min="22" max="24" width="4" customWidth="1"/>
    <col min="25" max="25" width="3" customWidth="1"/>
    <col min="26" max="27" width="4" customWidth="1"/>
    <col min="28" max="28" width="3" customWidth="1"/>
    <col min="29" max="32" width="4" customWidth="1"/>
    <col min="33" max="33" width="11.28515625" customWidth="1"/>
    <col min="34" max="34" width="4.85546875" customWidth="1"/>
    <col min="35" max="41" width="3" customWidth="1"/>
    <col min="42" max="42" width="7.85546875" customWidth="1"/>
    <col min="43" max="43" width="4.85546875" customWidth="1"/>
    <col min="44" max="44" width="3" customWidth="1"/>
    <col min="45" max="45" width="7.85546875" customWidth="1"/>
    <col min="46" max="46" width="4.85546875" customWidth="1"/>
    <col min="47" max="52" width="3" customWidth="1"/>
    <col min="53" max="53" width="7.85546875" customWidth="1"/>
    <col min="54" max="54" width="4.85546875" customWidth="1"/>
    <col min="55" max="55" width="3" customWidth="1"/>
    <col min="56" max="56" width="7.85546875" customWidth="1"/>
    <col min="57" max="57" width="4.85546875" customWidth="1"/>
    <col min="58" max="58" width="7.85546875" customWidth="1"/>
    <col min="59" max="59" width="4.85546875" customWidth="1"/>
    <col min="60" max="74" width="3" customWidth="1"/>
    <col min="75" max="75" width="7.85546875" customWidth="1"/>
    <col min="76" max="76" width="4.85546875" customWidth="1"/>
    <col min="77" max="77" width="7.85546875" customWidth="1"/>
    <col min="78" max="78" width="4.85546875" customWidth="1"/>
    <col min="79" max="88" width="3" customWidth="1"/>
    <col min="89" max="89" width="7.85546875" customWidth="1"/>
    <col min="90" max="90" width="4.85546875" customWidth="1"/>
    <col min="91" max="99" width="3" customWidth="1"/>
    <col min="100" max="100" width="7.85546875" customWidth="1"/>
    <col min="101" max="101" width="4.85546875" customWidth="1"/>
    <col min="102" max="102" width="7.85546875" customWidth="1"/>
    <col min="103" max="103" width="4.85546875" customWidth="1"/>
    <col min="104" max="104" width="7.85546875" customWidth="1"/>
    <col min="105" max="105" width="4.85546875" customWidth="1"/>
    <col min="106" max="114" width="3" customWidth="1"/>
    <col min="115" max="115" width="7.85546875" customWidth="1"/>
    <col min="116" max="116" width="4.85546875" customWidth="1"/>
    <col min="117" max="125" width="3" customWidth="1"/>
    <col min="126" max="126" width="7.85546875" customWidth="1"/>
    <col min="127" max="127" width="4.85546875" customWidth="1"/>
    <col min="128" max="132" width="3" customWidth="1"/>
    <col min="133" max="133" width="7.85546875" customWidth="1"/>
    <col min="134" max="134" width="4.85546875" customWidth="1"/>
    <col min="135" max="135" width="7.85546875" customWidth="1"/>
    <col min="136" max="136" width="4.85546875" customWidth="1"/>
    <col min="137" max="145" width="3" customWidth="1"/>
    <col min="146" max="146" width="7.85546875" customWidth="1"/>
    <col min="147" max="147" width="4.85546875" customWidth="1"/>
    <col min="148" max="151" width="3" customWidth="1"/>
    <col min="152" max="152" width="7.85546875" customWidth="1"/>
    <col min="153" max="153" width="4.85546875" customWidth="1"/>
    <col min="154" max="154" width="7.85546875" customWidth="1"/>
    <col min="155" max="155" width="4.85546875" customWidth="1"/>
    <col min="156" max="159" width="3" customWidth="1"/>
    <col min="160" max="160" width="7.85546875" customWidth="1"/>
    <col min="161" max="161" width="4.85546875" customWidth="1"/>
    <col min="162" max="162" width="7.85546875" customWidth="1"/>
    <col min="163" max="163" width="4.85546875" customWidth="1"/>
    <col min="164" max="166" width="3" customWidth="1"/>
    <col min="167" max="167" width="7.85546875" customWidth="1"/>
    <col min="168" max="168" width="4.85546875" customWidth="1"/>
    <col min="169" max="169" width="3" customWidth="1"/>
    <col min="170" max="170" width="7.85546875" customWidth="1"/>
    <col min="171" max="171" width="11.28515625" bestFit="1" customWidth="1"/>
  </cols>
  <sheetData>
    <row r="2" spans="2:18" x14ac:dyDescent="0.25">
      <c r="B2" s="19" t="s">
        <v>64</v>
      </c>
      <c r="C2" s="20"/>
      <c r="D2" s="20"/>
      <c r="E2" s="20"/>
      <c r="F2" s="20"/>
      <c r="G2" s="20"/>
      <c r="H2" s="20"/>
      <c r="I2" s="20"/>
      <c r="J2" s="20"/>
      <c r="K2" s="20"/>
      <c r="L2" s="20"/>
      <c r="M2" s="20"/>
      <c r="N2" s="20"/>
      <c r="O2" s="20"/>
      <c r="P2" s="20"/>
      <c r="Q2" s="20"/>
      <c r="R2" s="20"/>
    </row>
    <row r="9" spans="2:18" ht="27" customHeight="1" x14ac:dyDescent="0.25">
      <c r="B9" s="34" t="s">
        <v>75</v>
      </c>
      <c r="C9" s="35" t="s">
        <v>78</v>
      </c>
      <c r="D9" s="35" t="s">
        <v>77</v>
      </c>
      <c r="E9" s="35" t="s">
        <v>79</v>
      </c>
    </row>
    <row r="10" spans="2:18" x14ac:dyDescent="0.25">
      <c r="B10" s="22" t="s">
        <v>14</v>
      </c>
      <c r="C10" s="36">
        <v>1120</v>
      </c>
      <c r="D10" s="36">
        <v>1115</v>
      </c>
      <c r="E10" s="37">
        <v>-0.44642857142857145</v>
      </c>
    </row>
    <row r="11" spans="2:18" x14ac:dyDescent="0.25">
      <c r="B11" s="22" t="s">
        <v>15</v>
      </c>
      <c r="C11" s="36">
        <v>936</v>
      </c>
      <c r="D11" s="36">
        <v>964</v>
      </c>
      <c r="E11" s="37">
        <v>2.9914529914529915</v>
      </c>
    </row>
    <row r="12" spans="2:18" x14ac:dyDescent="0.25">
      <c r="B12" s="22" t="s">
        <v>16</v>
      </c>
      <c r="C12" s="36">
        <v>571</v>
      </c>
      <c r="D12" s="36">
        <v>638</v>
      </c>
      <c r="E12" s="37">
        <v>11.733800350262698</v>
      </c>
    </row>
    <row r="13" spans="2:18" x14ac:dyDescent="0.25">
      <c r="B13" s="22" t="s">
        <v>76</v>
      </c>
      <c r="C13" s="36">
        <v>7819</v>
      </c>
      <c r="D13" s="36">
        <v>7838</v>
      </c>
      <c r="E13" s="37">
        <v>0.24299782580892698</v>
      </c>
    </row>
    <row r="14" spans="2:18" x14ac:dyDescent="0.25">
      <c r="G14" s="33"/>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6"/>
  <sheetViews>
    <sheetView showGridLines="0" workbookViewId="0">
      <selection activeCell="K18" sqref="K18"/>
    </sheetView>
  </sheetViews>
  <sheetFormatPr defaultRowHeight="15" x14ac:dyDescent="0.25"/>
  <cols>
    <col min="2" max="2" width="13.140625" customWidth="1"/>
    <col min="3" max="3" width="18.5703125" customWidth="1"/>
    <col min="4" max="4" width="9.140625" customWidth="1"/>
    <col min="6" max="6" width="10.7109375" customWidth="1"/>
    <col min="7" max="7" width="13.85546875" customWidth="1"/>
    <col min="8" max="8" width="12.5703125" customWidth="1"/>
  </cols>
  <sheetData>
    <row r="2" spans="1:14" x14ac:dyDescent="0.25">
      <c r="B2" s="19" t="s">
        <v>65</v>
      </c>
      <c r="C2" s="20"/>
      <c r="D2" s="20"/>
      <c r="E2" s="20"/>
      <c r="F2" s="20"/>
      <c r="G2" s="20"/>
      <c r="H2" s="20"/>
      <c r="I2" s="20"/>
      <c r="J2" s="20"/>
      <c r="K2" s="20"/>
      <c r="L2" s="20"/>
      <c r="M2" s="20"/>
      <c r="N2" s="20"/>
    </row>
    <row r="3" spans="1:14" x14ac:dyDescent="0.25">
      <c r="K3" s="43" t="s">
        <v>84</v>
      </c>
      <c r="L3" s="43"/>
    </row>
    <row r="5" spans="1:14" x14ac:dyDescent="0.25">
      <c r="F5" s="43" t="s">
        <v>83</v>
      </c>
      <c r="G5" s="43"/>
    </row>
    <row r="6" spans="1:14" ht="47.25" customHeight="1" x14ac:dyDescent="0.25">
      <c r="A6" s="17" t="s">
        <v>3</v>
      </c>
      <c r="B6" s="16" t="s">
        <v>70</v>
      </c>
      <c r="E6" s="39" t="s">
        <v>3</v>
      </c>
      <c r="F6" s="39" t="s">
        <v>80</v>
      </c>
      <c r="G6" s="40" t="s">
        <v>81</v>
      </c>
      <c r="H6" s="41" t="s">
        <v>82</v>
      </c>
    </row>
    <row r="7" spans="1:14" x14ac:dyDescent="0.25">
      <c r="A7" s="31" t="str">
        <f ca="1">IF('Campaign Data'!$D28=1,"North",IF($A7=2,"West",IF($A7=3,"South")))</f>
        <v>West</v>
      </c>
      <c r="B7" s="14">
        <v>90</v>
      </c>
      <c r="E7" s="14" t="s">
        <v>16</v>
      </c>
      <c r="F7" s="42">
        <f>SUM(B7:B82)</f>
        <v>4857.6000000000013</v>
      </c>
      <c r="G7" s="14">
        <f>4875</f>
        <v>4875</v>
      </c>
      <c r="H7" s="38">
        <f>G7/$G$26</f>
        <v>0.37931839402427636</v>
      </c>
    </row>
    <row r="8" spans="1:14" x14ac:dyDescent="0.25">
      <c r="A8" s="31" t="str">
        <f ca="1">IF('Campaign Data'!$D43=1,"North",IF($A8=2,"West",IF($A8=3,"South")))</f>
        <v>West</v>
      </c>
      <c r="B8" s="14">
        <v>90</v>
      </c>
      <c r="E8" s="14" t="s">
        <v>15</v>
      </c>
      <c r="F8" s="14">
        <v>3102</v>
      </c>
      <c r="G8" s="14">
        <f>$F8+G7</f>
        <v>7977</v>
      </c>
      <c r="H8" s="38">
        <f>G8/$G$26</f>
        <v>0.62068160597572364</v>
      </c>
    </row>
    <row r="9" spans="1:14" x14ac:dyDescent="0.25">
      <c r="A9" s="31" t="str">
        <f ca="1">IF('Campaign Data'!$D61=1,"North",IF($A9=2,"West",IF($A9=3,"South")))</f>
        <v>West</v>
      </c>
      <c r="B9" s="14">
        <v>87.6</v>
      </c>
      <c r="E9" s="14" t="s">
        <v>14</v>
      </c>
      <c r="F9" s="14">
        <v>4875</v>
      </c>
      <c r="G9" s="14">
        <f>$F9+G8</f>
        <v>12852</v>
      </c>
      <c r="H9" s="38">
        <f>G9/$G$26</f>
        <v>1</v>
      </c>
    </row>
    <row r="10" spans="1:14" x14ac:dyDescent="0.25">
      <c r="A10" s="31" t="str">
        <f ca="1">IF('Campaign Data'!$D103=1,"North",IF($A10=2,"West",IF($A10=3,"South")))</f>
        <v>West</v>
      </c>
      <c r="B10" s="14">
        <v>86.399999999999991</v>
      </c>
    </row>
    <row r="11" spans="1:14" x14ac:dyDescent="0.25">
      <c r="A11" s="31" t="str">
        <f ca="1">IF('Campaign Data'!$D79=1,"North",IF($A11=2,"West",IF($A11=3,"South")))</f>
        <v>West</v>
      </c>
      <c r="B11" s="14">
        <v>85.2</v>
      </c>
    </row>
    <row r="12" spans="1:14" x14ac:dyDescent="0.25">
      <c r="A12" s="31" t="str">
        <f ca="1">IF('Campaign Data'!$D89=1,"North",IF($A12=2,"West",IF($A12=3,"South")))</f>
        <v>West</v>
      </c>
      <c r="B12" s="14">
        <v>85.2</v>
      </c>
      <c r="F12" s="43"/>
      <c r="G12" s="43"/>
    </row>
    <row r="13" spans="1:14" x14ac:dyDescent="0.25">
      <c r="A13" s="31" t="str">
        <f ca="1">IF('Campaign Data'!$D54=1,"North",IF($A13=2,"West",IF($A13=3,"South")))</f>
        <v>West</v>
      </c>
      <c r="B13" s="14">
        <v>84</v>
      </c>
    </row>
    <row r="14" spans="1:14" x14ac:dyDescent="0.25">
      <c r="A14" s="31" t="str">
        <f ca="1">IF('Campaign Data'!$D112=1,"North",IF($A14=2,"West",IF($A14=3,"South")))</f>
        <v>West</v>
      </c>
      <c r="B14" s="14">
        <v>79.2</v>
      </c>
    </row>
    <row r="15" spans="1:14" x14ac:dyDescent="0.25">
      <c r="A15" s="31" t="str">
        <f ca="1">IF('Campaign Data'!$D55=1,"North",IF($A15=2,"West",IF($A15=3,"South")))</f>
        <v>West</v>
      </c>
      <c r="B15" s="14">
        <v>75.599999999999994</v>
      </c>
    </row>
    <row r="16" spans="1:14" x14ac:dyDescent="0.25">
      <c r="A16" s="31" t="str">
        <f ca="1">IF('Campaign Data'!$D175=1,"North",IF($A16=2,"West",IF($A16=3,"South")))</f>
        <v>West</v>
      </c>
      <c r="B16" s="14">
        <v>75.599999999999994</v>
      </c>
    </row>
    <row r="17" spans="1:12" x14ac:dyDescent="0.25">
      <c r="A17" s="31" t="str">
        <f ca="1">IF('Campaign Data'!$D183=1,"North",IF($A17=2,"West",IF($A17=3,"South")))</f>
        <v>West</v>
      </c>
      <c r="B17" s="14">
        <v>75.599999999999994</v>
      </c>
    </row>
    <row r="18" spans="1:12" x14ac:dyDescent="0.25">
      <c r="A18" s="31" t="str">
        <f ca="1">IF('Campaign Data'!$D48=1,"North",IF($A18=2,"West",IF($A18=3,"South")))</f>
        <v>West</v>
      </c>
      <c r="B18" s="14">
        <v>74.399999999999991</v>
      </c>
      <c r="K18" s="43"/>
      <c r="L18" s="43"/>
    </row>
    <row r="19" spans="1:12" x14ac:dyDescent="0.25">
      <c r="A19" s="31" t="str">
        <f ca="1">IF('Campaign Data'!$D57=1,"North",IF($A19=2,"West",IF($A19=3,"South")))</f>
        <v>West</v>
      </c>
      <c r="B19" s="14">
        <v>73.2</v>
      </c>
    </row>
    <row r="20" spans="1:12" x14ac:dyDescent="0.25">
      <c r="A20" s="31" t="str">
        <f ca="1">IF('Campaign Data'!$D59=1,"North",IF($A20=2,"West",IF($A20=3,"South")))</f>
        <v>West</v>
      </c>
      <c r="B20" s="14">
        <v>73.2</v>
      </c>
    </row>
    <row r="21" spans="1:12" x14ac:dyDescent="0.25">
      <c r="A21" s="31" t="str">
        <f ca="1">IF('Campaign Data'!$D24=1,"North",IF($A21=2,"West",IF($A21=3,"South")))</f>
        <v>West</v>
      </c>
      <c r="B21" s="14">
        <v>72</v>
      </c>
    </row>
    <row r="22" spans="1:12" x14ac:dyDescent="0.25">
      <c r="A22" s="31" t="str">
        <f ca="1">IF('Campaign Data'!$D73=1,"North",IF($A22=2,"West",IF($A22=3,"South")))</f>
        <v>West</v>
      </c>
      <c r="B22" s="14">
        <v>72</v>
      </c>
    </row>
    <row r="23" spans="1:12" ht="30.75" customHeight="1" x14ac:dyDescent="0.25">
      <c r="A23" s="31" t="str">
        <f ca="1">IF('Campaign Data'!$D201=1,"North",IF($A23=2,"West",IF($A23=3,"South")))</f>
        <v>West</v>
      </c>
      <c r="B23" s="14">
        <v>72</v>
      </c>
      <c r="E23" s="39" t="s">
        <v>3</v>
      </c>
      <c r="F23" s="39" t="s">
        <v>80</v>
      </c>
      <c r="G23" s="40" t="s">
        <v>81</v>
      </c>
      <c r="H23" s="41" t="s">
        <v>82</v>
      </c>
    </row>
    <row r="24" spans="1:12" x14ac:dyDescent="0.25">
      <c r="A24" s="31" t="str">
        <f ca="1">IF('Campaign Data'!$D56=1,"North",IF($A24=2,"West",IF($A24=3,"South")))</f>
        <v>West</v>
      </c>
      <c r="B24" s="14">
        <v>70.8</v>
      </c>
      <c r="E24" s="14" t="s">
        <v>16</v>
      </c>
      <c r="F24" s="14">
        <v>4875</v>
      </c>
      <c r="G24" s="14">
        <f>4875</f>
        <v>4875</v>
      </c>
      <c r="H24" s="38">
        <f>G24/$G$26</f>
        <v>0.37931839402427636</v>
      </c>
    </row>
    <row r="25" spans="1:12" x14ac:dyDescent="0.25">
      <c r="A25" s="31" t="str">
        <f ca="1">IF('Campaign Data'!$D80=1,"North",IF($A25=2,"West",IF($A25=3,"South")))</f>
        <v>West</v>
      </c>
      <c r="B25" s="14">
        <v>69.599999999999994</v>
      </c>
      <c r="E25" s="14" t="s">
        <v>15</v>
      </c>
      <c r="F25" s="14">
        <v>3102</v>
      </c>
      <c r="G25" s="14">
        <f>$F25+G24</f>
        <v>7977</v>
      </c>
      <c r="H25" s="38">
        <f>G25/$G$26</f>
        <v>0.62068160597572364</v>
      </c>
    </row>
    <row r="26" spans="1:12" x14ac:dyDescent="0.25">
      <c r="A26" s="31" t="str">
        <f ca="1">IF('Campaign Data'!$D205=1,"North",IF($A26=2,"West",IF($A26=3,"South")))</f>
        <v>West</v>
      </c>
      <c r="B26" s="14">
        <v>69.599999999999994</v>
      </c>
      <c r="E26" s="14" t="s">
        <v>14</v>
      </c>
      <c r="F26" s="14">
        <v>4875</v>
      </c>
      <c r="G26" s="14">
        <f>$F26+G25</f>
        <v>12852</v>
      </c>
      <c r="H26" s="38">
        <f>G26/$G$26</f>
        <v>1</v>
      </c>
    </row>
    <row r="27" spans="1:12" x14ac:dyDescent="0.25">
      <c r="A27" s="31" t="str">
        <f ca="1">IF('Campaign Data'!$D11=1,"North",IF($A27=2,"West",IF($A27=3,"South")))</f>
        <v>West</v>
      </c>
      <c r="B27" s="14">
        <v>68.399999999999991</v>
      </c>
    </row>
    <row r="28" spans="1:12" x14ac:dyDescent="0.25">
      <c r="A28" s="31" t="str">
        <f ca="1">IF('Campaign Data'!$D26=1,"North",IF($A28=2,"West",IF($A28=3,"South")))</f>
        <v>West</v>
      </c>
      <c r="B28" s="14">
        <v>68.399999999999991</v>
      </c>
    </row>
    <row r="29" spans="1:12" x14ac:dyDescent="0.25">
      <c r="A29" s="31" t="str">
        <f ca="1">IF('Campaign Data'!$D34=1,"North",IF($A29=2,"West",IF($A29=3,"South")))</f>
        <v>West</v>
      </c>
      <c r="B29" s="14">
        <v>68.399999999999991</v>
      </c>
    </row>
    <row r="30" spans="1:12" x14ac:dyDescent="0.25">
      <c r="A30" s="31" t="str">
        <f ca="1">IF('Campaign Data'!$D37=1,"North",IF($A30=2,"West",IF($A30=3,"South")))</f>
        <v>West</v>
      </c>
      <c r="B30" s="14">
        <v>68.399999999999991</v>
      </c>
    </row>
    <row r="31" spans="1:12" x14ac:dyDescent="0.25">
      <c r="A31" s="31" t="str">
        <f ca="1">IF('Campaign Data'!$D49=1,"North",IF($A31=2,"West",IF($A31=3,"South")))</f>
        <v>West</v>
      </c>
      <c r="B31" s="14">
        <v>68.399999999999991</v>
      </c>
    </row>
    <row r="32" spans="1:12" x14ac:dyDescent="0.25">
      <c r="A32" s="31" t="str">
        <f ca="1">IF('Campaign Data'!$D204=1,"North",IF($A32=2,"West",IF($A32=3,"South")))</f>
        <v>West</v>
      </c>
      <c r="B32" s="14">
        <v>68.399999999999991</v>
      </c>
    </row>
    <row r="33" spans="1:2" x14ac:dyDescent="0.25">
      <c r="A33" s="31" t="str">
        <f ca="1">IF('Campaign Data'!$D139=1,"North",IF($A33=2,"West",IF($A33=3,"South")))</f>
        <v>West</v>
      </c>
      <c r="B33" s="14">
        <v>67.2</v>
      </c>
    </row>
    <row r="34" spans="1:2" x14ac:dyDescent="0.25">
      <c r="A34" s="31" t="str">
        <f ca="1">IF('Campaign Data'!$D161=1,"North",IF($A34=2,"West",IF($A34=3,"South")))</f>
        <v>West</v>
      </c>
      <c r="B34" s="14">
        <v>67.2</v>
      </c>
    </row>
    <row r="35" spans="1:2" x14ac:dyDescent="0.25">
      <c r="A35" s="31" t="str">
        <f ca="1">IF('Campaign Data'!$D65=1,"North",IF($A35=2,"West",IF($A35=3,"South")))</f>
        <v>West</v>
      </c>
      <c r="B35" s="14">
        <v>66</v>
      </c>
    </row>
    <row r="36" spans="1:2" x14ac:dyDescent="0.25">
      <c r="A36" s="31" t="str">
        <f ca="1">IF('Campaign Data'!$D144=1,"North",IF($A36=2,"West",IF($A36=3,"South")))</f>
        <v>West</v>
      </c>
      <c r="B36" s="14">
        <v>66</v>
      </c>
    </row>
    <row r="37" spans="1:2" x14ac:dyDescent="0.25">
      <c r="A37" s="31" t="str">
        <f ca="1">IF('Campaign Data'!$D190=1,"North",IF($A37=2,"West",IF($A37=3,"South")))</f>
        <v>West</v>
      </c>
      <c r="B37" s="14">
        <v>66</v>
      </c>
    </row>
    <row r="38" spans="1:2" x14ac:dyDescent="0.25">
      <c r="A38" s="31" t="str">
        <f ca="1">IF('Campaign Data'!$D193=1,"North",IF($A38=2,"West",IF($A38=3,"South")))</f>
        <v>West</v>
      </c>
      <c r="B38" s="14">
        <v>66</v>
      </c>
    </row>
    <row r="39" spans="1:2" x14ac:dyDescent="0.25">
      <c r="A39" s="31" t="str">
        <f ca="1">IF('Campaign Data'!$D15=1,"North",IF($A39=2,"West",IF($A39=3,"South")))</f>
        <v>West</v>
      </c>
      <c r="B39" s="14">
        <v>64.8</v>
      </c>
    </row>
    <row r="40" spans="1:2" x14ac:dyDescent="0.25">
      <c r="A40" s="31" t="str">
        <f ca="1">IF('Campaign Data'!$D134=1,"North",IF($A40=2,"West",IF($A40=3,"South")))</f>
        <v>West</v>
      </c>
      <c r="B40" s="14">
        <v>64.8</v>
      </c>
    </row>
    <row r="41" spans="1:2" x14ac:dyDescent="0.25">
      <c r="A41" s="31" t="str">
        <f ca="1">IF('Campaign Data'!$D137=1,"North",IF($A41=2,"West",IF($A41=3,"South")))</f>
        <v>West</v>
      </c>
      <c r="B41" s="14">
        <v>64.8</v>
      </c>
    </row>
    <row r="42" spans="1:2" x14ac:dyDescent="0.25">
      <c r="A42" s="31" t="str">
        <f ca="1">IF('Campaign Data'!$D143=1,"North",IF($A42=2,"West",IF($A42=3,"South")))</f>
        <v>West</v>
      </c>
      <c r="B42" s="14">
        <v>64.8</v>
      </c>
    </row>
    <row r="43" spans="1:2" x14ac:dyDescent="0.25">
      <c r="A43" s="31" t="str">
        <f ca="1">IF('Campaign Data'!$D184=1,"North",IF($A43=2,"West",IF($A43=3,"South")))</f>
        <v>West</v>
      </c>
      <c r="B43" s="14">
        <v>64.8</v>
      </c>
    </row>
    <row r="44" spans="1:2" x14ac:dyDescent="0.25">
      <c r="A44" s="31" t="str">
        <f ca="1">IF('Campaign Data'!$D8=1,"North",IF($A44=2,"West",IF($A44=3,"South")))</f>
        <v>West</v>
      </c>
      <c r="B44" s="14">
        <v>63.599999999999994</v>
      </c>
    </row>
    <row r="45" spans="1:2" x14ac:dyDescent="0.25">
      <c r="A45" s="31" t="str">
        <f ca="1">IF('Campaign Data'!$D111=1,"North",IF($A45=2,"West",IF($A45=3,"South")))</f>
        <v>West</v>
      </c>
      <c r="B45" s="14">
        <v>63.599999999999994</v>
      </c>
    </row>
    <row r="46" spans="1:2" x14ac:dyDescent="0.25">
      <c r="A46" s="31" t="str">
        <f ca="1">IF('Campaign Data'!$D129=1,"North",IF($A46=2,"West",IF($A46=3,"South")))</f>
        <v>West</v>
      </c>
      <c r="B46" s="14">
        <v>63.599999999999994</v>
      </c>
    </row>
    <row r="47" spans="1:2" x14ac:dyDescent="0.25">
      <c r="A47" s="31" t="str">
        <f ca="1">IF('Campaign Data'!$D173=1,"North",IF($A47=2,"West",IF($A47=3,"South")))</f>
        <v>West</v>
      </c>
      <c r="B47" s="14">
        <v>63.599999999999994</v>
      </c>
    </row>
    <row r="48" spans="1:2" x14ac:dyDescent="0.25">
      <c r="A48" s="31" t="str">
        <f ca="1">IF('Campaign Data'!$D199=1,"North",IF($A48=2,"West",IF($A48=3,"South")))</f>
        <v>West</v>
      </c>
      <c r="B48" s="14">
        <v>63.599999999999994</v>
      </c>
    </row>
    <row r="49" spans="1:2" x14ac:dyDescent="0.25">
      <c r="A49" s="31" t="str">
        <f ca="1">IF('Campaign Data'!$D66=1,"North",IF($A49=2,"West",IF($A49=3,"South")))</f>
        <v>West</v>
      </c>
      <c r="B49" s="14">
        <v>62.4</v>
      </c>
    </row>
    <row r="50" spans="1:2" x14ac:dyDescent="0.25">
      <c r="A50" s="31" t="str">
        <f ca="1">IF('Campaign Data'!$D130=1,"North",IF($A50=2,"West",IF($A50=3,"South")))</f>
        <v>West</v>
      </c>
      <c r="B50" s="14">
        <v>62.4</v>
      </c>
    </row>
    <row r="51" spans="1:2" x14ac:dyDescent="0.25">
      <c r="A51" s="31" t="str">
        <f ca="1">IF('Campaign Data'!$D149=1,"North",IF($A51=2,"West",IF($A51=3,"South")))</f>
        <v>West</v>
      </c>
      <c r="B51" s="14">
        <v>62.4</v>
      </c>
    </row>
    <row r="52" spans="1:2" x14ac:dyDescent="0.25">
      <c r="A52" s="31" t="str">
        <f ca="1">IF('Campaign Data'!$D202=1,"North",IF($A52=2,"West",IF($A52=3,"South")))</f>
        <v>West</v>
      </c>
      <c r="B52" s="14">
        <v>62.4</v>
      </c>
    </row>
    <row r="53" spans="1:2" x14ac:dyDescent="0.25">
      <c r="A53" s="31" t="str">
        <f ca="1">IF('Campaign Data'!$D12=1,"North",IF($A53=2,"West",IF($A53=3,"South")))</f>
        <v>West</v>
      </c>
      <c r="B53" s="14">
        <v>61.199999999999996</v>
      </c>
    </row>
    <row r="54" spans="1:2" x14ac:dyDescent="0.25">
      <c r="A54" s="31" t="str">
        <f ca="1">IF('Campaign Data'!$D18=1,"North",IF($A54=2,"West",IF($A54=3,"South")))</f>
        <v>West</v>
      </c>
      <c r="B54" s="14">
        <v>61.199999999999996</v>
      </c>
    </row>
    <row r="55" spans="1:2" x14ac:dyDescent="0.25">
      <c r="A55" s="31" t="str">
        <f ca="1">IF('Campaign Data'!$D164=1,"North",IF($A55=2,"West",IF($A55=3,"South")))</f>
        <v>West</v>
      </c>
      <c r="B55" s="14">
        <v>61.199999999999996</v>
      </c>
    </row>
    <row r="56" spans="1:2" x14ac:dyDescent="0.25">
      <c r="A56" s="31" t="str">
        <f ca="1">IF('Campaign Data'!$D163=1,"North",IF($A56=2,"West",IF($A56=3,"South")))</f>
        <v>West</v>
      </c>
      <c r="B56" s="14">
        <v>60</v>
      </c>
    </row>
    <row r="57" spans="1:2" x14ac:dyDescent="0.25">
      <c r="A57" s="31" t="str">
        <f ca="1">IF('Campaign Data'!$D168=1,"North",IF($A57=2,"West",IF($A57=3,"South")))</f>
        <v>West</v>
      </c>
      <c r="B57" s="14">
        <v>60</v>
      </c>
    </row>
    <row r="58" spans="1:2" x14ac:dyDescent="0.25">
      <c r="A58" s="31" t="str">
        <f ca="1">IF('Campaign Data'!$D60=1,"North",IF($A58=2,"West",IF($A58=3,"South")))</f>
        <v>West</v>
      </c>
      <c r="B58" s="14">
        <v>58.8</v>
      </c>
    </row>
    <row r="59" spans="1:2" x14ac:dyDescent="0.25">
      <c r="A59" s="31" t="str">
        <f ca="1">IF('Campaign Data'!$D76=1,"North",IF($A59=2,"West",IF($A59=3,"South")))</f>
        <v>West</v>
      </c>
      <c r="B59" s="14">
        <v>58.8</v>
      </c>
    </row>
    <row r="60" spans="1:2" x14ac:dyDescent="0.25">
      <c r="A60" s="31" t="str">
        <f ca="1">IF('Campaign Data'!$D146=1,"North",IF($A60=2,"West",IF($A60=3,"South")))</f>
        <v>West</v>
      </c>
      <c r="B60" s="14">
        <v>58.8</v>
      </c>
    </row>
    <row r="61" spans="1:2" x14ac:dyDescent="0.25">
      <c r="A61" s="31" t="str">
        <f ca="1">IF('Campaign Data'!$D160=1,"North",IF($A61=2,"West",IF($A61=3,"South")))</f>
        <v>West</v>
      </c>
      <c r="B61" s="14">
        <v>58.8</v>
      </c>
    </row>
    <row r="62" spans="1:2" x14ac:dyDescent="0.25">
      <c r="A62" s="31" t="str">
        <f ca="1">IF('Campaign Data'!$D188=1,"North",IF($A62=2,"West",IF($A62=3,"South")))</f>
        <v>West</v>
      </c>
      <c r="B62" s="14">
        <v>57.599999999999994</v>
      </c>
    </row>
    <row r="63" spans="1:2" x14ac:dyDescent="0.25">
      <c r="A63" s="31" t="str">
        <f ca="1">IF('Campaign Data'!$D140=1,"North",IF($A63=2,"West",IF($A63=3,"South")))</f>
        <v>West</v>
      </c>
      <c r="B63" s="14">
        <v>56.4</v>
      </c>
    </row>
    <row r="64" spans="1:2" x14ac:dyDescent="0.25">
      <c r="A64" s="31" t="str">
        <f ca="1">IF('Campaign Data'!$D32=1,"North",IF($A64=2,"West",IF($A64=3,"South")))</f>
        <v>West</v>
      </c>
      <c r="B64" s="14">
        <v>55.199999999999996</v>
      </c>
    </row>
    <row r="65" spans="1:2" x14ac:dyDescent="0.25">
      <c r="A65" s="31" t="str">
        <f ca="1">IF('Campaign Data'!$D81=1,"North",IF($A65=2,"West",IF($A65=3,"South")))</f>
        <v>West</v>
      </c>
      <c r="B65" s="14">
        <v>55.199999999999996</v>
      </c>
    </row>
    <row r="66" spans="1:2" x14ac:dyDescent="0.25">
      <c r="A66" s="31" t="str">
        <f ca="1">IF('Campaign Data'!$D128=1,"North",IF($A66=2,"West",IF($A66=3,"South")))</f>
        <v>West</v>
      </c>
      <c r="B66" s="14">
        <v>55.199999999999996</v>
      </c>
    </row>
    <row r="67" spans="1:2" x14ac:dyDescent="0.25">
      <c r="A67" s="31" t="str">
        <f ca="1">IF('Campaign Data'!$D14=1,"North",IF($A67=2,"West",IF($A67=3,"South")))</f>
        <v>West</v>
      </c>
      <c r="B67" s="14">
        <v>54</v>
      </c>
    </row>
    <row r="68" spans="1:2" x14ac:dyDescent="0.25">
      <c r="A68" s="31" t="str">
        <f ca="1">IF('Campaign Data'!$D29=1,"North",IF($A68=2,"West",IF($A68=3,"South")))</f>
        <v>West</v>
      </c>
      <c r="B68" s="14">
        <v>54</v>
      </c>
    </row>
    <row r="69" spans="1:2" x14ac:dyDescent="0.25">
      <c r="A69" s="31" t="str">
        <f ca="1">IF('Campaign Data'!$D67=1,"North",IF($A69=2,"West",IF($A69=3,"South")))</f>
        <v>West</v>
      </c>
      <c r="B69" s="14">
        <v>54</v>
      </c>
    </row>
    <row r="70" spans="1:2" x14ac:dyDescent="0.25">
      <c r="A70" s="31" t="str">
        <f ca="1">IF('Campaign Data'!$D154=1,"North",IF($A70=2,"West",IF($A70=3,"South")))</f>
        <v>West</v>
      </c>
      <c r="B70" s="14">
        <v>51.6</v>
      </c>
    </row>
    <row r="71" spans="1:2" x14ac:dyDescent="0.25">
      <c r="A71" s="31" t="str">
        <f ca="1">IF('Campaign Data'!$D13=1,"North",IF($A71=2,"West",IF($A71=3,"South")))</f>
        <v>West</v>
      </c>
      <c r="B71" s="14">
        <v>50.4</v>
      </c>
    </row>
    <row r="72" spans="1:2" x14ac:dyDescent="0.25">
      <c r="A72" s="31" t="str">
        <f ca="1">IF('Campaign Data'!$D194=1,"North",IF($A72=2,"West",IF($A72=3,"South")))</f>
        <v>West</v>
      </c>
      <c r="B72" s="14">
        <v>50.4</v>
      </c>
    </row>
    <row r="73" spans="1:2" x14ac:dyDescent="0.25">
      <c r="A73" s="31" t="str">
        <f ca="1">IF('Campaign Data'!$D153=1,"North",IF($A73=2,"West",IF($A73=3,"South")))</f>
        <v>West</v>
      </c>
      <c r="B73" s="14">
        <v>49.199999999999996</v>
      </c>
    </row>
    <row r="74" spans="1:2" x14ac:dyDescent="0.25">
      <c r="A74" s="31" t="str">
        <f ca="1">IF('Campaign Data'!$D46=1,"North",IF($A74=2,"West",IF($A74=3,"South")))</f>
        <v>West</v>
      </c>
      <c r="B74" s="14">
        <v>48</v>
      </c>
    </row>
    <row r="75" spans="1:2" x14ac:dyDescent="0.25">
      <c r="A75" s="31" t="str">
        <f ca="1">IF('Campaign Data'!$D72=1,"North",IF($A75=2,"West",IF($A75=3,"South")))</f>
        <v>West</v>
      </c>
      <c r="B75" s="14">
        <v>48</v>
      </c>
    </row>
    <row r="76" spans="1:2" x14ac:dyDescent="0.25">
      <c r="A76" s="31" t="str">
        <f ca="1">IF('Campaign Data'!$D91=1,"North",IF($A76=2,"West",IF($A76=3,"South")))</f>
        <v>West</v>
      </c>
      <c r="B76" s="14">
        <v>48</v>
      </c>
    </row>
    <row r="77" spans="1:2" x14ac:dyDescent="0.25">
      <c r="A77" s="31" t="str">
        <f ca="1">IF('Campaign Data'!$D117=1,"North",IF($A77=2,"West",IF($A77=3,"South")))</f>
        <v>West</v>
      </c>
      <c r="B77" s="14">
        <v>48</v>
      </c>
    </row>
    <row r="78" spans="1:2" x14ac:dyDescent="0.25">
      <c r="A78" s="31" t="str">
        <f ca="1">IF('Campaign Data'!$D159=1,"North",IF($A78=2,"West",IF($A78=3,"South")))</f>
        <v>West</v>
      </c>
      <c r="B78" s="14">
        <v>48</v>
      </c>
    </row>
    <row r="79" spans="1:2" x14ac:dyDescent="0.25">
      <c r="A79" s="31" t="str">
        <f ca="1">IF('Campaign Data'!$D178=1,"North",IF($A79=2,"West",IF($A79=3,"South")))</f>
        <v>West</v>
      </c>
      <c r="B79" s="14">
        <v>46.8</v>
      </c>
    </row>
    <row r="80" spans="1:2" x14ac:dyDescent="0.25">
      <c r="A80" s="31" t="str">
        <f ca="1">IF('Campaign Data'!$D203=1,"North",IF($A80=2,"West",IF($A80=3,"South")))</f>
        <v>West</v>
      </c>
      <c r="B80" s="14">
        <v>45.6</v>
      </c>
    </row>
    <row r="81" spans="1:2" x14ac:dyDescent="0.25">
      <c r="A81" s="31" t="str">
        <f ca="1">IF('Campaign Data'!$D27=1,"North",IF($A81=2,"West",IF($A81=3,"South")))</f>
        <v>West</v>
      </c>
      <c r="B81" s="14">
        <v>42</v>
      </c>
    </row>
    <row r="82" spans="1:2" x14ac:dyDescent="0.25">
      <c r="A82" s="31" t="str">
        <f ca="1">IF('Campaign Data'!$D145=1,"North",IF($A82=2,"West",IF($A82=3,"South")))</f>
        <v>West</v>
      </c>
      <c r="B82" s="14">
        <v>39.6</v>
      </c>
    </row>
    <row r="83" spans="1:2" x14ac:dyDescent="0.25">
      <c r="A83" s="31" t="str">
        <f ca="1">IF('Campaign Data'!$D19=1,"North",IF($A83=2,"West",IF($A83=3,"South")))</f>
        <v>South</v>
      </c>
      <c r="B83" s="14">
        <v>85.2</v>
      </c>
    </row>
    <row r="84" spans="1:2" x14ac:dyDescent="0.25">
      <c r="A84" s="31" t="str">
        <f ca="1">IF('Campaign Data'!$D106=1,"North",IF($A84=2,"West",IF($A84=3,"South")))</f>
        <v>South</v>
      </c>
      <c r="B84" s="14">
        <v>82.8</v>
      </c>
    </row>
    <row r="85" spans="1:2" x14ac:dyDescent="0.25">
      <c r="A85" s="31" t="str">
        <f ca="1">IF('Campaign Data'!$D116=1,"North",IF($A85=2,"West",IF($A85=3,"South")))</f>
        <v>South</v>
      </c>
      <c r="B85" s="14">
        <v>82.8</v>
      </c>
    </row>
    <row r="86" spans="1:2" x14ac:dyDescent="0.25">
      <c r="A86" s="31" t="str">
        <f ca="1">IF('Campaign Data'!$D44=1,"North",IF($A86=2,"West",IF($A86=3,"South")))</f>
        <v>South</v>
      </c>
      <c r="B86" s="14">
        <v>81.599999999999994</v>
      </c>
    </row>
    <row r="87" spans="1:2" x14ac:dyDescent="0.25">
      <c r="A87" s="31" t="str">
        <f ca="1">IF('Campaign Data'!$D166=1,"North",IF($A87=2,"West",IF($A87=3,"South")))</f>
        <v>South</v>
      </c>
      <c r="B87" s="14">
        <v>80.399999999999991</v>
      </c>
    </row>
    <row r="88" spans="1:2" x14ac:dyDescent="0.25">
      <c r="A88" s="31" t="str">
        <f ca="1">IF('Campaign Data'!$D33=1,"North",IF($A88=2,"West",IF($A88=3,"South")))</f>
        <v>South</v>
      </c>
      <c r="B88" s="14">
        <v>79.2</v>
      </c>
    </row>
    <row r="89" spans="1:2" x14ac:dyDescent="0.25">
      <c r="A89" s="31" t="str">
        <f ca="1">IF('Campaign Data'!$D99=1,"North",IF($A89=2,"West",IF($A89=3,"South")))</f>
        <v>South</v>
      </c>
      <c r="B89" s="14">
        <v>78</v>
      </c>
    </row>
    <row r="90" spans="1:2" x14ac:dyDescent="0.25">
      <c r="A90" s="31" t="str">
        <f ca="1">IF('Campaign Data'!$D206=1,"North",IF($A90=2,"West",IF($A90=3,"South")))</f>
        <v>South</v>
      </c>
      <c r="B90" s="14">
        <v>78</v>
      </c>
    </row>
    <row r="91" spans="1:2" x14ac:dyDescent="0.25">
      <c r="A91" s="31" t="str">
        <f ca="1">IF('Campaign Data'!$D38=1,"North",IF($A91=2,"West",IF($A91=3,"South")))</f>
        <v>South</v>
      </c>
      <c r="B91" s="14">
        <v>76.8</v>
      </c>
    </row>
    <row r="92" spans="1:2" x14ac:dyDescent="0.25">
      <c r="A92" s="31" t="str">
        <f ca="1">IF('Campaign Data'!$D92=1,"North",IF($A92=2,"West",IF($A92=3,"South")))</f>
        <v>South</v>
      </c>
      <c r="B92" s="14">
        <v>76.8</v>
      </c>
    </row>
    <row r="93" spans="1:2" x14ac:dyDescent="0.25">
      <c r="A93" s="31" t="str">
        <f ca="1">IF('Campaign Data'!$D107=1,"North",IF($A93=2,"West",IF($A93=3,"South")))</f>
        <v>South</v>
      </c>
      <c r="B93" s="14">
        <v>76.8</v>
      </c>
    </row>
    <row r="94" spans="1:2" x14ac:dyDescent="0.25">
      <c r="A94" s="31" t="str">
        <f ca="1">IF('Campaign Data'!$D39=1,"North",IF($A94=2,"West",IF($A94=3,"South")))</f>
        <v>South</v>
      </c>
      <c r="B94" s="14">
        <v>75.599999999999994</v>
      </c>
    </row>
    <row r="95" spans="1:2" x14ac:dyDescent="0.25">
      <c r="A95" s="31" t="str">
        <f ca="1">IF('Campaign Data'!$D25=1,"North",IF($A95=2,"West",IF($A95=3,"South")))</f>
        <v>South</v>
      </c>
      <c r="B95" s="14">
        <v>74.399999999999991</v>
      </c>
    </row>
    <row r="96" spans="1:2" x14ac:dyDescent="0.25">
      <c r="A96" s="31" t="str">
        <f ca="1">IF('Campaign Data'!$D124=1,"North",IF($A96=2,"West",IF($A96=3,"South")))</f>
        <v>South</v>
      </c>
      <c r="B96" s="14">
        <v>74.399999999999991</v>
      </c>
    </row>
    <row r="97" spans="1:2" x14ac:dyDescent="0.25">
      <c r="A97" s="31" t="str">
        <f ca="1">IF('Campaign Data'!$D180=1,"North",IF($A97=2,"West",IF($A97=3,"South")))</f>
        <v>South</v>
      </c>
      <c r="B97" s="14">
        <v>74.399999999999991</v>
      </c>
    </row>
    <row r="98" spans="1:2" x14ac:dyDescent="0.25">
      <c r="A98" s="31" t="str">
        <f ca="1">IF('Campaign Data'!$D68=1,"North",IF($A98=2,"West",IF($A98=3,"South")))</f>
        <v>South</v>
      </c>
      <c r="B98" s="14">
        <v>73.2</v>
      </c>
    </row>
    <row r="99" spans="1:2" x14ac:dyDescent="0.25">
      <c r="A99" s="31" t="str">
        <f ca="1">IF('Campaign Data'!$D158=1,"North",IF($A99=2,"West",IF($A99=3,"South")))</f>
        <v>South</v>
      </c>
      <c r="B99" s="14">
        <v>73.2</v>
      </c>
    </row>
    <row r="100" spans="1:2" x14ac:dyDescent="0.25">
      <c r="A100" s="31" t="str">
        <f ca="1">IF('Campaign Data'!$D42=1,"North",IF($A100=2,"West",IF($A100=3,"South")))</f>
        <v>South</v>
      </c>
      <c r="B100" s="14">
        <v>69.599999999999994</v>
      </c>
    </row>
    <row r="101" spans="1:2" x14ac:dyDescent="0.25">
      <c r="A101" s="31" t="str">
        <f ca="1">IF('Campaign Data'!$D78=1,"North",IF($A101=2,"West",IF($A101=3,"South")))</f>
        <v>South</v>
      </c>
      <c r="B101" s="14">
        <v>69.599999999999994</v>
      </c>
    </row>
    <row r="102" spans="1:2" x14ac:dyDescent="0.25">
      <c r="A102" s="31" t="str">
        <f ca="1">IF('Campaign Data'!$D20=1,"North",IF($A102=2,"West",IF($A102=3,"South")))</f>
        <v>South</v>
      </c>
      <c r="B102" s="14">
        <v>68.399999999999991</v>
      </c>
    </row>
    <row r="103" spans="1:2" x14ac:dyDescent="0.25">
      <c r="A103" s="31" t="str">
        <f ca="1">IF('Campaign Data'!$D30=1,"North",IF($A103=2,"West",IF($A103=3,"South")))</f>
        <v>South</v>
      </c>
      <c r="B103" s="14">
        <v>68.399999999999991</v>
      </c>
    </row>
    <row r="104" spans="1:2" x14ac:dyDescent="0.25">
      <c r="A104" s="31" t="str">
        <f ca="1">IF('Campaign Data'!$D87=1,"North",IF($A104=2,"West",IF($A104=3,"South")))</f>
        <v>South</v>
      </c>
      <c r="B104" s="14">
        <v>68.399999999999991</v>
      </c>
    </row>
    <row r="105" spans="1:2" x14ac:dyDescent="0.25">
      <c r="A105" s="31" t="str">
        <f ca="1">IF('Campaign Data'!$D119=1,"North",IF($A105=2,"West",IF($A105=3,"South")))</f>
        <v>South</v>
      </c>
      <c r="B105" s="14">
        <v>68.399999999999991</v>
      </c>
    </row>
    <row r="106" spans="1:2" x14ac:dyDescent="0.25">
      <c r="A106" s="31" t="str">
        <f ca="1">IF('Campaign Data'!$D189=1,"North",IF($A106=2,"West",IF($A106=3,"South")))</f>
        <v>South</v>
      </c>
      <c r="B106" s="14">
        <v>68.399999999999991</v>
      </c>
    </row>
    <row r="107" spans="1:2" x14ac:dyDescent="0.25">
      <c r="A107" s="31" t="str">
        <f ca="1">IF('Campaign Data'!$D84=1,"North",IF($A107=2,"West",IF($A107=3,"South")))</f>
        <v>South</v>
      </c>
      <c r="B107" s="14">
        <v>67.2</v>
      </c>
    </row>
    <row r="108" spans="1:2" x14ac:dyDescent="0.25">
      <c r="A108" s="31" t="str">
        <f ca="1">IF('Campaign Data'!$D108=1,"North",IF($A108=2,"West",IF($A108=3,"South")))</f>
        <v>South</v>
      </c>
      <c r="B108" s="14">
        <v>67.2</v>
      </c>
    </row>
    <row r="109" spans="1:2" x14ac:dyDescent="0.25">
      <c r="A109" s="31" t="str">
        <f ca="1">IF('Campaign Data'!$D132=1,"North",IF($A109=2,"West",IF($A109=3,"South")))</f>
        <v>South</v>
      </c>
      <c r="B109" s="14">
        <v>67.2</v>
      </c>
    </row>
    <row r="110" spans="1:2" x14ac:dyDescent="0.25">
      <c r="A110" s="31" t="str">
        <f ca="1">IF('Campaign Data'!$D135=1,"North",IF($A110=2,"West",IF($A110=3,"South")))</f>
        <v>South</v>
      </c>
      <c r="B110" s="14">
        <v>67.2</v>
      </c>
    </row>
    <row r="111" spans="1:2" x14ac:dyDescent="0.25">
      <c r="A111" s="31" t="str">
        <f ca="1">IF('Campaign Data'!$D195=1,"North",IF($A111=2,"West",IF($A111=3,"South")))</f>
        <v>South</v>
      </c>
      <c r="B111" s="14">
        <v>67.2</v>
      </c>
    </row>
    <row r="112" spans="1:2" x14ac:dyDescent="0.25">
      <c r="A112" s="31" t="str">
        <f ca="1">IF('Campaign Data'!$D123=1,"North",IF($A112=2,"West",IF($A112=3,"South")))</f>
        <v>South</v>
      </c>
      <c r="B112" s="14">
        <v>66</v>
      </c>
    </row>
    <row r="113" spans="1:2" x14ac:dyDescent="0.25">
      <c r="A113" s="31" t="str">
        <f ca="1">IF('Campaign Data'!$D9=1,"North",IF($A113=2,"West",IF($A113=3,"South")))</f>
        <v>South</v>
      </c>
      <c r="B113" s="14">
        <v>64.8</v>
      </c>
    </row>
    <row r="114" spans="1:2" x14ac:dyDescent="0.25">
      <c r="A114" s="31" t="str">
        <f ca="1">IF('Campaign Data'!$D86=1,"North",IF($A114=2,"West",IF($A114=3,"South")))</f>
        <v>South</v>
      </c>
      <c r="B114" s="14">
        <v>64.8</v>
      </c>
    </row>
    <row r="115" spans="1:2" x14ac:dyDescent="0.25">
      <c r="A115" s="31" t="str">
        <f ca="1">IF('Campaign Data'!$D23=1,"North",IF($A115=2,"West",IF($A115=3,"South")))</f>
        <v>South</v>
      </c>
      <c r="B115" s="14">
        <v>61.199999999999996</v>
      </c>
    </row>
    <row r="116" spans="1:2" x14ac:dyDescent="0.25">
      <c r="A116" s="31" t="str">
        <f ca="1">IF('Campaign Data'!$D41=1,"North",IF($A116=2,"West",IF($A116=3,"South")))</f>
        <v>South</v>
      </c>
      <c r="B116" s="14">
        <v>60</v>
      </c>
    </row>
    <row r="117" spans="1:2" x14ac:dyDescent="0.25">
      <c r="A117" s="31" t="str">
        <f ca="1">IF('Campaign Data'!$D71=1,"North",IF($A117=2,"West",IF($A117=3,"South")))</f>
        <v>South</v>
      </c>
      <c r="B117" s="14">
        <v>60</v>
      </c>
    </row>
    <row r="118" spans="1:2" x14ac:dyDescent="0.25">
      <c r="A118" s="31" t="str">
        <f ca="1">IF('Campaign Data'!$D148=1,"North",IF($A118=2,"West",IF($A118=3,"South")))</f>
        <v>South</v>
      </c>
      <c r="B118" s="14">
        <v>60</v>
      </c>
    </row>
    <row r="119" spans="1:2" x14ac:dyDescent="0.25">
      <c r="A119" s="31" t="str">
        <f ca="1">IF('Campaign Data'!$D35=1,"North",IF($A119=2,"West",IF($A119=3,"South")))</f>
        <v>South</v>
      </c>
      <c r="B119" s="14">
        <v>58.8</v>
      </c>
    </row>
    <row r="120" spans="1:2" x14ac:dyDescent="0.25">
      <c r="A120" s="31" t="str">
        <f ca="1">IF('Campaign Data'!$D51=1,"North",IF($A120=2,"West",IF($A120=3,"South")))</f>
        <v>South</v>
      </c>
      <c r="B120" s="14">
        <v>57.599999999999994</v>
      </c>
    </row>
    <row r="121" spans="1:2" x14ac:dyDescent="0.25">
      <c r="A121" s="31" t="str">
        <f ca="1">IF('Campaign Data'!$D10=1,"North",IF($A121=2,"West",IF($A121=3,"South")))</f>
        <v>South</v>
      </c>
      <c r="B121" s="14">
        <v>56.4</v>
      </c>
    </row>
    <row r="122" spans="1:2" x14ac:dyDescent="0.25">
      <c r="A122" s="31" t="str">
        <f ca="1">IF('Campaign Data'!$D185=1,"North",IF($A122=2,"West",IF($A122=3,"South")))</f>
        <v>South</v>
      </c>
      <c r="B122" s="14">
        <v>54</v>
      </c>
    </row>
    <row r="123" spans="1:2" x14ac:dyDescent="0.25">
      <c r="A123" s="31" t="str">
        <f ca="1">IF('Campaign Data'!$D62=1,"North",IF($A123=2,"West",IF($A123=3,"South")))</f>
        <v>South</v>
      </c>
      <c r="B123" s="14">
        <v>52.8</v>
      </c>
    </row>
    <row r="124" spans="1:2" x14ac:dyDescent="0.25">
      <c r="A124" s="31" t="str">
        <f ca="1">IF('Campaign Data'!$D179=1,"North",IF($A124=2,"West",IF($A124=3,"South")))</f>
        <v>South</v>
      </c>
      <c r="B124" s="14">
        <v>50.4</v>
      </c>
    </row>
    <row r="125" spans="1:2" x14ac:dyDescent="0.25">
      <c r="A125" s="31" t="str">
        <f ca="1">IF('Campaign Data'!$D198=1,"North",IF($A125=2,"West",IF($A125=3,"South")))</f>
        <v>South</v>
      </c>
      <c r="B125" s="14">
        <v>50.4</v>
      </c>
    </row>
    <row r="126" spans="1:2" x14ac:dyDescent="0.25">
      <c r="A126" s="31" t="str">
        <f ca="1">IF('Campaign Data'!$D200=1,"North",IF($A126=2,"West",IF($A126=3,"South")))</f>
        <v>South</v>
      </c>
      <c r="B126" s="14">
        <v>50.4</v>
      </c>
    </row>
    <row r="127" spans="1:2" x14ac:dyDescent="0.25">
      <c r="A127" s="31" t="str">
        <f ca="1">IF('Campaign Data'!$D53=1,"North",IF($A127=2,"West",IF($A127=3,"South")))</f>
        <v>South</v>
      </c>
      <c r="B127" s="14">
        <v>46.8</v>
      </c>
    </row>
    <row r="128" spans="1:2" x14ac:dyDescent="0.25">
      <c r="A128" s="31" t="str">
        <f ca="1">IF('Campaign Data'!$D94=1,"North",IF($A128=2,"West",IF($A128=3,"South")))</f>
        <v>South</v>
      </c>
      <c r="B128" s="14">
        <v>46.8</v>
      </c>
    </row>
    <row r="129" spans="1:2" x14ac:dyDescent="0.25">
      <c r="A129" s="31" t="str">
        <f ca="1">IF('Campaign Data'!$D138=1,"North",IF($A129=2,"West",IF($A129=3,"South")))</f>
        <v>North</v>
      </c>
      <c r="B129" s="14">
        <v>86.399999999999991</v>
      </c>
    </row>
    <row r="130" spans="1:2" x14ac:dyDescent="0.25">
      <c r="A130" s="31" t="str">
        <f ca="1">IF('Campaign Data'!$D170=1,"North",IF($A130=2,"West",IF($A130=3,"South")))</f>
        <v>North</v>
      </c>
      <c r="B130" s="14">
        <v>86.399999999999991</v>
      </c>
    </row>
    <row r="131" spans="1:2" x14ac:dyDescent="0.25">
      <c r="A131" s="31" t="str">
        <f>IF('Campaign Data'!$D104=1,"North",IF($A131=2,"West",IF($A131=3,"South")))</f>
        <v>North</v>
      </c>
      <c r="B131" s="14">
        <v>85.2</v>
      </c>
    </row>
    <row r="132" spans="1:2" x14ac:dyDescent="0.25">
      <c r="A132" s="31" t="str">
        <f>IF('Campaign Data'!$D113=1,"North",IF($A132=2,"West",IF($A132=3,"South")))</f>
        <v>North</v>
      </c>
      <c r="B132" s="14">
        <v>80.399999999999991</v>
      </c>
    </row>
    <row r="133" spans="1:2" x14ac:dyDescent="0.25">
      <c r="A133" s="31" t="str">
        <f>IF('Campaign Data'!$D97=1,"North",IF($A133=2,"West",IF($A133=3,"South")))</f>
        <v>North</v>
      </c>
      <c r="B133" s="14">
        <v>79.2</v>
      </c>
    </row>
    <row r="134" spans="1:2" x14ac:dyDescent="0.25">
      <c r="A134" s="31" t="str">
        <f>IF('Campaign Data'!$D191=1,"North",IF($A134=2,"West",IF($A134=3,"South")))</f>
        <v>North</v>
      </c>
      <c r="B134" s="14">
        <v>79.2</v>
      </c>
    </row>
    <row r="135" spans="1:2" x14ac:dyDescent="0.25">
      <c r="A135" s="31" t="str">
        <f ca="1">IF('Campaign Data'!$D182=1,"North",IF($A135=2,"West",IF($A135=3,"South")))</f>
        <v>North</v>
      </c>
      <c r="B135" s="14">
        <v>78</v>
      </c>
    </row>
    <row r="136" spans="1:2" x14ac:dyDescent="0.25">
      <c r="A136" s="31" t="str">
        <f ca="1">IF('Campaign Data'!$D125=1,"North",IF($A136=2,"West",IF($A136=3,"South")))</f>
        <v>North</v>
      </c>
      <c r="B136" s="14">
        <v>76.8</v>
      </c>
    </row>
    <row r="137" spans="1:2" x14ac:dyDescent="0.25">
      <c r="A137" s="31" t="str">
        <f>IF('Campaign Data'!$D192=1,"North",IF($A137=2,"West",IF($A137=3,"South")))</f>
        <v>North</v>
      </c>
      <c r="B137" s="14">
        <v>76.8</v>
      </c>
    </row>
    <row r="138" spans="1:2" x14ac:dyDescent="0.25">
      <c r="A138" s="31" t="str">
        <f ca="1">IF('Campaign Data'!$D52=1,"North",IF($A138=2,"West",IF($A138=3,"South")))</f>
        <v>North</v>
      </c>
      <c r="B138" s="14">
        <v>75.599999999999994</v>
      </c>
    </row>
    <row r="139" spans="1:2" x14ac:dyDescent="0.25">
      <c r="A139" s="31" t="str">
        <f>IF('Campaign Data'!$D96=1,"North",IF($A139=2,"West",IF($A139=3,"South")))</f>
        <v>North</v>
      </c>
      <c r="B139" s="14">
        <v>73.2</v>
      </c>
    </row>
    <row r="140" spans="1:2" x14ac:dyDescent="0.25">
      <c r="A140" s="31" t="str">
        <f ca="1">IF('Campaign Data'!$D102=1,"North",IF($A140=2,"West",IF($A140=3,"South")))</f>
        <v>North</v>
      </c>
      <c r="B140" s="14">
        <v>73.2</v>
      </c>
    </row>
    <row r="141" spans="1:2" x14ac:dyDescent="0.25">
      <c r="A141" s="31" t="str">
        <f>IF('Campaign Data'!$D162=1,"North",IF($A141=2,"West",IF($A141=3,"South")))</f>
        <v>North</v>
      </c>
      <c r="B141" s="14">
        <v>73.2</v>
      </c>
    </row>
    <row r="142" spans="1:2" x14ac:dyDescent="0.25">
      <c r="A142" s="31" t="str">
        <f>IF('Campaign Data'!$D142=1,"North",IF($A142=2,"West",IF($A142=3,"South")))</f>
        <v>North</v>
      </c>
      <c r="B142" s="14">
        <v>72</v>
      </c>
    </row>
    <row r="143" spans="1:2" x14ac:dyDescent="0.25">
      <c r="A143" s="31" t="str">
        <f ca="1">IF('Campaign Data'!$D186=1,"North",IF($A143=2,"West",IF($A143=3,"South")))</f>
        <v>North</v>
      </c>
      <c r="B143" s="14">
        <v>72</v>
      </c>
    </row>
    <row r="144" spans="1:2" x14ac:dyDescent="0.25">
      <c r="A144" s="31" t="str">
        <f ca="1">IF('Campaign Data'!$D75=1,"North",IF($A144=2,"West",IF($A144=3,"South")))</f>
        <v>North</v>
      </c>
      <c r="B144" s="14">
        <v>70.8</v>
      </c>
    </row>
    <row r="145" spans="1:2" x14ac:dyDescent="0.25">
      <c r="A145" s="31" t="str">
        <f>IF('Campaign Data'!$D120=1,"North",IF($A145=2,"West",IF($A145=3,"South")))</f>
        <v>North</v>
      </c>
      <c r="B145" s="14">
        <v>69.599999999999994</v>
      </c>
    </row>
    <row r="146" spans="1:2" x14ac:dyDescent="0.25">
      <c r="A146" s="31" t="str">
        <f>IF('Campaign Data'!$D151=1,"North",IF($A146=2,"West",IF($A146=3,"South")))</f>
        <v>North</v>
      </c>
      <c r="B146" s="14">
        <v>69.599999999999994</v>
      </c>
    </row>
    <row r="147" spans="1:2" x14ac:dyDescent="0.25">
      <c r="A147" s="31" t="str">
        <f>IF('Campaign Data'!$D40=1,"North",IF($A147=2,"West",IF($A147=3,"South")))</f>
        <v>North</v>
      </c>
      <c r="B147" s="14">
        <v>68.399999999999991</v>
      </c>
    </row>
    <row r="148" spans="1:2" x14ac:dyDescent="0.25">
      <c r="A148" s="31" t="str">
        <f>IF('Campaign Data'!$D121=1,"North",IF($A148=2,"West",IF($A148=3,"South")))</f>
        <v>North</v>
      </c>
      <c r="B148" s="14">
        <v>68.399999999999991</v>
      </c>
    </row>
    <row r="149" spans="1:2" x14ac:dyDescent="0.25">
      <c r="A149" s="31" t="str">
        <f>IF('Campaign Data'!$D83=1,"North",IF($A149=2,"West",IF($A149=3,"South")))</f>
        <v>North</v>
      </c>
      <c r="B149" s="14">
        <v>64.8</v>
      </c>
    </row>
    <row r="150" spans="1:2" x14ac:dyDescent="0.25">
      <c r="A150" s="31" t="str">
        <f ca="1">IF('Campaign Data'!$D88=1,"North",IF($A150=2,"West",IF($A150=3,"South")))</f>
        <v>North</v>
      </c>
      <c r="B150" s="14">
        <v>64.8</v>
      </c>
    </row>
    <row r="151" spans="1:2" x14ac:dyDescent="0.25">
      <c r="A151" s="31" t="str">
        <f>IF('Campaign Data'!$D110=1,"North",IF($A151=2,"West",IF($A151=3,"South")))</f>
        <v>North</v>
      </c>
      <c r="B151" s="14">
        <v>64.8</v>
      </c>
    </row>
    <row r="152" spans="1:2" x14ac:dyDescent="0.25">
      <c r="A152" s="31" t="str">
        <f>IF('Campaign Data'!$D167=1,"North",IF($A152=2,"West",IF($A152=3,"South")))</f>
        <v>North</v>
      </c>
      <c r="B152" s="14">
        <v>63.599999999999994</v>
      </c>
    </row>
    <row r="153" spans="1:2" x14ac:dyDescent="0.25">
      <c r="A153" s="31" t="str">
        <f ca="1">IF('Campaign Data'!$D196=1,"North",IF($A153=2,"West",IF($A153=3,"South")))</f>
        <v>North</v>
      </c>
      <c r="B153" s="14">
        <v>63.599999999999994</v>
      </c>
    </row>
    <row r="154" spans="1:2" x14ac:dyDescent="0.25">
      <c r="A154" s="31" t="str">
        <f>IF('Campaign Data'!$D16=1,"North",IF($A154=2,"West",IF($A154=3,"South")))</f>
        <v>North</v>
      </c>
      <c r="B154" s="14">
        <v>62.4</v>
      </c>
    </row>
    <row r="155" spans="1:2" x14ac:dyDescent="0.25">
      <c r="A155" s="31" t="str">
        <f>IF('Campaign Data'!$D100=1,"North",IF($A155=2,"West",IF($A155=3,"South")))</f>
        <v>North</v>
      </c>
      <c r="B155" s="14">
        <v>62.4</v>
      </c>
    </row>
    <row r="156" spans="1:2" x14ac:dyDescent="0.25">
      <c r="A156" s="31" t="str">
        <f>IF('Campaign Data'!$D17=1,"North",IF($A156=2,"West",IF($A156=3,"South")))</f>
        <v>North</v>
      </c>
      <c r="B156" s="14">
        <v>61.199999999999996</v>
      </c>
    </row>
    <row r="157" spans="1:2" x14ac:dyDescent="0.25">
      <c r="A157" s="31" t="str">
        <f>IF('Campaign Data'!$D93=1,"North",IF($A157=2,"West",IF($A157=3,"South")))</f>
        <v>North</v>
      </c>
      <c r="B157" s="14">
        <v>61.199999999999996</v>
      </c>
    </row>
    <row r="158" spans="1:2" x14ac:dyDescent="0.25">
      <c r="A158" s="31" t="str">
        <f>IF('Campaign Data'!$D169=1,"North",IF($A158=2,"West",IF($A158=3,"South")))</f>
        <v>North</v>
      </c>
      <c r="B158" s="14">
        <v>61.199999999999996</v>
      </c>
    </row>
    <row r="159" spans="1:2" x14ac:dyDescent="0.25">
      <c r="A159" s="31" t="str">
        <f>IF('Campaign Data'!$D176=1,"North",IF($A159=2,"West",IF($A159=3,"South")))</f>
        <v>North</v>
      </c>
      <c r="B159" s="14">
        <v>61.199999999999996</v>
      </c>
    </row>
    <row r="160" spans="1:2" x14ac:dyDescent="0.25">
      <c r="A160" s="31" t="str">
        <f ca="1">IF('Campaign Data'!$D21=1,"North",IF($A160=2,"West",IF($A160=3,"South")))</f>
        <v>North</v>
      </c>
      <c r="B160" s="14">
        <v>60</v>
      </c>
    </row>
    <row r="161" spans="1:2" x14ac:dyDescent="0.25">
      <c r="A161" s="31" t="str">
        <f ca="1">IF('Campaign Data'!$D127=1,"North",IF($A161=2,"West",IF($A161=3,"South")))</f>
        <v>North</v>
      </c>
      <c r="B161" s="14">
        <v>60</v>
      </c>
    </row>
    <row r="162" spans="1:2" x14ac:dyDescent="0.25">
      <c r="A162" s="31" t="str">
        <f ca="1">IF('Campaign Data'!$D36=1,"North",IF($A162=2,"West",IF($A162=3,"South")))</f>
        <v>North</v>
      </c>
      <c r="B162" s="14">
        <v>58.8</v>
      </c>
    </row>
    <row r="163" spans="1:2" x14ac:dyDescent="0.25">
      <c r="A163" s="31" t="str">
        <f ca="1">IF('Campaign Data'!$D98=1,"North",IF($A163=2,"West",IF($A163=3,"South")))</f>
        <v>North</v>
      </c>
      <c r="B163" s="14">
        <v>58.8</v>
      </c>
    </row>
    <row r="164" spans="1:2" x14ac:dyDescent="0.25">
      <c r="A164" s="31" t="str">
        <f>IF('Campaign Data'!$D109=1,"North",IF($A164=2,"West",IF($A164=3,"South")))</f>
        <v>North</v>
      </c>
      <c r="B164" s="14">
        <v>58.8</v>
      </c>
    </row>
    <row r="165" spans="1:2" x14ac:dyDescent="0.25">
      <c r="A165" s="31" t="str">
        <f ca="1">IF('Campaign Data'!$D141=1,"North",IF($A165=2,"West",IF($A165=3,"South")))</f>
        <v>North</v>
      </c>
      <c r="B165" s="14">
        <v>58.8</v>
      </c>
    </row>
    <row r="166" spans="1:2" x14ac:dyDescent="0.25">
      <c r="A166" s="31" t="str">
        <f>IF('Campaign Data'!$D187=1,"North",IF($A166=2,"West",IF($A166=3,"South")))</f>
        <v>North</v>
      </c>
      <c r="B166" s="14">
        <v>58.8</v>
      </c>
    </row>
    <row r="167" spans="1:2" x14ac:dyDescent="0.25">
      <c r="A167" s="31" t="str">
        <f ca="1">IF('Campaign Data'!$D90=1,"North",IF($A167=2,"West",IF($A167=3,"South")))</f>
        <v>North</v>
      </c>
      <c r="B167" s="14">
        <v>57.599999999999994</v>
      </c>
    </row>
    <row r="168" spans="1:2" x14ac:dyDescent="0.25">
      <c r="A168" s="31" t="str">
        <f>IF('Campaign Data'!$D150=1,"North",IF($A168=2,"West",IF($A168=3,"South")))</f>
        <v>North</v>
      </c>
      <c r="B168" s="14">
        <v>57.599999999999994</v>
      </c>
    </row>
    <row r="169" spans="1:2" x14ac:dyDescent="0.25">
      <c r="A169" s="31" t="str">
        <f>IF('Campaign Data'!$D171=1,"North",IF($A169=2,"West",IF($A169=3,"South")))</f>
        <v>North</v>
      </c>
      <c r="B169" s="14">
        <v>57.599999999999994</v>
      </c>
    </row>
    <row r="170" spans="1:2" x14ac:dyDescent="0.25">
      <c r="A170" s="31" t="str">
        <f ca="1">IF('Campaign Data'!$D74=1,"North",IF($A170=2,"West",IF($A170=3,"South")))</f>
        <v>North</v>
      </c>
      <c r="B170" s="14">
        <v>56.4</v>
      </c>
    </row>
    <row r="171" spans="1:2" x14ac:dyDescent="0.25">
      <c r="A171" s="31" t="str">
        <f>IF('Campaign Data'!$D77=1,"North",IF($A171=2,"West",IF($A171=3,"South")))</f>
        <v>North</v>
      </c>
      <c r="B171" s="14">
        <v>55.199999999999996</v>
      </c>
    </row>
    <row r="172" spans="1:2" x14ac:dyDescent="0.25">
      <c r="A172" s="31" t="str">
        <f>IF('Campaign Data'!$D85=1,"North",IF($A172=2,"West",IF($A172=3,"South")))</f>
        <v>North</v>
      </c>
      <c r="B172" s="14">
        <v>55.199999999999996</v>
      </c>
    </row>
    <row r="173" spans="1:2" x14ac:dyDescent="0.25">
      <c r="A173" s="31" t="str">
        <f ca="1">IF('Campaign Data'!$D101=1,"North",IF($A173=2,"West",IF($A173=3,"South")))</f>
        <v>North</v>
      </c>
      <c r="B173" s="14">
        <v>55.199999999999996</v>
      </c>
    </row>
    <row r="174" spans="1:2" x14ac:dyDescent="0.25">
      <c r="A174" s="31" t="str">
        <f>IF('Campaign Data'!$D115=1,"North",IF($A174=2,"West",IF($A174=3,"South")))</f>
        <v>North</v>
      </c>
      <c r="B174" s="14">
        <v>55.199999999999996</v>
      </c>
    </row>
    <row r="175" spans="1:2" x14ac:dyDescent="0.25">
      <c r="A175" s="31" t="str">
        <f ca="1">IF('Campaign Data'!$D155=1,"North",IF($A175=2,"West",IF($A175=3,"South")))</f>
        <v>North</v>
      </c>
      <c r="B175" s="14">
        <v>55.199999999999996</v>
      </c>
    </row>
    <row r="176" spans="1:2" x14ac:dyDescent="0.25">
      <c r="A176" s="31" t="str">
        <f>IF('Campaign Data'!$D31=1,"North",IF($A176=2,"West",IF($A176=3,"South")))</f>
        <v>North</v>
      </c>
      <c r="B176" s="14">
        <v>54</v>
      </c>
    </row>
    <row r="177" spans="1:2" x14ac:dyDescent="0.25">
      <c r="A177" s="31" t="str">
        <f>IF('Campaign Data'!$D131=1,"North",IF($A177=2,"West",IF($A177=3,"South")))</f>
        <v>North</v>
      </c>
      <c r="B177" s="14">
        <v>54</v>
      </c>
    </row>
    <row r="178" spans="1:2" x14ac:dyDescent="0.25">
      <c r="A178" s="31" t="str">
        <f>IF('Campaign Data'!$D133=1,"North",IF($A178=2,"West",IF($A178=3,"South")))</f>
        <v>North</v>
      </c>
      <c r="B178" s="14">
        <v>54</v>
      </c>
    </row>
    <row r="179" spans="1:2" x14ac:dyDescent="0.25">
      <c r="A179" s="31" t="str">
        <f>IF('Campaign Data'!$D177=1,"North",IF($A179=2,"West",IF($A179=3,"South")))</f>
        <v>North</v>
      </c>
      <c r="B179" s="14">
        <v>54</v>
      </c>
    </row>
    <row r="180" spans="1:2" x14ac:dyDescent="0.25">
      <c r="A180" s="31" t="str">
        <f>IF('Campaign Data'!$D45=1,"North",IF($A180=2,"West",IF($A180=3,"South")))</f>
        <v>North</v>
      </c>
      <c r="B180" s="14">
        <v>52.8</v>
      </c>
    </row>
    <row r="181" spans="1:2" x14ac:dyDescent="0.25">
      <c r="A181" s="31" t="str">
        <f ca="1">IF('Campaign Data'!$D156=1,"North",IF($A181=2,"West",IF($A181=3,"South")))</f>
        <v>North</v>
      </c>
      <c r="B181" s="14">
        <v>52.8</v>
      </c>
    </row>
    <row r="182" spans="1:2" x14ac:dyDescent="0.25">
      <c r="A182" s="31" t="str">
        <f>IF('Campaign Data'!$D181=1,"North",IF($A182=2,"West",IF($A182=3,"South")))</f>
        <v>North</v>
      </c>
      <c r="B182" s="14">
        <v>52.8</v>
      </c>
    </row>
    <row r="183" spans="1:2" x14ac:dyDescent="0.25">
      <c r="A183" s="31" t="str">
        <f ca="1">IF('Campaign Data'!$D22=1,"North",IF($A183=2,"West",IF($A183=3,"South")))</f>
        <v>North</v>
      </c>
      <c r="B183" s="14">
        <v>51.6</v>
      </c>
    </row>
    <row r="184" spans="1:2" x14ac:dyDescent="0.25">
      <c r="A184" s="31" t="str">
        <f ca="1">IF('Campaign Data'!$D50=1,"North",IF($A184=2,"West",IF($A184=3,"South")))</f>
        <v>North</v>
      </c>
      <c r="B184" s="14">
        <v>51.6</v>
      </c>
    </row>
    <row r="185" spans="1:2" x14ac:dyDescent="0.25">
      <c r="A185" s="31" t="str">
        <f ca="1">IF('Campaign Data'!$D82=1,"North",IF($A185=2,"West",IF($A185=3,"South")))</f>
        <v>North</v>
      </c>
      <c r="B185" s="14">
        <v>51.6</v>
      </c>
    </row>
    <row r="186" spans="1:2" x14ac:dyDescent="0.25">
      <c r="A186" s="31" t="str">
        <f ca="1">IF('Campaign Data'!$D147=1,"North",IF($A186=2,"West",IF($A186=3,"South")))</f>
        <v>North</v>
      </c>
      <c r="B186" s="14">
        <v>51.6</v>
      </c>
    </row>
    <row r="187" spans="1:2" x14ac:dyDescent="0.25">
      <c r="A187" s="31" t="str">
        <f>IF('Campaign Data'!$D152=1,"North",IF($A187=2,"West",IF($A187=3,"South")))</f>
        <v>North</v>
      </c>
      <c r="B187" s="14">
        <v>51.6</v>
      </c>
    </row>
    <row r="188" spans="1:2" x14ac:dyDescent="0.25">
      <c r="A188" s="31" t="str">
        <f ca="1">IF('Campaign Data'!$D157=1,"North",IF($A188=2,"West",IF($A188=3,"South")))</f>
        <v>North</v>
      </c>
      <c r="B188" s="14">
        <v>51.6</v>
      </c>
    </row>
    <row r="189" spans="1:2" x14ac:dyDescent="0.25">
      <c r="A189" s="31" t="str">
        <f ca="1">IF('Campaign Data'!$D63=1,"North",IF($A189=2,"West",IF($A189=3,"South")))</f>
        <v>North</v>
      </c>
      <c r="B189" s="14">
        <v>50.4</v>
      </c>
    </row>
    <row r="190" spans="1:2" x14ac:dyDescent="0.25">
      <c r="A190" s="31" t="str">
        <f>IF('Campaign Data'!$D165=1,"North",IF($A190=2,"West",IF($A190=3,"South")))</f>
        <v>North</v>
      </c>
      <c r="B190" s="14">
        <v>50.4</v>
      </c>
    </row>
    <row r="191" spans="1:2" x14ac:dyDescent="0.25">
      <c r="A191" s="31" t="str">
        <f ca="1">IF('Campaign Data'!$D7=1,"North",IF($A191=2,"West",IF($A191=3,"South")))</f>
        <v>North</v>
      </c>
      <c r="B191" s="14">
        <v>49.199999999999996</v>
      </c>
    </row>
    <row r="192" spans="1:2" x14ac:dyDescent="0.25">
      <c r="A192" s="31" t="str">
        <f>IF('Campaign Data'!$D47=1,"North",IF($A192=2,"West",IF($A192=3,"South")))</f>
        <v>North</v>
      </c>
      <c r="B192" s="14">
        <v>49.199999999999996</v>
      </c>
    </row>
    <row r="193" spans="1:2" x14ac:dyDescent="0.25">
      <c r="A193" s="31" t="str">
        <f>IF('Campaign Data'!$D70=1,"North",IF($A193=2,"West",IF($A193=3,"South")))</f>
        <v>North</v>
      </c>
      <c r="B193" s="14">
        <v>49.199999999999996</v>
      </c>
    </row>
    <row r="194" spans="1:2" x14ac:dyDescent="0.25">
      <c r="A194" s="31" t="str">
        <f ca="1">IF('Campaign Data'!$D118=1,"North",IF($A194=2,"West",IF($A194=3,"South")))</f>
        <v>North</v>
      </c>
      <c r="B194" s="14">
        <v>49.199999999999996</v>
      </c>
    </row>
    <row r="195" spans="1:2" x14ac:dyDescent="0.25">
      <c r="A195" s="31" t="str">
        <f>IF('Campaign Data'!$D136=1,"North",IF($A195=2,"West",IF($A195=3,"South")))</f>
        <v>North</v>
      </c>
      <c r="B195" s="14">
        <v>49.199999999999996</v>
      </c>
    </row>
    <row r="196" spans="1:2" x14ac:dyDescent="0.25">
      <c r="A196" s="31" t="str">
        <f ca="1">IF('Campaign Data'!$D197=1,"North",IF($A196=2,"West",IF($A196=3,"South")))</f>
        <v>North</v>
      </c>
      <c r="B196" s="14">
        <v>49.199999999999996</v>
      </c>
    </row>
    <row r="197" spans="1:2" x14ac:dyDescent="0.25">
      <c r="A197" s="31" t="str">
        <f>IF('Campaign Data'!$D95=1,"North",IF($A197=2,"West",IF($A197=3,"South")))</f>
        <v>North</v>
      </c>
      <c r="B197" s="14">
        <v>48</v>
      </c>
    </row>
    <row r="198" spans="1:2" x14ac:dyDescent="0.25">
      <c r="A198" s="31" t="str">
        <f ca="1">IF('Campaign Data'!$D105=1,"North",IF($A198=2,"West",IF($A198=3,"South")))</f>
        <v>North</v>
      </c>
      <c r="B198" s="14">
        <v>48</v>
      </c>
    </row>
    <row r="199" spans="1:2" x14ac:dyDescent="0.25">
      <c r="A199" s="31" t="str">
        <f ca="1">IF('Campaign Data'!$D114=1,"North",IF($A199=2,"West",IF($A199=3,"South")))</f>
        <v>North</v>
      </c>
      <c r="B199" s="14">
        <v>48</v>
      </c>
    </row>
    <row r="200" spans="1:2" x14ac:dyDescent="0.25">
      <c r="A200" s="31" t="str">
        <f>IF('Campaign Data'!$D126=1,"North",IF($A200=2,"West",IF($A200=3,"South")))</f>
        <v>North</v>
      </c>
      <c r="B200" s="14">
        <v>48</v>
      </c>
    </row>
    <row r="201" spans="1:2" x14ac:dyDescent="0.25">
      <c r="A201" s="31" t="str">
        <f>IF('Campaign Data'!$D172=1,"North",IF($A201=2,"West",IF($A201=3,"South")))</f>
        <v>North</v>
      </c>
      <c r="B201" s="14">
        <v>48</v>
      </c>
    </row>
    <row r="202" spans="1:2" x14ac:dyDescent="0.25">
      <c r="A202" s="31" t="str">
        <f>IF('Campaign Data'!$D64=1,"North",IF($A202=2,"West",IF($A202=3,"South")))</f>
        <v>North</v>
      </c>
      <c r="B202" s="14">
        <v>46.8</v>
      </c>
    </row>
    <row r="203" spans="1:2" x14ac:dyDescent="0.25">
      <c r="A203" s="31" t="str">
        <f>IF('Campaign Data'!$D69=1,"North",IF($A203=2,"West",IF($A203=3,"South")))</f>
        <v>North</v>
      </c>
      <c r="B203" s="14">
        <v>46.8</v>
      </c>
    </row>
    <row r="204" spans="1:2" x14ac:dyDescent="0.25">
      <c r="A204" s="31" t="str">
        <f ca="1">IF('Campaign Data'!$D174=1,"North",IF($A204=2,"West",IF($A204=3,"South")))</f>
        <v>North</v>
      </c>
      <c r="B204" s="14">
        <v>46.8</v>
      </c>
    </row>
    <row r="205" spans="1:2" x14ac:dyDescent="0.25">
      <c r="A205" s="31" t="str">
        <f>IF('Campaign Data'!$D58=1,"North",IF($A205=2,"West",IF($A205=3,"South")))</f>
        <v>North</v>
      </c>
      <c r="B205" s="14">
        <v>45.6</v>
      </c>
    </row>
    <row r="206" spans="1:2" x14ac:dyDescent="0.25">
      <c r="A206" s="31" t="str">
        <f>IF('Campaign Data'!$D122=1,"North",IF($A206=2,"West",IF($A206=3,"South")))</f>
        <v>North</v>
      </c>
      <c r="B206" s="14">
        <v>44.4</v>
      </c>
    </row>
  </sheetData>
  <sortState ref="A8:B206">
    <sortCondition descending="1" ref="A8:A206"/>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10"/>
  <sheetViews>
    <sheetView showGridLines="0" tabSelected="1" workbookViewId="0">
      <selection activeCell="D15" sqref="D15"/>
    </sheetView>
  </sheetViews>
  <sheetFormatPr defaultRowHeight="15" x14ac:dyDescent="0.25"/>
  <cols>
    <col min="1" max="1" width="4" customWidth="1"/>
    <col min="3" max="3" width="10.5703125" bestFit="1" customWidth="1"/>
    <col min="4" max="4" width="14.42578125" customWidth="1"/>
    <col min="5" max="5" width="12.7109375" customWidth="1"/>
    <col min="6" max="6" width="12.5703125" customWidth="1"/>
  </cols>
  <sheetData>
    <row r="2" spans="2:17" x14ac:dyDescent="0.25">
      <c r="B2" s="19" t="s">
        <v>73</v>
      </c>
      <c r="C2" s="20"/>
      <c r="D2" s="20"/>
      <c r="E2" s="20"/>
      <c r="F2" s="20"/>
      <c r="G2" s="20"/>
      <c r="H2" s="20"/>
      <c r="I2" s="20"/>
      <c r="J2" s="20"/>
      <c r="K2" s="20"/>
      <c r="L2" s="20"/>
      <c r="M2" s="20"/>
      <c r="N2" s="20"/>
      <c r="O2" s="20"/>
      <c r="P2" s="20"/>
      <c r="Q2" s="20"/>
    </row>
    <row r="4" spans="2:17" x14ac:dyDescent="0.25">
      <c r="B4" s="19" t="s">
        <v>74</v>
      </c>
      <c r="C4" s="20"/>
      <c r="D4" s="20"/>
      <c r="E4" s="20"/>
      <c r="F4" s="20"/>
      <c r="G4" s="20"/>
      <c r="H4" s="20"/>
      <c r="I4" s="20"/>
      <c r="J4" s="20"/>
      <c r="K4" s="20"/>
      <c r="L4" s="20"/>
      <c r="M4" s="20"/>
      <c r="N4" s="20"/>
      <c r="O4" s="20"/>
      <c r="P4" s="20"/>
      <c r="Q4" s="20"/>
    </row>
    <row r="5" spans="2:17" x14ac:dyDescent="0.25">
      <c r="B5" s="1"/>
    </row>
    <row r="6" spans="2:17" x14ac:dyDescent="0.25">
      <c r="C6" s="4" t="s">
        <v>18</v>
      </c>
      <c r="D6" s="57">
        <v>4</v>
      </c>
      <c r="E6" s="57"/>
    </row>
    <row r="9" spans="2:17" ht="45" x14ac:dyDescent="0.25">
      <c r="D9" s="44" t="s">
        <v>85</v>
      </c>
      <c r="E9" s="44" t="s">
        <v>86</v>
      </c>
      <c r="F9" s="44" t="s">
        <v>87</v>
      </c>
    </row>
    <row r="10" spans="2:17" x14ac:dyDescent="0.25">
      <c r="D10" s="14">
        <f>SUMIFS('Campaign Data'!$G$1:$G$201,'Campaign Data'!$L$1:$L$201,VLOOKUP('Q6'!$D$6,'Q1'!$H$7:$I$11,2))</f>
        <v>7819</v>
      </c>
      <c r="E10" s="14">
        <f>SUMIFS('Campaign Data'!$H$1:$H$201,'Campaign Data'!$L$1:$L$201,VLOOKUP('Q6'!$D$6,'Q1'!$H$7:$I$11,2))</f>
        <v>7838</v>
      </c>
      <c r="F10" s="14">
        <f>SUMIFS('Campaign Data'!$J$1:$J$201,'Campaign Data'!$L$1:$L$201,VLOOKUP('Q6'!$D$6,'Q1'!$H$7:$I$11,2))</f>
        <v>8621.799999999992</v>
      </c>
    </row>
  </sheetData>
  <mergeCells count="1">
    <mergeCell ref="D6:E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3</xdr:col>
                    <xdr:colOff>0</xdr:colOff>
                    <xdr:row>5</xdr:row>
                    <xdr:rowOff>28575</xdr:rowOff>
                  </from>
                  <to>
                    <xdr:col>4</xdr:col>
                    <xdr:colOff>495300</xdr:colOff>
                    <xdr:row>6</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Campaign Data</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sarthak chauhan</cp:lastModifiedBy>
  <dcterms:created xsi:type="dcterms:W3CDTF">2017-05-03T10:03:40Z</dcterms:created>
  <dcterms:modified xsi:type="dcterms:W3CDTF">2018-11-19T12:39:45Z</dcterms:modified>
</cp:coreProperties>
</file>