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235" windowHeight="11820"/>
  </bookViews>
  <sheets>
    <sheet name="WATERFALL_CASCO" sheetId="2" r:id="rId1"/>
    <sheet name="WATERFALL_MTPL" sheetId="3" r:id="rId2"/>
    <sheet name="dane" sheetId="1" r:id="rId3"/>
  </sheets>
  <definedNames>
    <definedName name="_AMO_UniqueIdentifier" hidden="1">"'3b65ddc9-c7f9-4f55-b21e-6ab1ef8e53cd'"</definedName>
  </definedNames>
  <calcPr calcId="145621"/>
</workbook>
</file>

<file path=xl/calcChain.xml><?xml version="1.0" encoding="utf-8"?>
<calcChain xmlns="http://schemas.openxmlformats.org/spreadsheetml/2006/main">
  <c r="U10" i="3" l="1"/>
  <c r="V10" i="3" s="1"/>
  <c r="T9" i="3"/>
  <c r="V9" i="3" s="1"/>
  <c r="S8" i="3"/>
  <c r="V8" i="3" s="1"/>
  <c r="R7" i="3"/>
  <c r="V7" i="3" s="1"/>
  <c r="Q6" i="3"/>
  <c r="V6" i="3" s="1"/>
  <c r="P5" i="3"/>
  <c r="V5" i="3" s="1"/>
  <c r="O4" i="3"/>
  <c r="V4" i="3" s="1"/>
  <c r="N3" i="3"/>
  <c r="V3" i="3" s="1"/>
  <c r="M2" i="3"/>
  <c r="L2" i="3"/>
  <c r="B3" i="3" l="1"/>
  <c r="B4" i="3" s="1"/>
  <c r="B5" i="3" s="1"/>
  <c r="B6" i="3" s="1"/>
  <c r="B7" i="3" s="1"/>
  <c r="B8" i="3" s="1"/>
  <c r="B9" i="3" s="1"/>
  <c r="B10" i="3" s="1"/>
  <c r="V2" i="3"/>
  <c r="V4" i="2"/>
  <c r="V5" i="2"/>
  <c r="V6" i="2"/>
  <c r="V8" i="2"/>
  <c r="V9" i="2"/>
  <c r="I2" i="1"/>
  <c r="K10" i="2"/>
  <c r="V10" i="2" s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C2" i="2"/>
  <c r="V2" i="2" s="1"/>
  <c r="D3" i="2"/>
  <c r="V3" i="2" s="1"/>
  <c r="E4" i="2"/>
  <c r="F5" i="2"/>
  <c r="G6" i="2"/>
  <c r="H7" i="2"/>
  <c r="V7" i="2" s="1"/>
  <c r="I8" i="2"/>
  <c r="J9" i="2"/>
  <c r="I17" i="1"/>
  <c r="L11" i="2"/>
  <c r="V11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17" i="1"/>
  <c r="D17" i="1"/>
  <c r="B10" i="2" l="1"/>
  <c r="B9" i="2" s="1"/>
  <c r="B8" i="2" s="1"/>
  <c r="B7" i="2" s="1"/>
  <c r="B6" i="2" s="1"/>
  <c r="B5" i="2" s="1"/>
  <c r="B4" i="2" s="1"/>
  <c r="B3" i="2" s="1"/>
</calcChain>
</file>

<file path=xl/sharedStrings.xml><?xml version="1.0" encoding="utf-8"?>
<sst xmlns="http://schemas.openxmlformats.org/spreadsheetml/2006/main" count="103" uniqueCount="69">
  <si>
    <t>MOD_AVG</t>
  </si>
  <si>
    <t>MOD_lszk</t>
  </si>
  <si>
    <t>MOD_wartosc</t>
  </si>
  <si>
    <t>MTPL_AVG</t>
  </si>
  <si>
    <t>MTPL_lszk</t>
  </si>
  <si>
    <t>MTPL_wartosc</t>
  </si>
  <si>
    <t>ACCENTURE</t>
  </si>
  <si>
    <t>FAKTURA</t>
  </si>
  <si>
    <t>CALKA</t>
  </si>
  <si>
    <t>CASH</t>
  </si>
  <si>
    <t>CALKA_UGODA</t>
  </si>
  <si>
    <t>FAKTURA_ASO</t>
  </si>
  <si>
    <t>FAKTURA_ASO_AZ</t>
  </si>
  <si>
    <t>FAKTURA_NGLASS</t>
  </si>
  <si>
    <t>FAKTURA_NOASO</t>
  </si>
  <si>
    <t>FAKTURA_NOASO_AZ</t>
  </si>
  <si>
    <t>KOSZTORYS</t>
  </si>
  <si>
    <t>KOSZTORYS_UGODA</t>
  </si>
  <si>
    <t>KRADZIEZ</t>
  </si>
  <si>
    <t>THEFT</t>
  </si>
  <si>
    <t>OTHERS</t>
  </si>
  <si>
    <t>PREMIUM</t>
  </si>
  <si>
    <t>BI_OTHERS</t>
  </si>
  <si>
    <t>BI</t>
  </si>
  <si>
    <t>BI_ZGON</t>
  </si>
  <si>
    <t>Categorie</t>
  </si>
  <si>
    <t>Categorie3</t>
  </si>
  <si>
    <t>base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</si>
  <si>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</si>
  <si>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</si>
  <si>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</si>
  <si>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</si>
  <si>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</si>
  <si>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</si>
  <si>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</si>
  <si>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</si>
  <si>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</si>
  <si>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MOD_lszk_UDZIAL</t>
  </si>
  <si>
    <t>MTPL_lszk_UDZIAL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</si>
  <si>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</si>
  <si>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</si>
  <si>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</si>
  <si>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</si>
  <si>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</si>
  <si>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</si>
  <si>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</si>
  <si>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</si>
  <si>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</si>
  <si>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</si>
  <si>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X1</t>
  </si>
  <si>
    <t>text</t>
  </si>
  <si>
    <t>0.OTHERS</t>
  </si>
  <si>
    <t>4.PREMIUM</t>
  </si>
  <si>
    <t>5.ACCENTURE</t>
  </si>
  <si>
    <t>9.CASCO</t>
  </si>
  <si>
    <t>1.MTPL</t>
  </si>
  <si>
    <t>2.BI</t>
  </si>
  <si>
    <t>6.PREMIUM</t>
  </si>
  <si>
    <t>9.OTHERS</t>
  </si>
  <si>
    <t>7.NOASO</t>
  </si>
  <si>
    <t>8.ASO</t>
  </si>
  <si>
    <t>3.TOTAL LOSS</t>
  </si>
  <si>
    <t>4.ESTIMATE</t>
  </si>
  <si>
    <t>1.ASO</t>
  </si>
  <si>
    <t>2.NOASO</t>
  </si>
  <si>
    <t>3.NORDGLASS</t>
  </si>
  <si>
    <t>6.ESTIMATE</t>
  </si>
  <si>
    <t>7.TOTAL LOSS</t>
  </si>
  <si>
    <t>8.THEFT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</si>
</sst>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1E1E1E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WATERFALL_CASCO!$B$1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WATERFALL_CASCO!$B$2:$B$11</c:f>
              <c:numCache>
                <c:formatCode>0%</c:formatCode>
                <c:ptCount val="10"/>
                <c:pt idx="0">
                  <c:v>0</c:v>
                </c:pt>
                <c:pt idx="1">
                  <c:v>4.2492917847025691E-3</c:v>
                </c:pt>
                <c:pt idx="2">
                  <c:v>0.64778092540132204</c:v>
                </c:pt>
                <c:pt idx="3">
                  <c:v>0.70770683518558875</c:v>
                </c:pt>
                <c:pt idx="4">
                  <c:v>0.74072056366673933</c:v>
                </c:pt>
                <c:pt idx="5">
                  <c:v>0.83380547686496698</c:v>
                </c:pt>
                <c:pt idx="6">
                  <c:v>0.84462845935933761</c:v>
                </c:pt>
                <c:pt idx="7">
                  <c:v>0.94515871286409536</c:v>
                </c:pt>
                <c:pt idx="8">
                  <c:v>0.99378949662235783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WATERFALL_CASCO!$C$1</c:f>
              <c:strCache>
                <c:ptCount val="1"/>
                <c:pt idx="0">
                  <c:v>k1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WATERFALL_CASCO!$C$2:$C$11</c:f>
              <c:numCache>
                <c:formatCode>0\.0%</c:formatCode>
                <c:ptCount val="10"/>
                <c:pt idx="0">
                  <c:v>4.24929178470255E-3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WATERFALL_CASCO!$D$1</c:f>
              <c:strCache>
                <c:ptCount val="1"/>
                <c:pt idx="0">
                  <c:v>k2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WATERFALL_CASCO!$D$2:$D$11</c:f>
              <c:numCache>
                <c:formatCode>0\.0%</c:formatCode>
                <c:ptCount val="10"/>
                <c:pt idx="0">
                  <c:v>0</c:v>
                </c:pt>
                <c:pt idx="1">
                  <c:v>0.64353163361661947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WATERFALL_CASCO!$E$1</c:f>
              <c:strCache>
                <c:ptCount val="1"/>
                <c:pt idx="0">
                  <c:v>k3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WATERFALL_CASCO!$E$2:$E$11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5.9925909784266727E-2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WATERFALL_CASCO!$F$1</c:f>
              <c:strCache>
                <c:ptCount val="1"/>
                <c:pt idx="0">
                  <c:v>k4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WATERFALL_CASCO!$F$2:$F$11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3.3013728481150577E-2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WATERFALL_CASCO!$G$1</c:f>
              <c:strCache>
                <c:ptCount val="1"/>
                <c:pt idx="0">
                  <c:v>k5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WATERFALL_CASCO!$G$2:$G$11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9.3084913198227648E-2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WATERFALL_CASCO!$H$1</c:f>
              <c:strCache>
                <c:ptCount val="1"/>
                <c:pt idx="0">
                  <c:v>k6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WATERFALL_CASCO!$H$2:$H$11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1.0822982494370597E-2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WATERFALL_CASCO!$I$1</c:f>
              <c:strCache>
                <c:ptCount val="1"/>
                <c:pt idx="0">
                  <c:v>k7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WATERFALL_CASCO!$I$2:$I$11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0.10053025350475775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WATERFALL_CASCO!$J$1</c:f>
              <c:strCache>
                <c:ptCount val="1"/>
                <c:pt idx="0">
                  <c:v>k8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WATERFALL_CASCO!$J$2:$J$11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4.8630783758262505E-2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WATERFALL_CASCO!$K$1</c:f>
              <c:strCache>
                <c:ptCount val="1"/>
                <c:pt idx="0">
                  <c:v>k9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WATERFALL_CASCO!$K$2:$K$11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6.2105033776421875E-3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WATERFALL_CASCO!$L$1</c:f>
              <c:strCache>
                <c:ptCount val="1"/>
                <c:pt idx="0">
                  <c:v>k10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WATERFALL_CASCO!$L$2:$L$11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WATERFALL_CASCO!$M$1</c:f>
              <c:strCache>
                <c:ptCount val="1"/>
                <c:pt idx="0">
                  <c:v>k11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WATERFALL_CASCO!$M$2:$M$11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WATERFALL_CASCO!$N$1</c:f>
              <c:strCache>
                <c:ptCount val="1"/>
                <c:pt idx="0">
                  <c:v>k12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WATERFALL_CASCO!$N$2:$N$11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WATERFALL_CASCO!$O$1</c:f>
              <c:strCache>
                <c:ptCount val="1"/>
                <c:pt idx="0">
                  <c:v>k13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WATERFALL_CASCO!$O$2:$O$11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WATERFALL_CASCO!$P$1</c:f>
              <c:strCache>
                <c:ptCount val="1"/>
                <c:pt idx="0">
                  <c:v>k14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WATERFALL_CASCO!$P$2:$P$11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WATERFALL_CASCO!$Q$1</c:f>
              <c:strCache>
                <c:ptCount val="1"/>
                <c:pt idx="0">
                  <c:v>k15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WATERFALL_CASCO!$Q$2:$Q$11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WATERFALL_CASCO!$R$1</c:f>
              <c:strCache>
                <c:ptCount val="1"/>
                <c:pt idx="0">
                  <c:v>k16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WATERFALL_CASCO!$R$2:$R$11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WATERFALL_CASCO!$S$1</c:f>
              <c:strCache>
                <c:ptCount val="1"/>
                <c:pt idx="0">
                  <c:v>k17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WATERFALL_CASCO!$S$2:$S$11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WATERFALL_CASCO!$T$1</c:f>
              <c:strCache>
                <c:ptCount val="1"/>
                <c:pt idx="0">
                  <c:v>k18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WATERFALL_CASCO!$T$2:$T$11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WATERFALL_CASCO!$U$1</c:f>
              <c:strCache>
                <c:ptCount val="1"/>
                <c:pt idx="0">
                  <c:v>k19</c:v>
                </c:pt>
              </c:strCache>
            </c:strRef>
          </c:tx>
          <c:invertIfNegative val="0"/>
          <c:cat>
            <c:strRef>
              <c:f>WATERFALL_CASCO!$A$2:$A$11</c:f>
              <c:strCache>
                <c:ptCount val="10"/>
                <c:pt idx="0">
                  <c:v>0.OTHERS</c:v>
                </c:pt>
                <c:pt idx="1">
                  <c:v>1.ASO</c:v>
                </c:pt>
                <c:pt idx="2">
                  <c:v>2.NOASO</c:v>
                </c:pt>
                <c:pt idx="3">
                  <c:v>3.NORDGLASS</c:v>
                </c:pt>
                <c:pt idx="4">
                  <c:v>4.PREMIUM</c:v>
                </c:pt>
                <c:pt idx="5">
                  <c:v>5.ACCENTURE</c:v>
                </c:pt>
                <c:pt idx="6">
                  <c:v>6.ESTIMATE</c:v>
                </c:pt>
                <c:pt idx="7">
                  <c:v>7.TOTAL LOSS</c:v>
                </c:pt>
                <c:pt idx="8">
                  <c:v>8.THEFT</c:v>
                </c:pt>
                <c:pt idx="9">
                  <c:v>9.CASCO</c:v>
                </c:pt>
              </c:strCache>
            </c:strRef>
          </c:cat>
          <c:val>
            <c:numRef>
              <c:f>WATERFALL_CASCO!$U$2:$U$11</c:f>
              <c:numCache>
                <c:formatCode>0\.0%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070720"/>
        <c:axId val="377072256"/>
      </c:barChart>
      <c:catAx>
        <c:axId val="3770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7072256"/>
        <c:crosses val="autoZero"/>
        <c:auto val="1"/>
        <c:lblAlgn val="ctr"/>
        <c:lblOffset val="100"/>
        <c:noMultiLvlLbl val="0"/>
      </c:catAx>
      <c:valAx>
        <c:axId val="377072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707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WATERFALL_MTPL!$B$1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</c:spPr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WATERFALL_MTPL!$B$2:$B$10</c:f>
              <c:numCache>
                <c:formatCode>0%</c:formatCode>
                <c:ptCount val="9"/>
                <c:pt idx="0">
                  <c:v>0</c:v>
                </c:pt>
                <c:pt idx="1">
                  <c:v>0.96125016731361268</c:v>
                </c:pt>
                <c:pt idx="2">
                  <c:v>0.85657877124882886</c:v>
                </c:pt>
                <c:pt idx="3">
                  <c:v>0.33235176013920498</c:v>
                </c:pt>
                <c:pt idx="4">
                  <c:v>0.3136126355240263</c:v>
                </c:pt>
                <c:pt idx="5">
                  <c:v>0.28242537812876461</c:v>
                </c:pt>
                <c:pt idx="6">
                  <c:v>0.20559496720653198</c:v>
                </c:pt>
                <c:pt idx="7">
                  <c:v>3.8482130906170586E-2</c:v>
                </c:pt>
                <c:pt idx="8">
                  <c:v>6.2450045135165055E-17</c:v>
                </c:pt>
              </c:numCache>
            </c:numRef>
          </c:val>
        </c:ser>
        <c:ser>
          <c:idx val="1"/>
          <c:order val="1"/>
          <c:tx>
            <c:strRef>
              <c:f>WATERFALL_MTPL!$C$1</c:f>
              <c:strCache>
                <c:ptCount val="1"/>
                <c:pt idx="0">
                  <c:v>k1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WATERFALL_MTPL!$C$2:$C$10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WATERFALL_MTPL!$D$1</c:f>
              <c:strCache>
                <c:ptCount val="1"/>
                <c:pt idx="0">
                  <c:v>k2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WATERFALL_MTPL!$D$2:$D$10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WATERFALL_MTPL!$E$1</c:f>
              <c:strCache>
                <c:ptCount val="1"/>
                <c:pt idx="0">
                  <c:v>k3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WATERFALL_MTPL!$E$2:$E$10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WATERFALL_MTPL!$F$1</c:f>
              <c:strCache>
                <c:ptCount val="1"/>
                <c:pt idx="0">
                  <c:v>k4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WATERFALL_MTPL!$F$2:$F$10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WATERFALL_MTPL!$G$1</c:f>
              <c:strCache>
                <c:ptCount val="1"/>
                <c:pt idx="0">
                  <c:v>k5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WATERFALL_MTPL!$G$2:$G$10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WATERFALL_MTPL!$H$1</c:f>
              <c:strCache>
                <c:ptCount val="1"/>
                <c:pt idx="0">
                  <c:v>k6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WATERFALL_MTPL!$H$2:$H$10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WATERFALL_MTPL!$I$1</c:f>
              <c:strCache>
                <c:ptCount val="1"/>
                <c:pt idx="0">
                  <c:v>k7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WATERFALL_MTPL!$I$2:$I$10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WATERFALL_MTPL!$J$1</c:f>
              <c:strCache>
                <c:ptCount val="1"/>
                <c:pt idx="0">
                  <c:v>k8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WATERFALL_MTPL!$J$2:$J$10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WATERFALL_MTPL!$K$1</c:f>
              <c:strCache>
                <c:ptCount val="1"/>
                <c:pt idx="0">
                  <c:v>k9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WATERFALL_MTPL!$K$2:$K$10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WATERFALL_MTPL!$L$1</c:f>
              <c:strCache>
                <c:ptCount val="1"/>
                <c:pt idx="0">
                  <c:v>k10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WATERFALL_MTPL!$M$1</c:f>
              <c:strCache>
                <c:ptCount val="1"/>
                <c:pt idx="0">
                  <c:v>k11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WATERFALL_MTPL!$M$2:$M$10</c:f>
              <c:numCache>
                <c:formatCode>0%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WATERFALL_MTPL!$N$1</c:f>
              <c:strCache>
                <c:ptCount val="1"/>
                <c:pt idx="0">
                  <c:v>k12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WATERFALL_MTPL!$N$2:$N$10</c:f>
              <c:numCache>
                <c:formatCode>0.0%</c:formatCode>
                <c:ptCount val="9"/>
                <c:pt idx="0">
                  <c:v>0</c:v>
                </c:pt>
                <c:pt idx="1">
                  <c:v>3.8749832686387362E-2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WATERFALL_MTPL!$O$1</c:f>
              <c:strCache>
                <c:ptCount val="1"/>
                <c:pt idx="0">
                  <c:v>k13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WATERFALL_MTPL!$O$2:$O$10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0.10467139606478383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WATERFALL_MTPL!$P$1</c:f>
              <c:strCache>
                <c:ptCount val="1"/>
                <c:pt idx="0">
                  <c:v>k14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WATERFALL_MTPL!$P$2:$P$10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0.52422701110962389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WATERFALL_MTPL!$Q$1</c:f>
              <c:strCache>
                <c:ptCount val="1"/>
                <c:pt idx="0">
                  <c:v>k15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WATERFALL_MTPL!$Q$2:$Q$10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1.8739124615178692E-2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WATERFALL_MTPL!$R$1</c:f>
              <c:strCache>
                <c:ptCount val="1"/>
                <c:pt idx="0">
                  <c:v>k16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WATERFALL_MTPL!$R$2:$R$10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3.1187257395261677E-2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WATERFALL_MTPL!$S$1</c:f>
              <c:strCache>
                <c:ptCount val="1"/>
                <c:pt idx="0">
                  <c:v>k17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WATERFALL_MTPL!$S$2:$S$10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7.6830410922232639E-2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WATERFALL_MTPL!$T$1</c:f>
              <c:strCache>
                <c:ptCount val="1"/>
                <c:pt idx="0">
                  <c:v>k18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WATERFALL_MTPL!$T$2:$T$10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0.16711283630036139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WATERFALL_MTPL!$U$1</c:f>
              <c:strCache>
                <c:ptCount val="1"/>
                <c:pt idx="0">
                  <c:v>k19</c:v>
                </c:pt>
              </c:strCache>
            </c:strRef>
          </c:tx>
          <c:invertIfNegative val="0"/>
          <c:cat>
            <c:strRef>
              <c:f>WATERFALL_MTPL!$A$2:$A$10</c:f>
              <c:strCache>
                <c:ptCount val="9"/>
                <c:pt idx="0">
                  <c:v>1.MTPL</c:v>
                </c:pt>
                <c:pt idx="1">
                  <c:v>2.BI</c:v>
                </c:pt>
                <c:pt idx="2">
                  <c:v>3.TOTAL LOSS</c:v>
                </c:pt>
                <c:pt idx="3">
                  <c:v>4.ESTIMATE</c:v>
                </c:pt>
                <c:pt idx="4">
                  <c:v>5.ACCENTURE</c:v>
                </c:pt>
                <c:pt idx="5">
                  <c:v>6.PREMIUM</c:v>
                </c:pt>
                <c:pt idx="6">
                  <c:v>7.NOASO</c:v>
                </c:pt>
                <c:pt idx="7">
                  <c:v>8.ASO</c:v>
                </c:pt>
                <c:pt idx="8">
                  <c:v>9.OTHERS</c:v>
                </c:pt>
              </c:strCache>
            </c:strRef>
          </c:cat>
          <c:val>
            <c:numRef>
              <c:f>WATERFALL_MTPL!$U$2:$U$10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3.8482130906170524E-2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591104"/>
        <c:axId val="378592640"/>
      </c:barChart>
      <c:catAx>
        <c:axId val="3785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8592640"/>
        <c:crosses val="autoZero"/>
        <c:auto val="1"/>
        <c:lblAlgn val="ctr"/>
        <c:lblOffset val="100"/>
        <c:noMultiLvlLbl val="0"/>
      </c:catAx>
      <c:valAx>
        <c:axId val="378592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859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12</xdr:row>
      <xdr:rowOff>4762</xdr:rowOff>
    </xdr:from>
    <xdr:to>
      <xdr:col>8</xdr:col>
      <xdr:colOff>752475</xdr:colOff>
      <xdr:row>26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11</xdr:row>
      <xdr:rowOff>4762</xdr:rowOff>
    </xdr:from>
    <xdr:to>
      <xdr:col>8</xdr:col>
      <xdr:colOff>752475</xdr:colOff>
      <xdr:row>25</xdr:row>
      <xdr:rowOff>80962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11" sqref="A11"/>
    </sheetView>
  </sheetViews>
  <sheetFormatPr defaultRowHeight="15" x14ac:dyDescent="0.25"/>
  <cols>
    <col min="1" max="1" width="24.42578125" customWidth="1"/>
    <col min="3" max="3" width="11.140625" bestFit="1" customWidth="1"/>
    <col min="4" max="4" width="13.28515625" bestFit="1" customWidth="1"/>
    <col min="5" max="5" width="12.140625" bestFit="1" customWidth="1"/>
    <col min="6" max="6" width="11.140625" bestFit="1" customWidth="1"/>
    <col min="7" max="7" width="12.140625" bestFit="1" customWidth="1"/>
    <col min="8" max="8" width="11.140625" bestFit="1" customWidth="1"/>
    <col min="9" max="10" width="12.140625" bestFit="1" customWidth="1"/>
    <col min="11" max="12" width="9.7109375" bestFit="1" customWidth="1"/>
  </cols>
  <sheetData>
    <row r="1" spans="1:22" x14ac:dyDescent="0.25">
      <c r="A1" t="s">
        <v>49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50</v>
      </c>
    </row>
    <row r="2" spans="1:22" x14ac:dyDescent="0.25">
      <c r="A2" t="s">
        <v>51</v>
      </c>
      <c r="B2" s="4">
        <v>0</v>
      </c>
      <c r="C2" s="5">
        <f>dane!I14</f>
        <v>4.24929178470255E-3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6">
        <v>0</v>
      </c>
      <c r="M2" s="6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7">
        <f>SUM(C2:U2)</f>
        <v>4.24929178470255E-3</v>
      </c>
    </row>
    <row r="3" spans="1:22" x14ac:dyDescent="0.25">
      <c r="A3" t="s">
        <v>63</v>
      </c>
      <c r="B3" s="4">
        <f>B4-D3</f>
        <v>4.2492917847025691E-3</v>
      </c>
      <c r="C3" s="5">
        <v>0</v>
      </c>
      <c r="D3" s="5">
        <f>dane!I10+dane!I11</f>
        <v>0.64353163361661947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6">
        <v>0</v>
      </c>
      <c r="M3" s="6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7">
        <f t="shared" ref="V3:V11" si="0">SUM(C3:U3)</f>
        <v>0.64353163361661947</v>
      </c>
    </row>
    <row r="4" spans="1:22" x14ac:dyDescent="0.25">
      <c r="A4" s="1" t="s">
        <v>64</v>
      </c>
      <c r="B4" s="4">
        <f>B5-E4</f>
        <v>0.64778092540132204</v>
      </c>
      <c r="C4" s="5">
        <v>0</v>
      </c>
      <c r="D4" s="5">
        <v>0</v>
      </c>
      <c r="E4" s="5">
        <f>dane!I12+dane!I13</f>
        <v>5.9925909784266727E-2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  <c r="M4" s="6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7">
        <f t="shared" si="0"/>
        <v>5.9925909784266727E-2</v>
      </c>
    </row>
    <row r="5" spans="1:22" x14ac:dyDescent="0.25">
      <c r="A5" t="s">
        <v>65</v>
      </c>
      <c r="B5" s="4">
        <f>B6-F5</f>
        <v>0.70770683518558875</v>
      </c>
      <c r="C5" s="5">
        <v>0</v>
      </c>
      <c r="D5" s="5">
        <v>0</v>
      </c>
      <c r="E5" s="5">
        <v>0</v>
      </c>
      <c r="F5" s="5">
        <f>dane!I9</f>
        <v>3.3013728481150577E-2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6">
        <v>0</v>
      </c>
      <c r="M5" s="6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7">
        <f t="shared" si="0"/>
        <v>3.3013728481150577E-2</v>
      </c>
    </row>
    <row r="6" spans="1:22" x14ac:dyDescent="0.25">
      <c r="A6" t="s">
        <v>52</v>
      </c>
      <c r="B6" s="4">
        <f>B7-G6</f>
        <v>0.74072056366673933</v>
      </c>
      <c r="C6" s="5">
        <v>0</v>
      </c>
      <c r="D6" s="5">
        <v>0</v>
      </c>
      <c r="E6" s="5">
        <v>0</v>
      </c>
      <c r="F6" s="5">
        <v>0</v>
      </c>
      <c r="G6" s="5">
        <f>dane!I8</f>
        <v>9.3084913198227648E-2</v>
      </c>
      <c r="H6" s="5">
        <v>0</v>
      </c>
      <c r="I6" s="5">
        <v>0</v>
      </c>
      <c r="J6" s="5">
        <v>0</v>
      </c>
      <c r="K6" s="5">
        <v>0</v>
      </c>
      <c r="L6" s="6">
        <v>0</v>
      </c>
      <c r="M6" s="6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7">
        <f t="shared" si="0"/>
        <v>9.3084913198227648E-2</v>
      </c>
    </row>
    <row r="7" spans="1:22" x14ac:dyDescent="0.25">
      <c r="A7" t="s">
        <v>53</v>
      </c>
      <c r="B7" s="4">
        <f>B8-H7</f>
        <v>0.83380547686496698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f>dane!I7</f>
        <v>1.0822982494370597E-2</v>
      </c>
      <c r="I7" s="5">
        <v>0</v>
      </c>
      <c r="J7" s="5">
        <v>0</v>
      </c>
      <c r="K7" s="5">
        <v>0</v>
      </c>
      <c r="L7" s="6">
        <v>0</v>
      </c>
      <c r="M7" s="6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>
        <f t="shared" si="0"/>
        <v>1.0822982494370597E-2</v>
      </c>
    </row>
    <row r="8" spans="1:22" x14ac:dyDescent="0.25">
      <c r="A8" t="s">
        <v>66</v>
      </c>
      <c r="B8" s="4">
        <f>B9-I8</f>
        <v>0.84462845935933761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f>dane!I5+dane!I6</f>
        <v>0.10053025350475775</v>
      </c>
      <c r="J8" s="5">
        <v>0</v>
      </c>
      <c r="K8" s="5">
        <v>0</v>
      </c>
      <c r="L8" s="6">
        <v>0</v>
      </c>
      <c r="M8" s="6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7">
        <f t="shared" si="0"/>
        <v>0.10053025350475775</v>
      </c>
    </row>
    <row r="9" spans="1:22" ht="14.25" customHeight="1" x14ac:dyDescent="0.25">
      <c r="A9" t="s">
        <v>67</v>
      </c>
      <c r="B9" s="4">
        <f>B10-J9</f>
        <v>0.94515871286409536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f>dane!I3+dane!I4</f>
        <v>4.8630783758262505E-2</v>
      </c>
      <c r="K9" s="5">
        <v>0</v>
      </c>
      <c r="L9" s="6">
        <v>0</v>
      </c>
      <c r="M9" s="6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7">
        <f t="shared" si="0"/>
        <v>4.8630783758262505E-2</v>
      </c>
    </row>
    <row r="10" spans="1:22" x14ac:dyDescent="0.25">
      <c r="A10" t="s">
        <v>68</v>
      </c>
      <c r="B10" s="4">
        <f>L11-K10</f>
        <v>0.99378949662235783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f>dane!I2</f>
        <v>6.2105033776421875E-3</v>
      </c>
      <c r="L10" s="6">
        <v>0</v>
      </c>
      <c r="M10" s="6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7">
        <f t="shared" si="0"/>
        <v>6.2105033776421875E-3</v>
      </c>
    </row>
    <row r="11" spans="1:22" x14ac:dyDescent="0.25">
      <c r="A11" t="s">
        <v>54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f>dane!I17</f>
        <v>1</v>
      </c>
      <c r="M11" s="6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7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A8" sqref="A8"/>
    </sheetView>
  </sheetViews>
  <sheetFormatPr defaultRowHeight="15" x14ac:dyDescent="0.25"/>
  <cols>
    <col min="1" max="1" width="24.42578125" customWidth="1"/>
    <col min="3" max="3" width="11.140625" bestFit="1" customWidth="1"/>
    <col min="4" max="4" width="13.28515625" bestFit="1" customWidth="1"/>
    <col min="5" max="5" width="12.140625" bestFit="1" customWidth="1"/>
    <col min="6" max="6" width="11.140625" bestFit="1" customWidth="1"/>
    <col min="7" max="7" width="12.140625" bestFit="1" customWidth="1"/>
    <col min="8" max="8" width="11.140625" bestFit="1" customWidth="1"/>
    <col min="9" max="10" width="12.140625" bestFit="1" customWidth="1"/>
    <col min="11" max="12" width="9.7109375" bestFit="1" customWidth="1"/>
  </cols>
  <sheetData>
    <row r="1" spans="1:22" x14ac:dyDescent="0.25">
      <c r="A1" t="s">
        <v>49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50</v>
      </c>
    </row>
    <row r="2" spans="1:22" x14ac:dyDescent="0.25">
      <c r="A2" t="s">
        <v>55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>
        <f>dane!IG17</f>
        <v>0</v>
      </c>
      <c r="M2" s="6">
        <f>dane!J17</f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7">
        <f t="shared" ref="V2:V10" si="0">SUM(C2:U2)</f>
        <v>1</v>
      </c>
    </row>
    <row r="3" spans="1:22" x14ac:dyDescent="0.25">
      <c r="A3" t="s">
        <v>56</v>
      </c>
      <c r="B3" s="4">
        <f>M2-N3</f>
        <v>0.96125016731361268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>
        <v>0</v>
      </c>
      <c r="M3" s="6">
        <v>0</v>
      </c>
      <c r="N3" s="5">
        <f>dane!J16+dane!J15</f>
        <v>3.8749832686387362E-2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7">
        <f t="shared" si="0"/>
        <v>3.8749832686387362E-2</v>
      </c>
    </row>
    <row r="4" spans="1:22" x14ac:dyDescent="0.25">
      <c r="A4" t="s">
        <v>61</v>
      </c>
      <c r="B4" s="4">
        <f>B3-O4</f>
        <v>0.85657877124882886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>
        <v>0</v>
      </c>
      <c r="M4" s="6">
        <v>0</v>
      </c>
      <c r="N4" s="5">
        <v>0</v>
      </c>
      <c r="O4" s="5">
        <f>dane!J3+dane!J4</f>
        <v>0.10467139606478383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7">
        <f t="shared" si="0"/>
        <v>0.10467139606478383</v>
      </c>
    </row>
    <row r="5" spans="1:22" x14ac:dyDescent="0.25">
      <c r="A5" t="s">
        <v>62</v>
      </c>
      <c r="B5" s="4">
        <f>B4-P5</f>
        <v>0.33235176013920498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>
        <v>0</v>
      </c>
      <c r="M5" s="6">
        <v>0</v>
      </c>
      <c r="N5" s="5">
        <v>0</v>
      </c>
      <c r="O5" s="5">
        <v>0</v>
      </c>
      <c r="P5" s="5">
        <f>dane!J5+dane!J6</f>
        <v>0.52422701110962389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7">
        <f t="shared" si="0"/>
        <v>0.52422701110962389</v>
      </c>
    </row>
    <row r="6" spans="1:22" ht="13.5" customHeight="1" x14ac:dyDescent="0.25">
      <c r="A6" t="s">
        <v>53</v>
      </c>
      <c r="B6" s="4">
        <f>B5-Q6</f>
        <v>0.3136126355240263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>
        <v>0</v>
      </c>
      <c r="M6" s="6">
        <v>0</v>
      </c>
      <c r="N6" s="5">
        <v>0</v>
      </c>
      <c r="O6" s="5">
        <v>0</v>
      </c>
      <c r="P6" s="5">
        <v>0</v>
      </c>
      <c r="Q6" s="5">
        <f>dane!J7</f>
        <v>1.8739124615178692E-2</v>
      </c>
      <c r="R6" s="5">
        <v>0</v>
      </c>
      <c r="S6" s="5">
        <v>0</v>
      </c>
      <c r="T6" s="5">
        <v>0</v>
      </c>
      <c r="U6" s="5">
        <v>0</v>
      </c>
      <c r="V6" s="7">
        <f t="shared" si="0"/>
        <v>1.8739124615178692E-2</v>
      </c>
    </row>
    <row r="7" spans="1:22" x14ac:dyDescent="0.25">
      <c r="A7" t="s">
        <v>57</v>
      </c>
      <c r="B7" s="4">
        <f>B6-R7</f>
        <v>0.28242537812876461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>
        <v>0</v>
      </c>
      <c r="M7" s="6">
        <v>0</v>
      </c>
      <c r="N7" s="5">
        <v>0</v>
      </c>
      <c r="O7" s="5">
        <v>0</v>
      </c>
      <c r="P7" s="5">
        <v>0</v>
      </c>
      <c r="Q7" s="5">
        <v>0</v>
      </c>
      <c r="R7" s="5">
        <f>dane!J8</f>
        <v>3.1187257395261677E-2</v>
      </c>
      <c r="S7" s="5">
        <v>0</v>
      </c>
      <c r="T7" s="5">
        <v>0</v>
      </c>
      <c r="U7" s="5">
        <v>0</v>
      </c>
      <c r="V7" s="7">
        <f t="shared" si="0"/>
        <v>3.1187257395261677E-2</v>
      </c>
    </row>
    <row r="8" spans="1:22" x14ac:dyDescent="0.25">
      <c r="A8" s="1" t="s">
        <v>59</v>
      </c>
      <c r="B8" s="4">
        <f>B7-S8</f>
        <v>0.20559496720653198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>
        <v>0</v>
      </c>
      <c r="M8" s="6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f>dane!J13+dane!J12</f>
        <v>7.6830410922232639E-2</v>
      </c>
      <c r="T8" s="5">
        <v>0</v>
      </c>
      <c r="U8" s="5">
        <v>0</v>
      </c>
      <c r="V8" s="7">
        <f t="shared" si="0"/>
        <v>7.6830410922232639E-2</v>
      </c>
    </row>
    <row r="9" spans="1:22" x14ac:dyDescent="0.25">
      <c r="A9" t="s">
        <v>60</v>
      </c>
      <c r="B9" s="4">
        <f>B8-T9</f>
        <v>3.8482130906170586E-2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>
        <v>0</v>
      </c>
      <c r="M9" s="6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f>dane!J11+dane!J10</f>
        <v>0.16711283630036139</v>
      </c>
      <c r="U9" s="5">
        <v>0</v>
      </c>
      <c r="V9" s="7">
        <f t="shared" si="0"/>
        <v>0.16711283630036139</v>
      </c>
    </row>
    <row r="10" spans="1:22" x14ac:dyDescent="0.25">
      <c r="A10" t="s">
        <v>58</v>
      </c>
      <c r="B10" s="4">
        <f>B9-U10</f>
        <v>6.2450045135165055E-17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>
        <v>0</v>
      </c>
      <c r="M10" s="6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f>dane!J14</f>
        <v>3.8482130906170524E-2</v>
      </c>
      <c r="V10" s="7">
        <f t="shared" si="0"/>
        <v>3.8482130906170524E-2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1" sqref="A11"/>
    </sheetView>
  </sheetViews>
  <sheetFormatPr defaultRowHeight="15" x14ac:dyDescent="0.25"/>
  <cols>
    <col min="1" max="2" width="22.5703125" bestFit="1" customWidth="1"/>
    <col min="3" max="3" width="12" bestFit="1" customWidth="1"/>
    <col min="4" max="4" width="9.7109375" bestFit="1" customWidth="1"/>
    <col min="5" max="5" width="13.42578125" bestFit="1" customWidth="1"/>
    <col min="6" max="6" width="12" bestFit="1" customWidth="1"/>
    <col min="7" max="7" width="10" bestFit="1" customWidth="1"/>
    <col min="8" max="8" width="13.7109375" bestFit="1" customWidth="1"/>
  </cols>
  <sheetData>
    <row r="1" spans="1:10" x14ac:dyDescent="0.25">
      <c r="A1" s="3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37</v>
      </c>
      <c r="J1" t="s">
        <v>38</v>
      </c>
    </row>
    <row r="2" spans="1:10" x14ac:dyDescent="0.25">
      <c r="A2" s="1" t="s">
        <v>18</v>
      </c>
      <c r="B2" s="1" t="s">
        <v>19</v>
      </c>
      <c r="C2" s="2">
        <v>89016.618654970764</v>
      </c>
      <c r="D2" s="2">
        <v>171</v>
      </c>
      <c r="E2" s="2">
        <v>15221841.790000001</v>
      </c>
      <c r="F2" s="2"/>
      <c r="G2" s="2"/>
      <c r="H2" s="2"/>
      <c r="I2" s="5">
        <f>D2/$D$17</f>
        <v>6.2105033776421875E-3</v>
      </c>
      <c r="J2" s="5"/>
    </row>
    <row r="3" spans="1:10" x14ac:dyDescent="0.25">
      <c r="A3" s="1" t="s">
        <v>8</v>
      </c>
      <c r="B3" s="1" t="s">
        <v>9</v>
      </c>
      <c r="C3" s="2">
        <v>23115.197797888399</v>
      </c>
      <c r="D3" s="2">
        <v>1326</v>
      </c>
      <c r="E3" s="2">
        <v>30650752.280000016</v>
      </c>
      <c r="F3" s="2">
        <v>8228.6431974248899</v>
      </c>
      <c r="G3" s="2">
        <v>1398</v>
      </c>
      <c r="H3" s="2">
        <v>11503643.189999996</v>
      </c>
      <c r="I3" s="5">
        <f t="shared" ref="I3:I17" si="0">D3/$D$17</f>
        <v>4.8158640226628892E-2</v>
      </c>
      <c r="J3" s="5">
        <f t="shared" ref="J3:J17" si="1">G3/$G$17</f>
        <v>9.3561772185785042E-2</v>
      </c>
    </row>
    <row r="4" spans="1:10" x14ac:dyDescent="0.25">
      <c r="A4" s="1" t="s">
        <v>10</v>
      </c>
      <c r="B4" s="1" t="s">
        <v>9</v>
      </c>
      <c r="C4" s="2">
        <v>4810.6153846153848</v>
      </c>
      <c r="D4" s="2">
        <v>13</v>
      </c>
      <c r="E4" s="2">
        <v>62538</v>
      </c>
      <c r="F4" s="2">
        <v>4250.381325301204</v>
      </c>
      <c r="G4" s="2">
        <v>166</v>
      </c>
      <c r="H4" s="2">
        <v>705563.29999999981</v>
      </c>
      <c r="I4" s="5">
        <f t="shared" si="0"/>
        <v>4.7214353163361664E-4</v>
      </c>
      <c r="J4" s="5">
        <f t="shared" si="1"/>
        <v>1.1109623878998795E-2</v>
      </c>
    </row>
    <row r="5" spans="1:10" x14ac:dyDescent="0.25">
      <c r="A5" s="1" t="s">
        <v>16</v>
      </c>
      <c r="B5" s="1" t="s">
        <v>9</v>
      </c>
      <c r="C5" s="2">
        <v>3338.5737551020384</v>
      </c>
      <c r="D5" s="2">
        <v>2205</v>
      </c>
      <c r="E5" s="2">
        <v>7361555.1299999943</v>
      </c>
      <c r="F5" s="2">
        <v>3393.6898308439781</v>
      </c>
      <c r="G5" s="2">
        <v>5557</v>
      </c>
      <c r="H5" s="2">
        <v>18858734.389999986</v>
      </c>
      <c r="I5" s="5">
        <f t="shared" si="0"/>
        <v>8.0082806711701898E-2</v>
      </c>
      <c r="J5" s="5">
        <f t="shared" si="1"/>
        <v>0.37190469816624283</v>
      </c>
    </row>
    <row r="6" spans="1:10" x14ac:dyDescent="0.25">
      <c r="A6" s="1" t="s">
        <v>17</v>
      </c>
      <c r="B6" s="1" t="s">
        <v>9</v>
      </c>
      <c r="C6" s="2">
        <v>2232.5348490230904</v>
      </c>
      <c r="D6" s="2">
        <v>563</v>
      </c>
      <c r="E6" s="2">
        <v>1256917.1199999999</v>
      </c>
      <c r="F6" s="2">
        <v>2573.2381239015808</v>
      </c>
      <c r="G6" s="2">
        <v>2276</v>
      </c>
      <c r="H6" s="2">
        <v>5856689.9699999979</v>
      </c>
      <c r="I6" s="5">
        <f t="shared" si="0"/>
        <v>2.0447446793055858E-2</v>
      </c>
      <c r="J6" s="5">
        <f t="shared" si="1"/>
        <v>0.15232231294338108</v>
      </c>
    </row>
    <row r="7" spans="1:10" x14ac:dyDescent="0.25">
      <c r="A7" s="1" t="s">
        <v>6</v>
      </c>
      <c r="B7" s="1" t="s">
        <v>7</v>
      </c>
      <c r="C7" s="2">
        <v>5083.6960402684581</v>
      </c>
      <c r="D7" s="2">
        <v>298</v>
      </c>
      <c r="E7" s="2">
        <v>1514941.4200000004</v>
      </c>
      <c r="F7" s="2">
        <v>4204.5216071428586</v>
      </c>
      <c r="G7" s="2">
        <v>280</v>
      </c>
      <c r="H7" s="2">
        <v>1177266.0500000003</v>
      </c>
      <c r="I7" s="5">
        <f t="shared" si="0"/>
        <v>1.0822982494370597E-2</v>
      </c>
      <c r="J7" s="5">
        <f t="shared" si="1"/>
        <v>1.8739124615178692E-2</v>
      </c>
    </row>
    <row r="8" spans="1:10" x14ac:dyDescent="0.25">
      <c r="A8" s="1" t="s">
        <v>21</v>
      </c>
      <c r="B8" s="1" t="s">
        <v>7</v>
      </c>
      <c r="C8" s="2">
        <v>6517.6727350760766</v>
      </c>
      <c r="D8" s="2">
        <v>2563</v>
      </c>
      <c r="E8" s="2">
        <v>16704795.219999984</v>
      </c>
      <c r="F8" s="2">
        <v>6402.7878540772545</v>
      </c>
      <c r="G8" s="2">
        <v>466</v>
      </c>
      <c r="H8" s="2">
        <v>2983699.1400000006</v>
      </c>
      <c r="I8" s="5">
        <f t="shared" si="0"/>
        <v>9.3084913198227648E-2</v>
      </c>
      <c r="J8" s="5">
        <f t="shared" si="1"/>
        <v>3.1187257395261677E-2</v>
      </c>
    </row>
    <row r="9" spans="1:10" x14ac:dyDescent="0.25">
      <c r="A9" s="1" t="s">
        <v>13</v>
      </c>
      <c r="B9" s="1" t="s">
        <v>7</v>
      </c>
      <c r="C9" s="2">
        <v>1052.1499559955992</v>
      </c>
      <c r="D9" s="2">
        <v>909</v>
      </c>
      <c r="E9" s="2">
        <v>956404.30999999971</v>
      </c>
      <c r="F9" s="2"/>
      <c r="G9" s="2"/>
      <c r="H9" s="2"/>
      <c r="I9" s="5">
        <f t="shared" si="0"/>
        <v>3.3013728481150577E-2</v>
      </c>
      <c r="J9" s="5"/>
    </row>
    <row r="10" spans="1:10" x14ac:dyDescent="0.25">
      <c r="A10" s="1" t="s">
        <v>11</v>
      </c>
      <c r="B10" s="1" t="s">
        <v>7</v>
      </c>
      <c r="C10" s="2">
        <v>5836.7903610108297</v>
      </c>
      <c r="D10" s="2">
        <v>554</v>
      </c>
      <c r="E10" s="2">
        <v>3233581.8599999994</v>
      </c>
      <c r="F10" s="2">
        <v>5278.1420848056532</v>
      </c>
      <c r="G10" s="2">
        <v>283</v>
      </c>
      <c r="H10" s="2">
        <v>1493714.21</v>
      </c>
      <c r="I10" s="5">
        <f t="shared" si="0"/>
        <v>2.0120578194232585E-2</v>
      </c>
      <c r="J10" s="5">
        <f t="shared" si="1"/>
        <v>1.8939900950341319E-2</v>
      </c>
    </row>
    <row r="11" spans="1:10" x14ac:dyDescent="0.25">
      <c r="A11" s="1" t="s">
        <v>12</v>
      </c>
      <c r="B11" s="1" t="s">
        <v>7</v>
      </c>
      <c r="C11" s="2">
        <v>6519.6449233906087</v>
      </c>
      <c r="D11" s="2">
        <v>17165</v>
      </c>
      <c r="E11" s="2">
        <v>111909705.10999981</v>
      </c>
      <c r="F11" s="2">
        <v>7386.8892863595293</v>
      </c>
      <c r="G11" s="2">
        <v>2214</v>
      </c>
      <c r="H11" s="2">
        <v>16354572.879999997</v>
      </c>
      <c r="I11" s="5">
        <f t="shared" si="0"/>
        <v>0.62341105542238684</v>
      </c>
      <c r="J11" s="5">
        <f t="shared" si="1"/>
        <v>0.14817293535002007</v>
      </c>
    </row>
    <row r="12" spans="1:10" x14ac:dyDescent="0.25">
      <c r="A12" s="1" t="s">
        <v>14</v>
      </c>
      <c r="B12" s="1" t="s">
        <v>7</v>
      </c>
      <c r="C12" s="2">
        <v>6206.3947293972878</v>
      </c>
      <c r="D12" s="2">
        <v>1626</v>
      </c>
      <c r="E12" s="2">
        <v>10091597.829999991</v>
      </c>
      <c r="F12" s="2">
        <v>8105.7650841452623</v>
      </c>
      <c r="G12" s="2">
        <v>1129</v>
      </c>
      <c r="H12" s="2">
        <v>9151408.7800000012</v>
      </c>
      <c r="I12" s="5">
        <f t="shared" si="0"/>
        <v>5.9054260187404665E-2</v>
      </c>
      <c r="J12" s="5">
        <f t="shared" si="1"/>
        <v>7.5558827466202655E-2</v>
      </c>
    </row>
    <row r="13" spans="1:10" x14ac:dyDescent="0.25">
      <c r="A13" s="1" t="s">
        <v>15</v>
      </c>
      <c r="B13" s="1" t="s">
        <v>7</v>
      </c>
      <c r="C13" s="2">
        <v>6835.8433333333332</v>
      </c>
      <c r="D13" s="2">
        <v>24</v>
      </c>
      <c r="E13" s="2">
        <v>164060.24</v>
      </c>
      <c r="F13" s="2">
        <v>8833.023684210526</v>
      </c>
      <c r="G13" s="2">
        <v>19</v>
      </c>
      <c r="H13" s="2">
        <v>167827.44999999998</v>
      </c>
      <c r="I13" s="5">
        <f t="shared" si="0"/>
        <v>8.7164959686206146E-4</v>
      </c>
      <c r="J13" s="5">
        <f t="shared" si="1"/>
        <v>1.2715834560299826E-3</v>
      </c>
    </row>
    <row r="14" spans="1:10" x14ac:dyDescent="0.25">
      <c r="A14" s="1" t="s">
        <v>20</v>
      </c>
      <c r="B14" s="1" t="s">
        <v>20</v>
      </c>
      <c r="C14" s="2">
        <v>5137.8121367521362</v>
      </c>
      <c r="D14" s="2">
        <v>117</v>
      </c>
      <c r="E14" s="2">
        <v>601124.0199999999</v>
      </c>
      <c r="F14" s="2">
        <v>8735.7773565217449</v>
      </c>
      <c r="G14" s="2">
        <v>575</v>
      </c>
      <c r="H14" s="2">
        <v>5023071.9800000032</v>
      </c>
      <c r="I14" s="5">
        <f t="shared" si="0"/>
        <v>4.24929178470255E-3</v>
      </c>
      <c r="J14" s="5">
        <f t="shared" si="1"/>
        <v>3.8482130906170524E-2</v>
      </c>
    </row>
    <row r="15" spans="1:10" x14ac:dyDescent="0.25">
      <c r="A15" s="1" t="s">
        <v>22</v>
      </c>
      <c r="B15" s="1" t="s">
        <v>23</v>
      </c>
      <c r="C15" s="2"/>
      <c r="D15" s="2"/>
      <c r="E15" s="2"/>
      <c r="F15" s="2">
        <v>9109.527365591397</v>
      </c>
      <c r="G15" s="2">
        <v>558</v>
      </c>
      <c r="H15" s="2">
        <v>5083116.2699999996</v>
      </c>
      <c r="I15" s="5">
        <f t="shared" si="0"/>
        <v>0</v>
      </c>
      <c r="J15" s="5">
        <f t="shared" si="1"/>
        <v>3.7344398340248962E-2</v>
      </c>
    </row>
    <row r="16" spans="1:10" x14ac:dyDescent="0.25">
      <c r="A16" s="1" t="s">
        <v>24</v>
      </c>
      <c r="B16" s="1" t="s">
        <v>23</v>
      </c>
      <c r="C16" s="2"/>
      <c r="D16" s="2"/>
      <c r="E16" s="2"/>
      <c r="F16" s="2">
        <v>40425.689047619046</v>
      </c>
      <c r="G16" s="2">
        <v>21</v>
      </c>
      <c r="H16" s="2">
        <v>848939.47</v>
      </c>
      <c r="I16" s="5">
        <f t="shared" si="0"/>
        <v>0</v>
      </c>
      <c r="J16" s="5">
        <f t="shared" si="1"/>
        <v>1.4054343461384019E-3</v>
      </c>
    </row>
    <row r="17" spans="4:10" x14ac:dyDescent="0.25">
      <c r="D17">
        <f>SUM(D2:D16)</f>
        <v>27534</v>
      </c>
      <c r="G17">
        <f>SUM(G2:G16)</f>
        <v>14942</v>
      </c>
      <c r="I17" s="5">
        <f t="shared" si="0"/>
        <v>1</v>
      </c>
      <c r="J17" s="5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WATERFALL_CASCO</vt:lpstr>
      <vt:lpstr>WATERFALL_MTPL</vt:lpstr>
      <vt:lpstr>dane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adrozd</dc:creator>
  <cp:lastModifiedBy>adrozd</cp:lastModifiedBy>
  <dcterms:created xsi:type="dcterms:W3CDTF">2018-08-06T10:04:17Z</dcterms:created>
  <dcterms:modified xsi:type="dcterms:W3CDTF">2018-08-31T15:15:17Z</dcterms:modified>
</cp:coreProperties>
</file>