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apple/Documents/3MTT/"/>
    </mc:Choice>
  </mc:AlternateContent>
  <xr:revisionPtr revIDLastSave="0" documentId="13_ncr:1_{4A3F7F7C-2FA9-874A-9682-E0D03D6CE966}" xr6:coauthVersionLast="47" xr6:coauthVersionMax="47" xr10:uidLastSave="{00000000-0000-0000-0000-000000000000}"/>
  <bookViews>
    <workbookView xWindow="0" yWindow="500" windowWidth="28800" windowHeight="16100" activeTab="4" xr2:uid="{00000000-000D-0000-FFFF-FFFF00000000}"/>
  </bookViews>
  <sheets>
    <sheet name="Instruction" sheetId="1" r:id="rId1"/>
    <sheet name="Lookup" sheetId="2" r:id="rId2"/>
    <sheet name="Lookup Assignment" sheetId="3" r:id="rId3"/>
    <sheet name="Pivot Table" sheetId="4" r:id="rId4"/>
    <sheet name="Pivot Assignment" sheetId="5" r:id="rId5"/>
    <sheet name="Qn1" sheetId="6" state="hidden" r:id="rId6"/>
    <sheet name="Qn2" sheetId="7" state="hidden" r:id="rId7"/>
    <sheet name="Qn3" sheetId="8" state="hidden" r:id="rId8"/>
    <sheet name="Sheet4" sheetId="9" state="hidden" r:id="rId9"/>
    <sheet name="Sheet5" sheetId="10" state="hidden" r:id="rId10"/>
  </sheets>
  <definedNames>
    <definedName name="Slicer_Date">#N/A</definedName>
    <definedName name="Slicer_Order_Priority">#N/A</definedName>
  </definedNames>
  <calcPr calcId="191029"/>
  <pivotCaches>
    <pivotCache cacheId="9"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14" roundtripDataChecksum="POQJY6pc+0f9t5j52qJ3f3dwrCU4A/f4fHrmNchtwQg="/>
    </ext>
  </extLst>
</workbook>
</file>

<file path=xl/calcChain.xml><?xml version="1.0" encoding="utf-8"?>
<calcChain xmlns="http://schemas.openxmlformats.org/spreadsheetml/2006/main">
  <c r="C5" i="3" l="1"/>
  <c r="C4" i="3"/>
  <c r="B29" i="2"/>
  <c r="C3" i="3"/>
  <c r="B28" i="2"/>
  <c r="C2" i="3"/>
  <c r="B31" i="2"/>
  <c r="B30" i="2"/>
</calcChain>
</file>

<file path=xl/sharedStrings.xml><?xml version="1.0" encoding="utf-8"?>
<sst xmlns="http://schemas.openxmlformats.org/spreadsheetml/2006/main" count="330" uniqueCount="77">
  <si>
    <t>Mini Project: Lookup Functions and Data Analysis Task</t>
  </si>
  <si>
    <t>Objective:</t>
  </si>
  <si>
    <t>Your task is to utilize lookup functions to extract, match, and analyze data across multiple sheets in the given dataset. This exercise will help you strengthen your proficiency in Excel lookup functions and also the fomula are to be shown.</t>
  </si>
  <si>
    <t>Instructions:</t>
  </si>
  <si>
    <r>
      <rPr>
        <b/>
        <sz val="11"/>
        <color theme="1"/>
        <rFont val="Calibri"/>
        <family val="2"/>
      </rPr>
      <t>1. Understand the Dataset</t>
    </r>
    <r>
      <rPr>
        <sz val="11"/>
        <color theme="1"/>
        <rFont val="Calibri"/>
        <family val="2"/>
      </rPr>
      <t xml:space="preserve"> – The dataset consists of </t>
    </r>
    <r>
      <rPr>
        <b/>
        <sz val="11"/>
        <color theme="1"/>
        <rFont val="Calibri"/>
        <family val="2"/>
      </rPr>
      <t>four different sheets</t>
    </r>
    <r>
      <rPr>
        <sz val="11"/>
        <color theme="1"/>
        <rFont val="Calibri"/>
        <family val="2"/>
      </rPr>
      <t xml:space="preserve"> containing structured data. Carefully review the information in each sheet.</t>
    </r>
  </si>
  <si>
    <r>
      <rPr>
        <b/>
        <sz val="11"/>
        <color theme="1"/>
        <rFont val="Calibri"/>
        <family val="2"/>
      </rPr>
      <t>2. Apply Lookup Functions</t>
    </r>
    <r>
      <rPr>
        <sz val="11"/>
        <color theme="1"/>
        <rFont val="Calibri"/>
        <family val="2"/>
      </rPr>
      <t xml:space="preserve"> – Use </t>
    </r>
    <r>
      <rPr>
        <b/>
        <sz val="11"/>
        <color theme="1"/>
        <rFont val="Calibri"/>
        <family val="2"/>
      </rPr>
      <t>VLOOKUP or XLOOKUP</t>
    </r>
    <r>
      <rPr>
        <sz val="11"/>
        <color theme="1"/>
        <rFont val="Calibri"/>
        <family val="2"/>
      </rPr>
      <t xml:space="preserve"> where applicable to retrieve relevant data based on the assignment questions and also the pivot assessment sheet.</t>
    </r>
  </si>
  <si>
    <r>
      <rPr>
        <b/>
        <sz val="11"/>
        <color theme="1"/>
        <rFont val="Calibri"/>
        <family val="2"/>
      </rPr>
      <t>3. Answer the Assignment Questions</t>
    </r>
    <r>
      <rPr>
        <sz val="11"/>
        <color theme="1"/>
        <rFont val="Calibri"/>
        <family val="2"/>
      </rPr>
      <t xml:space="preserve"> – Follow the provided </t>
    </r>
    <r>
      <rPr>
        <b/>
        <sz val="11"/>
        <color theme="1"/>
        <rFont val="Calibri"/>
        <family val="2"/>
      </rPr>
      <t>assignment sheet</t>
    </r>
    <r>
      <rPr>
        <sz val="11"/>
        <color theme="1"/>
        <rFont val="Calibri"/>
        <family val="2"/>
      </rPr>
      <t xml:space="preserve"> and complete the required tasks by applying lookup techniques effectively.</t>
    </r>
  </si>
  <si>
    <t>Expected Deliverables:</t>
  </si>
  <si>
    <r>
      <rPr>
        <sz val="11"/>
        <color theme="1"/>
        <rFont val="Calibri"/>
        <family val="2"/>
      </rPr>
      <t xml:space="preserve">A </t>
    </r>
    <r>
      <rPr>
        <b/>
        <sz val="11"/>
        <color theme="1"/>
        <rFont val="Calibri"/>
        <family val="2"/>
      </rPr>
      <t>completed Excel file</t>
    </r>
    <r>
      <rPr>
        <sz val="11"/>
        <color theme="1"/>
        <rFont val="Calibri"/>
        <family val="2"/>
      </rPr>
      <t xml:space="preserve"> with correctly implemented lookup functions and calculated results.</t>
    </r>
  </si>
  <si>
    <r>
      <rPr>
        <sz val="11"/>
        <color theme="1"/>
        <rFont val="Calibri"/>
        <family val="2"/>
      </rPr>
      <t xml:space="preserve">A </t>
    </r>
    <r>
      <rPr>
        <b/>
        <sz val="11"/>
        <color theme="1"/>
        <rFont val="Calibri"/>
        <family val="2"/>
      </rPr>
      <t>brief summary</t>
    </r>
    <r>
      <rPr>
        <sz val="11"/>
        <color theme="1"/>
        <rFont val="Calibri"/>
        <family val="2"/>
      </rPr>
      <t xml:space="preserve"> explaining the steps taken and key insights from your analysis.</t>
    </r>
  </si>
  <si>
    <t>Ensure accuracy in your formulas and maintain a well-structured dataset. Good luck with your analysis! 🚀</t>
  </si>
  <si>
    <t>Customer Name</t>
  </si>
  <si>
    <t>Order Priority</t>
  </si>
  <si>
    <t>Order Quantity</t>
  </si>
  <si>
    <t>Sales</t>
  </si>
  <si>
    <t>Discount</t>
  </si>
  <si>
    <t>Ship Mode</t>
  </si>
  <si>
    <t>Profit</t>
  </si>
  <si>
    <t>Region</t>
  </si>
  <si>
    <t>Customer Segment</t>
  </si>
  <si>
    <t>Date</t>
  </si>
  <si>
    <t>Ruben Dartt</t>
  </si>
  <si>
    <t>Not Specified</t>
  </si>
  <si>
    <t>Regular Air</t>
  </si>
  <si>
    <t>West</t>
  </si>
  <si>
    <t>Corporate</t>
  </si>
  <si>
    <t>Roy Collins</t>
  </si>
  <si>
    <t>High</t>
  </si>
  <si>
    <t>Express Air</t>
  </si>
  <si>
    <t>Prarie</t>
  </si>
  <si>
    <t>Pauline Chand</t>
  </si>
  <si>
    <t>Low</t>
  </si>
  <si>
    <t>Ontario</t>
  </si>
  <si>
    <t>Muhammed MacIntyre</t>
  </si>
  <si>
    <t>Nunavut</t>
  </si>
  <si>
    <t>Small Business</t>
  </si>
  <si>
    <t>Julie Creighton</t>
  </si>
  <si>
    <t>Liz Pelletier</t>
  </si>
  <si>
    <t>Delivery Truck</t>
  </si>
  <si>
    <t>Craig Yedwab</t>
  </si>
  <si>
    <t>Medium</t>
  </si>
  <si>
    <t>Yukon</t>
  </si>
  <si>
    <t>Consumer</t>
  </si>
  <si>
    <t>Jonathan Doherty</t>
  </si>
  <si>
    <t>Tamara Dahlen</t>
  </si>
  <si>
    <t>Critical</t>
  </si>
  <si>
    <t>Keith Dawkins</t>
  </si>
  <si>
    <t>Home Office</t>
  </si>
  <si>
    <t>Arthur Gainer</t>
  </si>
  <si>
    <t>Sample Company A</t>
  </si>
  <si>
    <t>Helen Wasserman</t>
  </si>
  <si>
    <t>Quebec</t>
  </si>
  <si>
    <t>Questions</t>
  </si>
  <si>
    <t>1. What Customer Segment does Muhammed MacIntyre fall under? (Vlookup)</t>
  </si>
  <si>
    <t>2. What was the sales amount on 5/7/2009? (Vlookup)</t>
  </si>
  <si>
    <t>3. Who was the customer with sales figure 4158.1235? (xlookup)</t>
  </si>
  <si>
    <t>4. Which customer comes from the region Yukon?</t>
  </si>
  <si>
    <t>1. Total order quantity for Liz pelletier</t>
  </si>
  <si>
    <t>2. Which order priority category produced the highest sales?</t>
  </si>
  <si>
    <t>3. Show only sales that were made in 2009</t>
  </si>
  <si>
    <t>4. Which region brought in the least profit for the year 2012?</t>
  </si>
  <si>
    <t>5. which customer segment accounted for our highest sales figure?</t>
  </si>
  <si>
    <t>Sum of Order Quantity</t>
  </si>
  <si>
    <t>Row Labels</t>
  </si>
  <si>
    <t>Sum of Sales</t>
  </si>
  <si>
    <t>Grand Total</t>
  </si>
  <si>
    <t>2009</t>
  </si>
  <si>
    <t>Sum of Profit</t>
  </si>
  <si>
    <t>Column Labels</t>
  </si>
  <si>
    <t>2012</t>
  </si>
  <si>
    <t>ANSWERS</t>
  </si>
  <si>
    <t>Lookup Value</t>
  </si>
  <si>
    <t>LOOKUP VALUE</t>
  </si>
  <si>
    <t>RESULT</t>
  </si>
  <si>
    <t>Total Sum of Order Quantity</t>
  </si>
  <si>
    <t>Total Sum of Sales</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</si>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</sst>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dd/mm/yyyy;@"/>
  </numFmts>
  <fonts count="9" x14ac:knownFonts="1">
    <font>
      <sz val="11"/>
      <color theme="1"/>
      <name val="Calibri"/>
      <scheme val="minor"/>
    </font>
    <font>
      <b/>
      <sz val="13"/>
      <color theme="1"/>
      <name val="Calibri"/>
      <family val="2"/>
    </font>
    <font>
      <sz val="11"/>
      <color theme="1"/>
      <name val="Calibri"/>
      <family val="2"/>
    </font>
    <font>
      <b/>
      <sz val="11"/>
      <color theme="1"/>
      <name val="Calibri"/>
      <family val="2"/>
    </font>
    <font>
      <sz val="11"/>
      <color theme="0"/>
      <name val="Calibri"/>
      <family val="2"/>
      <scheme val="minor"/>
    </font>
    <font>
      <sz val="11"/>
      <color theme="1"/>
      <name val="Calibri"/>
      <family val="2"/>
      <scheme val="minor"/>
    </font>
    <font>
      <b/>
      <sz val="11"/>
      <color theme="0"/>
      <name val="Calibri"/>
      <family val="2"/>
    </font>
    <font>
      <sz val="11"/>
      <color theme="0"/>
      <name val="Calibri"/>
      <family val="2"/>
    </font>
    <font>
      <b/>
      <sz val="11"/>
      <color theme="1"/>
      <name val="Calibri"/>
      <family val="2"/>
      <scheme val="minor"/>
    </font>
  </fonts>
  <fills count="6">
    <fill>
      <patternFill patternType="none"/>
    </fill>
    <fill>
      <patternFill patternType="gray125"/>
    </fill>
    <fill>
      <patternFill patternType="solid">
        <fgColor rgb="FFFBE4D5"/>
        <bgColor rgb="FFFBE4D5"/>
      </patternFill>
    </fill>
    <fill>
      <patternFill patternType="solid">
        <fgColor rgb="FFFFFF00"/>
        <bgColor rgb="FFFFFF00"/>
      </patternFill>
    </fill>
    <fill>
      <patternFill patternType="solid">
        <fgColor theme="1"/>
        <bgColor theme="1"/>
      </patternFill>
    </fill>
    <fill>
      <patternFill patternType="solid">
        <fgColor theme="1"/>
        <bgColor indexed="64"/>
      </patternFill>
    </fill>
  </fills>
  <borders count="14">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style="thin">
        <color rgb="FF999999"/>
      </left>
      <right/>
      <top style="thin">
        <color rgb="FF999999"/>
      </top>
      <bottom style="thin">
        <color rgb="FF999999"/>
      </bottom>
      <diagonal/>
    </border>
    <border>
      <left/>
      <right/>
      <top style="thin">
        <color indexed="65"/>
      </top>
      <bottom/>
      <diagonal/>
    </border>
    <border>
      <left/>
      <right/>
      <top style="thin">
        <color rgb="FF999999"/>
      </top>
      <bottom style="thin">
        <color rgb="FF999999"/>
      </bottom>
      <diagonal/>
    </border>
  </borders>
  <cellStyleXfs count="1">
    <xf numFmtId="0" fontId="0" fillId="0" borderId="0"/>
  </cellStyleXfs>
  <cellXfs count="53">
    <xf numFmtId="0" fontId="0" fillId="0" borderId="0" xfId="0"/>
    <xf numFmtId="0" fontId="1" fillId="2" borderId="1" xfId="0" applyFont="1" applyFill="1" applyBorder="1" applyAlignment="1">
      <alignment vertical="center"/>
    </xf>
    <xf numFmtId="0" fontId="2" fillId="2" borderId="1" xfId="0" applyFont="1" applyFill="1" applyBorder="1"/>
    <xf numFmtId="0" fontId="3" fillId="2" borderId="1" xfId="0" applyFont="1" applyFill="1" applyBorder="1"/>
    <xf numFmtId="0" fontId="2" fillId="2" borderId="1" xfId="0" applyFont="1" applyFill="1" applyBorder="1" applyAlignment="1">
      <alignment wrapText="1"/>
    </xf>
    <xf numFmtId="0" fontId="1" fillId="2" borderId="1" xfId="0" applyFont="1" applyFill="1" applyBorder="1" applyAlignment="1">
      <alignmen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4" fillId="0" borderId="0" xfId="0" applyFont="1"/>
    <xf numFmtId="0" fontId="5" fillId="0" borderId="0" xfId="0" applyFont="1"/>
    <xf numFmtId="14" fontId="2" fillId="0" borderId="0" xfId="0" applyNumberFormat="1" applyFont="1"/>
    <xf numFmtId="0" fontId="7" fillId="4" borderId="1" xfId="0" applyFont="1" applyFill="1" applyBorder="1"/>
    <xf numFmtId="0" fontId="2" fillId="0" borderId="0" xfId="0" applyFont="1"/>
    <xf numFmtId="0" fontId="2" fillId="0" borderId="0" xfId="0" applyFont="1" applyAlignment="1">
      <alignment horizontal="left"/>
    </xf>
    <xf numFmtId="0" fontId="0" fillId="0" borderId="0" xfId="0" applyAlignment="1">
      <alignment horizontal="left"/>
    </xf>
    <xf numFmtId="0" fontId="8" fillId="0" borderId="0" xfId="0" applyFont="1" applyAlignment="1">
      <alignment horizontal="left"/>
    </xf>
    <xf numFmtId="0" fontId="5" fillId="0" borderId="0" xfId="0" applyFont="1" applyAlignment="1">
      <alignment horizontal="left"/>
    </xf>
    <xf numFmtId="0" fontId="8" fillId="0" borderId="2" xfId="0" applyFont="1" applyBorder="1" applyAlignment="1">
      <alignment horizontal="left"/>
    </xf>
    <xf numFmtId="0" fontId="6" fillId="4" borderId="2" xfId="0" applyFont="1" applyFill="1" applyBorder="1"/>
    <xf numFmtId="0" fontId="5" fillId="0" borderId="2" xfId="0" applyFont="1" applyBorder="1" applyAlignment="1">
      <alignment horizontal="left"/>
    </xf>
    <xf numFmtId="0" fontId="2" fillId="3" borderId="2" xfId="0" applyFont="1" applyFill="1" applyBorder="1" applyAlignment="1">
      <alignment horizontal="left"/>
    </xf>
    <xf numFmtId="0" fontId="5" fillId="0" borderId="2" xfId="0" applyFont="1" applyBorder="1"/>
    <xf numFmtId="14" fontId="0" fillId="0" borderId="2" xfId="0" applyNumberFormat="1" applyBorder="1" applyAlignment="1">
      <alignment horizontal="left"/>
    </xf>
    <xf numFmtId="0" fontId="0" fillId="0" borderId="2" xfId="0" applyBorder="1" applyAlignment="1">
      <alignment horizontal="left"/>
    </xf>
    <xf numFmtId="165" fontId="2" fillId="0" borderId="0" xfId="0" applyNumberFormat="1" applyFont="1"/>
    <xf numFmtId="165" fontId="0" fillId="0" borderId="2" xfId="0" applyNumberFormat="1" applyBorder="1" applyAlignment="1">
      <alignment horizontal="left"/>
    </xf>
    <xf numFmtId="0" fontId="0" fillId="0" borderId="2" xfId="0" applyBorder="1"/>
    <xf numFmtId="0" fontId="4" fillId="5" borderId="2" xfId="0" applyFont="1" applyFill="1" applyBorder="1"/>
    <xf numFmtId="0" fontId="0" fillId="0" borderId="7" xfId="0" applyBorder="1" applyAlignment="1">
      <alignment horizontal="left"/>
    </xf>
    <xf numFmtId="0" fontId="0" fillId="0" borderId="8" xfId="0" applyBorder="1" applyAlignment="1">
      <alignment horizontal="left"/>
    </xf>
    <xf numFmtId="0" fontId="0" fillId="0" borderId="3" xfId="0" applyBorder="1" applyAlignment="1">
      <alignment horizontal="left"/>
    </xf>
    <xf numFmtId="0" fontId="0" fillId="0" borderId="6" xfId="0" applyBorder="1" applyAlignment="1">
      <alignment horizontal="left"/>
    </xf>
    <xf numFmtId="0" fontId="8" fillId="0" borderId="6" xfId="0" applyFont="1" applyBorder="1" applyAlignment="1">
      <alignment horizontal="left"/>
    </xf>
    <xf numFmtId="0" fontId="8" fillId="0" borderId="3" xfId="0" applyFont="1" applyBorder="1" applyAlignment="1">
      <alignment horizontal="left"/>
    </xf>
    <xf numFmtId="0" fontId="8" fillId="0" borderId="11" xfId="0" applyFont="1" applyBorder="1" applyAlignment="1">
      <alignment horizontal="left"/>
    </xf>
    <xf numFmtId="0" fontId="0" fillId="0" borderId="3" xfId="0" pivotButton="1" applyBorder="1" applyAlignment="1">
      <alignment horizontal="left"/>
    </xf>
    <xf numFmtId="0" fontId="8" fillId="0" borderId="3" xfId="0" applyNumberFormat="1" applyFont="1" applyBorder="1" applyAlignment="1">
      <alignment horizontal="left"/>
    </xf>
    <xf numFmtId="0" fontId="0" fillId="0" borderId="6" xfId="0" applyNumberFormat="1" applyBorder="1" applyAlignment="1">
      <alignment horizontal="left"/>
    </xf>
    <xf numFmtId="0" fontId="8" fillId="0" borderId="6" xfId="0" applyNumberFormat="1" applyFont="1" applyBorder="1" applyAlignment="1">
      <alignment horizontal="left"/>
    </xf>
    <xf numFmtId="0" fontId="8" fillId="0" borderId="11" xfId="0" applyNumberFormat="1" applyFont="1" applyBorder="1" applyAlignment="1">
      <alignment horizontal="left"/>
    </xf>
    <xf numFmtId="0" fontId="7" fillId="4" borderId="1" xfId="0" applyFont="1" applyFill="1"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10" xfId="0" applyBorder="1" applyAlignment="1">
      <alignment horizontal="left"/>
    </xf>
    <xf numFmtId="0" fontId="8" fillId="0" borderId="10" xfId="0" applyNumberFormat="1" applyFont="1" applyBorder="1" applyAlignment="1">
      <alignment horizontal="left"/>
    </xf>
    <xf numFmtId="0" fontId="8" fillId="0" borderId="7" xfId="0" applyNumberFormat="1" applyFont="1" applyBorder="1" applyAlignment="1">
      <alignment horizontal="left"/>
    </xf>
    <xf numFmtId="0" fontId="0" fillId="0" borderId="12" xfId="0" applyNumberFormat="1" applyBorder="1" applyAlignment="1">
      <alignment horizontal="left"/>
    </xf>
    <xf numFmtId="0" fontId="0" fillId="0" borderId="8" xfId="0" applyNumberFormat="1" applyBorder="1" applyAlignment="1">
      <alignment horizontal="left"/>
    </xf>
    <xf numFmtId="0" fontId="8" fillId="0" borderId="12" xfId="0" applyNumberFormat="1" applyFont="1" applyBorder="1" applyAlignment="1">
      <alignment horizontal="left"/>
    </xf>
    <xf numFmtId="0" fontId="8" fillId="0" borderId="8" xfId="0" applyNumberFormat="1" applyFont="1" applyBorder="1" applyAlignment="1">
      <alignment horizontal="left"/>
    </xf>
    <xf numFmtId="0" fontId="8" fillId="0" borderId="13" xfId="0" applyNumberFormat="1" applyFont="1" applyBorder="1" applyAlignment="1">
      <alignment horizontal="left"/>
    </xf>
    <xf numFmtId="0" fontId="8" fillId="0" borderId="9" xfId="0" applyNumberFormat="1" applyFont="1" applyBorder="1" applyAlignment="1">
      <alignment horizontal="left"/>
    </xf>
  </cellXfs>
  <cellStyles count="1">
    <cellStyle name="Normal" xfId="0" builtinId="0"/>
  </cellStyles>
  <dxfs count="793">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center" indent="0"/>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numFmt numFmtId="165" formatCode="dd/mm/yyyy;@"/>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s>
  <tableStyles count="2">
    <tableStyle name="Lookup-style" pivot="0" count="3" xr9:uid="{00000000-0011-0000-FFFF-FFFF00000000}">
      <tableStyleElement type="headerRow" dxfId="792"/>
      <tableStyleElement type="firstRowStripe" dxfId="791"/>
      <tableStyleElement type="secondRowStripe" dxfId="790"/>
    </tableStyle>
    <tableStyle name="Pivot Table-style" pivot="0" count="3" xr9:uid="{00000000-0011-0000-FFFF-FFFF01000000}">
      <tableStyleElement type="headerRow" dxfId="789"/>
      <tableStyleElement type="firstRowStripe" dxfId="788"/>
      <tableStyleElement type="secondRowStripe" dxfId="7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10</xdr:col>
      <xdr:colOff>254000</xdr:colOff>
      <xdr:row>0</xdr:row>
      <xdr:rowOff>38100</xdr:rowOff>
    </xdr:from>
    <xdr:to>
      <xdr:col>16</xdr:col>
      <xdr:colOff>444500</xdr:colOff>
      <xdr:row>9</xdr:row>
      <xdr:rowOff>114300</xdr:rowOff>
    </xdr:to>
    <mc:AlternateContent xmlns:mc="http://schemas.openxmlformats.org/markup-compatibility/2006">
      <mc:Choice xmlns:a14="http://schemas.microsoft.com/office/drawing/2010/main" Requires="a14">
        <xdr:graphicFrame macro="">
          <xdr:nvGraphicFramePr>
            <xdr:cNvPr id="2" name="Date">
              <a:extLst>
                <a:ext uri="{FF2B5EF4-FFF2-40B4-BE49-F238E27FC236}">
                  <a16:creationId xmlns:a16="http://schemas.microsoft.com/office/drawing/2014/main" id="{ACAFEBD3-4874-CAF9-A4A6-13A82DA4675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0096500" y="38100"/>
              <a:ext cx="5308600" cy="1790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0</xdr:row>
      <xdr:rowOff>12701</xdr:rowOff>
    </xdr:from>
    <xdr:to>
      <xdr:col>19</xdr:col>
      <xdr:colOff>1003300</xdr:colOff>
      <xdr:row>9</xdr:row>
      <xdr:rowOff>139700</xdr:rowOff>
    </xdr:to>
    <mc:AlternateContent xmlns:mc="http://schemas.openxmlformats.org/markup-compatibility/2006">
      <mc:Choice xmlns:a14="http://schemas.microsoft.com/office/drawing/2010/main" Requires="a14">
        <xdr:graphicFrame macro="">
          <xdr:nvGraphicFramePr>
            <xdr:cNvPr id="3" name="Order Priority">
              <a:extLst>
                <a:ext uri="{FF2B5EF4-FFF2-40B4-BE49-F238E27FC236}">
                  <a16:creationId xmlns:a16="http://schemas.microsoft.com/office/drawing/2014/main" id="{8827E5E6-E34E-4405-BBF6-A13D26C3D9FA}"/>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15481300" y="12701"/>
              <a:ext cx="1828800" cy="1841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8.433417592591" createdVersion="8" refreshedVersion="8" minRefreshableVersion="3" recordCount="20" xr:uid="{B028EC9B-D54F-704D-854A-B88FA0E816B1}">
  <cacheSource type="worksheet">
    <worksheetSource name="Table_2"/>
  </cacheSource>
  <cacheFields count="10">
    <cacheField name="Customer Name" numFmtId="0">
      <sharedItems count="13">
        <s v="Ruben Dartt"/>
        <s v="Roy Collins"/>
        <s v="Pauline Chand"/>
        <s v="Muhammed MacIntyre"/>
        <s v="Julie Creighton"/>
        <s v="Liz Pelletier"/>
        <s v="Craig Yedwab"/>
        <s v="Jonathan Doherty"/>
        <s v="Tamara Dahlen"/>
        <s v="Keith Dawkins"/>
        <s v="Arthur Gainer"/>
        <s v="Sample Company A"/>
        <s v="Helen Wasserman"/>
      </sharedItems>
    </cacheField>
    <cacheField name="Order Priority" numFmtId="0">
      <sharedItems count="5">
        <s v="Not Specified"/>
        <s v="High"/>
        <s v="Low"/>
        <s v="Medium"/>
        <s v="Critical"/>
      </sharedItems>
    </cacheField>
    <cacheField name="Order Quantity" numFmtId="0">
      <sharedItems containsSemiMixedTypes="0" containsString="0" containsNumber="1" containsInteger="1" minValue="2" maxValue="48" count="18">
        <n v="2"/>
        <n v="3"/>
        <n v="4"/>
        <n v="6"/>
        <n v="14"/>
        <n v="15"/>
        <n v="23"/>
        <n v="24"/>
        <n v="26"/>
        <n v="28"/>
        <n v="29"/>
        <n v="30"/>
        <n v="32"/>
        <n v="37"/>
        <n v="41"/>
        <n v="42"/>
        <n v="46"/>
        <n v="48"/>
      </sharedItems>
    </cacheField>
    <cacheField name="Sales" numFmtId="0">
      <sharedItems containsSemiMixedTypes="0" containsString="0" containsNumber="1" minValue="6.93" maxValue="7804.53" count="20">
        <n v="6.93"/>
        <n v="461.89"/>
        <n v="32.72"/>
        <n v="261.54000000000002"/>
        <n v="1892.848"/>
        <n v="140.56"/>
        <n v="160.23349999999999"/>
        <n v="1761.4"/>
        <n v="2808.08"/>
        <n v="75.569999999999993"/>
        <n v="51.53"/>
        <n v="575.11"/>
        <n v="288.56"/>
        <n v="3812.73"/>
        <n v="4158.1234999999997"/>
        <n v="108.15"/>
        <n v="1186.06"/>
        <n v="2484.7455"/>
        <n v="7804.53"/>
        <n v="90.05"/>
      </sharedItems>
    </cacheField>
    <cacheField name="Discount" numFmtId="0">
      <sharedItems containsSemiMixedTypes="0" containsString="0" containsNumber="1" minValue="0.01" maxValue="0.1"/>
    </cacheField>
    <cacheField name="Ship Mode" numFmtId="0">
      <sharedItems/>
    </cacheField>
    <cacheField name="Profit" numFmtId="0">
      <sharedItems containsSemiMixedTypes="0" containsString="0" containsNumber="1" minValue="-1748.56" maxValue="2057.17"/>
    </cacheField>
    <cacheField name="Region" numFmtId="0">
      <sharedItems count="6">
        <s v="West"/>
        <s v="Prarie"/>
        <s v="Ontario"/>
        <s v="Nunavut"/>
        <s v="Yukon"/>
        <s v="Quebec"/>
      </sharedItems>
    </cacheField>
    <cacheField name="Customer Segment" numFmtId="0">
      <sharedItems count="4">
        <s v="Corporate"/>
        <s v="Small Business"/>
        <s v="Consumer"/>
        <s v="Home Office"/>
      </sharedItems>
    </cacheField>
    <cacheField name="Date" numFmtId="14">
      <sharedItems containsSemiMixedTypes="0" containsNonDate="0" containsDate="1" containsString="0" minDate="2008-04-24T00:00:00" maxDate="2012-06-09T00:00:00" count="20">
        <d v="2009-05-02T00:00:00"/>
        <d v="2009-05-06T00:00:00"/>
        <d v="2012-06-08T00:00:00"/>
        <d v="2009-04-25T00:00:00"/>
        <d v="2009-04-23T00:00:00"/>
        <d v="2009-04-29T00:00:00"/>
        <d v="2009-04-28T00:00:00"/>
        <d v="2009-04-27T00:00:00"/>
        <d v="2012-04-26T00:00:00"/>
        <d v="2009-05-03T00:00:00"/>
        <d v="2010-05-09T00:00:00"/>
        <d v="2009-05-05T00:00:00"/>
        <d v="2008-04-24T00:00:00"/>
        <d v="2009-05-01T00:00:00"/>
        <d v="2011-04-30T00:00:00"/>
        <d v="2009-05-04T00:00:00"/>
        <d v="2011-05-08T00:00:00"/>
        <d v="2009-05-07T00:00:00"/>
        <d v="2011-12-10T00:00:00"/>
        <d v="2011-10-12T00:00:00"/>
      </sharedItems>
    </cacheField>
  </cacheFields>
  <extLst>
    <ext xmlns:x14="http://schemas.microsoft.com/office/spreadsheetml/2009/9/main" uri="{725AE2AE-9491-48be-B2B4-4EB974FC3084}">
      <x14:pivotCacheDefinition pivotCacheId="269137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n v="0.01"/>
    <s v="Regular Air"/>
    <n v="-4.6399999999999997"/>
    <x v="0"/>
    <x v="0"/>
    <x v="0"/>
  </r>
  <r>
    <x v="1"/>
    <x v="1"/>
    <x v="1"/>
    <x v="1"/>
    <n v="0.05"/>
    <s v="Express Air"/>
    <n v="-309.82"/>
    <x v="1"/>
    <x v="0"/>
    <x v="1"/>
  </r>
  <r>
    <x v="2"/>
    <x v="2"/>
    <x v="2"/>
    <x v="2"/>
    <n v="0.09"/>
    <s v="Regular Air"/>
    <n v="-22.59"/>
    <x v="2"/>
    <x v="0"/>
    <x v="2"/>
  </r>
  <r>
    <x v="3"/>
    <x v="2"/>
    <x v="3"/>
    <x v="3"/>
    <n v="0.04"/>
    <s v="Regular Air"/>
    <n v="-213.25"/>
    <x v="3"/>
    <x v="1"/>
    <x v="3"/>
  </r>
  <r>
    <x v="4"/>
    <x v="0"/>
    <x v="4"/>
    <x v="4"/>
    <n v="0.01"/>
    <s v="Regular Air"/>
    <n v="48.99"/>
    <x v="0"/>
    <x v="0"/>
    <x v="4"/>
  </r>
  <r>
    <x v="5"/>
    <x v="1"/>
    <x v="5"/>
    <x v="5"/>
    <n v="0.04"/>
    <s v="Regular Air"/>
    <n v="-128.38"/>
    <x v="1"/>
    <x v="0"/>
    <x v="5"/>
  </r>
  <r>
    <x v="5"/>
    <x v="1"/>
    <x v="6"/>
    <x v="6"/>
    <n v="0.04"/>
    <s v="Regular Air"/>
    <n v="-85.13"/>
    <x v="0"/>
    <x v="0"/>
    <x v="6"/>
  </r>
  <r>
    <x v="5"/>
    <x v="1"/>
    <x v="7"/>
    <x v="7"/>
    <n v="0.09"/>
    <s v="Delivery Truck"/>
    <n v="-1748.56"/>
    <x v="0"/>
    <x v="0"/>
    <x v="7"/>
  </r>
  <r>
    <x v="5"/>
    <x v="1"/>
    <x v="8"/>
    <x v="8"/>
    <n v="7.0000000000000007E-2"/>
    <s v="Regular Air"/>
    <n v="1054.82"/>
    <x v="0"/>
    <x v="0"/>
    <x v="8"/>
  </r>
  <r>
    <x v="6"/>
    <x v="3"/>
    <x v="8"/>
    <x v="9"/>
    <n v="0.03"/>
    <s v="Regular Air"/>
    <n v="28.24"/>
    <x v="4"/>
    <x v="2"/>
    <x v="9"/>
  </r>
  <r>
    <x v="7"/>
    <x v="0"/>
    <x v="9"/>
    <x v="10"/>
    <n v="0.03"/>
    <s v="Express Air"/>
    <n v="0.35"/>
    <x v="1"/>
    <x v="0"/>
    <x v="10"/>
  </r>
  <r>
    <x v="1"/>
    <x v="1"/>
    <x v="10"/>
    <x v="11"/>
    <n v="0.02"/>
    <s v="Regular Air"/>
    <n v="71.75"/>
    <x v="1"/>
    <x v="0"/>
    <x v="11"/>
  </r>
  <r>
    <x v="4"/>
    <x v="0"/>
    <x v="11"/>
    <x v="12"/>
    <n v="0.03"/>
    <s v="Regular Air"/>
    <n v="60.72"/>
    <x v="0"/>
    <x v="0"/>
    <x v="12"/>
  </r>
  <r>
    <x v="8"/>
    <x v="4"/>
    <x v="12"/>
    <x v="13"/>
    <n v="0.02"/>
    <s v="Regular Air"/>
    <n v="1470.3"/>
    <x v="2"/>
    <x v="0"/>
    <x v="13"/>
  </r>
  <r>
    <x v="9"/>
    <x v="1"/>
    <x v="13"/>
    <x v="14"/>
    <n v="0.01"/>
    <s v="Regular Air"/>
    <n v="1228.8900000000001"/>
    <x v="1"/>
    <x v="3"/>
    <x v="14"/>
  </r>
  <r>
    <x v="10"/>
    <x v="2"/>
    <x v="14"/>
    <x v="15"/>
    <n v="0.09"/>
    <s v="Regular Air"/>
    <n v="7.57"/>
    <x v="0"/>
    <x v="2"/>
    <x v="15"/>
  </r>
  <r>
    <x v="7"/>
    <x v="0"/>
    <x v="15"/>
    <x v="16"/>
    <n v="0.09"/>
    <s v="Regular Air"/>
    <n v="511.69"/>
    <x v="1"/>
    <x v="0"/>
    <x v="16"/>
  </r>
  <r>
    <x v="11"/>
    <x v="4"/>
    <x v="16"/>
    <x v="17"/>
    <n v="0.1"/>
    <s v="Regular Air"/>
    <n v="657.48"/>
    <x v="0"/>
    <x v="3"/>
    <x v="17"/>
  </r>
  <r>
    <x v="12"/>
    <x v="2"/>
    <x v="16"/>
    <x v="18"/>
    <n v="0.05"/>
    <s v="Regular Air"/>
    <n v="2057.17"/>
    <x v="5"/>
    <x v="3"/>
    <x v="18"/>
  </r>
  <r>
    <x v="12"/>
    <x v="2"/>
    <x v="17"/>
    <x v="19"/>
    <n v="0.03"/>
    <s v="Regular Air"/>
    <n v="-107"/>
    <x v="5"/>
    <x v="3"/>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5A66E5-F7B9-9A4B-8822-93F74E609F22}"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O31" firstHeaderRow="1" firstDataRow="3" firstDataCol="1"/>
  <pivotFields count="10">
    <pivotField axis="axisRow" showAll="0">
      <items count="14">
        <item x="10"/>
        <item x="6"/>
        <item x="12"/>
        <item x="7"/>
        <item x="4"/>
        <item x="9"/>
        <item x="5"/>
        <item x="3"/>
        <item x="2"/>
        <item x="1"/>
        <item x="0"/>
        <item x="11"/>
        <item x="8"/>
        <item t="default"/>
      </items>
    </pivotField>
    <pivotField showAll="0">
      <items count="6">
        <item x="4"/>
        <item x="1"/>
        <item x="2"/>
        <item x="3"/>
        <item x="0"/>
        <item t="default"/>
      </items>
    </pivotField>
    <pivotField dataField="1" showAll="0">
      <items count="19">
        <item x="0"/>
        <item x="1"/>
        <item x="2"/>
        <item x="3"/>
        <item x="4"/>
        <item x="5"/>
        <item x="6"/>
        <item x="7"/>
        <item x="8"/>
        <item x="9"/>
        <item x="10"/>
        <item x="11"/>
        <item x="12"/>
        <item x="13"/>
        <item x="14"/>
        <item x="15"/>
        <item x="16"/>
        <item x="17"/>
        <item t="default"/>
      </items>
    </pivotField>
    <pivotField dataField="1" showAll="0">
      <items count="21">
        <item x="0"/>
        <item x="2"/>
        <item x="10"/>
        <item x="9"/>
        <item x="19"/>
        <item x="15"/>
        <item x="5"/>
        <item x="6"/>
        <item x="3"/>
        <item x="12"/>
        <item x="1"/>
        <item x="11"/>
        <item x="16"/>
        <item x="7"/>
        <item x="4"/>
        <item x="17"/>
        <item x="8"/>
        <item x="13"/>
        <item x="14"/>
        <item x="18"/>
        <item t="default"/>
      </items>
    </pivotField>
    <pivotField showAll="0"/>
    <pivotField showAll="0"/>
    <pivotField showAll="0"/>
    <pivotField axis="axisCol" showAll="0">
      <items count="7">
        <item x="3"/>
        <item x="2"/>
        <item x="1"/>
        <item x="5"/>
        <item x="0"/>
        <item x="4"/>
        <item t="default"/>
      </items>
    </pivotField>
    <pivotField axis="axisRow" showAll="0">
      <items count="5">
        <item x="2"/>
        <item x="0"/>
        <item x="3"/>
        <item x="1"/>
        <item t="default"/>
      </items>
    </pivotField>
    <pivotField numFmtId="14" showAll="0">
      <items count="21">
        <item x="12"/>
        <item x="4"/>
        <item x="3"/>
        <item x="7"/>
        <item x="6"/>
        <item x="5"/>
        <item x="13"/>
        <item x="0"/>
        <item x="9"/>
        <item x="15"/>
        <item x="11"/>
        <item x="1"/>
        <item x="17"/>
        <item x="10"/>
        <item x="14"/>
        <item x="16"/>
        <item x="19"/>
        <item x="18"/>
        <item x="8"/>
        <item x="2"/>
        <item t="default"/>
      </items>
    </pivotField>
  </pivotFields>
  <rowFields count="2">
    <field x="8"/>
    <field x="0"/>
  </rowFields>
  <rowItems count="18">
    <i>
      <x/>
    </i>
    <i r="1">
      <x/>
    </i>
    <i r="1">
      <x v="1"/>
    </i>
    <i>
      <x v="1"/>
    </i>
    <i r="1">
      <x v="3"/>
    </i>
    <i r="1">
      <x v="4"/>
    </i>
    <i r="1">
      <x v="6"/>
    </i>
    <i r="1">
      <x v="8"/>
    </i>
    <i r="1">
      <x v="9"/>
    </i>
    <i r="1">
      <x v="10"/>
    </i>
    <i r="1">
      <x v="12"/>
    </i>
    <i>
      <x v="2"/>
    </i>
    <i r="1">
      <x v="2"/>
    </i>
    <i r="1">
      <x v="5"/>
    </i>
    <i r="1">
      <x v="11"/>
    </i>
    <i>
      <x v="3"/>
    </i>
    <i r="1">
      <x v="7"/>
    </i>
    <i t="grand">
      <x/>
    </i>
  </rowItems>
  <colFields count="2">
    <field x="-2"/>
    <field x="7"/>
  </colFields>
  <colItems count="14">
    <i>
      <x/>
      <x/>
    </i>
    <i r="1">
      <x v="1"/>
    </i>
    <i r="1">
      <x v="2"/>
    </i>
    <i r="1">
      <x v="3"/>
    </i>
    <i r="1">
      <x v="4"/>
    </i>
    <i r="1">
      <x v="5"/>
    </i>
    <i i="1">
      <x v="1"/>
      <x/>
    </i>
    <i r="1" i="1">
      <x v="1"/>
    </i>
    <i r="1" i="1">
      <x v="2"/>
    </i>
    <i r="1" i="1">
      <x v="3"/>
    </i>
    <i r="1" i="1">
      <x v="4"/>
    </i>
    <i r="1" i="1">
      <x v="5"/>
    </i>
    <i t="grand">
      <x/>
    </i>
    <i t="grand" i="1">
      <x/>
    </i>
  </colItems>
  <dataFields count="2">
    <dataField name="Sum of Order Quantity" fld="2" baseField="0" baseItem="0"/>
    <dataField name="Sum of Sales" fld="3" baseField="0" baseItem="0"/>
  </dataFields>
  <formats count="46">
    <format dxfId="785">
      <pivotArea collapsedLevelsAreSubtotals="1" fieldPosition="0">
        <references count="1">
          <reference field="8" count="1">
            <x v="3"/>
          </reference>
        </references>
      </pivotArea>
    </format>
    <format dxfId="784">
      <pivotArea dataOnly="0" labelOnly="1" fieldPosition="0">
        <references count="1">
          <reference field="8" count="1">
            <x v="3"/>
          </reference>
        </references>
      </pivotArea>
    </format>
    <format dxfId="783">
      <pivotArea collapsedLevelsAreSubtotals="1" fieldPosition="0">
        <references count="1">
          <reference field="8" count="1">
            <x v="2"/>
          </reference>
        </references>
      </pivotArea>
    </format>
    <format dxfId="782">
      <pivotArea dataOnly="0" labelOnly="1" fieldPosition="0">
        <references count="1">
          <reference field="8" count="1">
            <x v="2"/>
          </reference>
        </references>
      </pivotArea>
    </format>
    <format dxfId="781">
      <pivotArea collapsedLevelsAreSubtotals="1" fieldPosition="0">
        <references count="1">
          <reference field="8" count="1">
            <x v="1"/>
          </reference>
        </references>
      </pivotArea>
    </format>
    <format dxfId="780">
      <pivotArea dataOnly="0" labelOnly="1" fieldPosition="0">
        <references count="1">
          <reference field="8" count="1">
            <x v="1"/>
          </reference>
        </references>
      </pivotArea>
    </format>
    <format dxfId="779">
      <pivotArea collapsedLevelsAreSubtotals="1" fieldPosition="0">
        <references count="1">
          <reference field="8" count="1">
            <x v="0"/>
          </reference>
        </references>
      </pivotArea>
    </format>
    <format dxfId="778">
      <pivotArea dataOnly="0" labelOnly="1" fieldPosition="0">
        <references count="1">
          <reference field="8" count="1">
            <x v="0"/>
          </reference>
        </references>
      </pivotArea>
    </format>
    <format dxfId="777">
      <pivotArea grandRow="1" outline="0" collapsedLevelsAreSubtotals="1" fieldPosition="0"/>
    </format>
    <format dxfId="776">
      <pivotArea dataOnly="0" labelOnly="1" grandRow="1" outline="0" fieldPosition="0"/>
    </format>
    <format dxfId="365">
      <pivotArea type="all" dataOnly="0" outline="0" fieldPosition="0"/>
    </format>
    <format dxfId="360">
      <pivotArea outline="0" collapsedLevelsAreSubtotals="1" fieldPosition="0"/>
    </format>
    <format dxfId="359">
      <pivotArea type="origin" dataOnly="0" labelOnly="1" outline="0" fieldPosition="0"/>
    </format>
    <format dxfId="358">
      <pivotArea field="-2" type="button" dataOnly="0" labelOnly="1" outline="0" axis="axisCol" fieldPosition="0"/>
    </format>
    <format dxfId="357">
      <pivotArea field="7" type="button" dataOnly="0" labelOnly="1" outline="0" axis="axisCol" fieldPosition="1"/>
    </format>
    <format dxfId="356">
      <pivotArea type="topRight" dataOnly="0" labelOnly="1" outline="0" fieldPosition="0"/>
    </format>
    <format dxfId="355">
      <pivotArea field="8" type="button" dataOnly="0" labelOnly="1" outline="0" axis="axisRow" fieldPosition="0"/>
    </format>
    <format dxfId="354">
      <pivotArea dataOnly="0" labelOnly="1" fieldPosition="0">
        <references count="1">
          <reference field="8" count="0"/>
        </references>
      </pivotArea>
    </format>
    <format dxfId="353">
      <pivotArea dataOnly="0" labelOnly="1" grandRow="1" outline="0" fieldPosition="0"/>
    </format>
    <format dxfId="352">
      <pivotArea dataOnly="0" labelOnly="1" fieldPosition="0">
        <references count="2">
          <reference field="0" count="2">
            <x v="0"/>
            <x v="1"/>
          </reference>
          <reference field="8" count="1" selected="0">
            <x v="0"/>
          </reference>
        </references>
      </pivotArea>
    </format>
    <format dxfId="351">
      <pivotArea dataOnly="0" labelOnly="1" fieldPosition="0">
        <references count="2">
          <reference field="0" count="7">
            <x v="3"/>
            <x v="4"/>
            <x v="6"/>
            <x v="8"/>
            <x v="9"/>
            <x v="10"/>
            <x v="12"/>
          </reference>
          <reference field="8" count="1" selected="0">
            <x v="1"/>
          </reference>
        </references>
      </pivotArea>
    </format>
    <format dxfId="350">
      <pivotArea dataOnly="0" labelOnly="1" fieldPosition="0">
        <references count="2">
          <reference field="0" count="3">
            <x v="2"/>
            <x v="5"/>
            <x v="11"/>
          </reference>
          <reference field="8" count="1" selected="0">
            <x v="2"/>
          </reference>
        </references>
      </pivotArea>
    </format>
    <format dxfId="349">
      <pivotArea dataOnly="0" labelOnly="1" fieldPosition="0">
        <references count="2">
          <reference field="0" count="1">
            <x v="7"/>
          </reference>
          <reference field="8" count="1" selected="0">
            <x v="3"/>
          </reference>
        </references>
      </pivotArea>
    </format>
    <format dxfId="348">
      <pivotArea dataOnly="0" labelOnly="1" outline="0" fieldPosition="0">
        <references count="1">
          <reference field="4294967294" count="2">
            <x v="0"/>
            <x v="1"/>
          </reference>
        </references>
      </pivotArea>
    </format>
    <format dxfId="347">
      <pivotArea field="7" dataOnly="0" labelOnly="1" grandCol="1" outline="0" axis="axisCol" fieldPosition="1">
        <references count="1">
          <reference field="4294967294" count="1" selected="0">
            <x v="0"/>
          </reference>
        </references>
      </pivotArea>
    </format>
    <format dxfId="345">
      <pivotArea field="7" dataOnly="0" labelOnly="1" grandCol="1" outline="0" axis="axisCol" fieldPosition="1">
        <references count="1">
          <reference field="4294967294" count="1" selected="0">
            <x v="1"/>
          </reference>
        </references>
      </pivotArea>
    </format>
    <format dxfId="343">
      <pivotArea dataOnly="0" labelOnly="1" fieldPosition="0">
        <references count="2">
          <reference field="4294967294" count="1" selected="0">
            <x v="0"/>
          </reference>
          <reference field="7" count="0"/>
        </references>
      </pivotArea>
    </format>
    <format dxfId="342">
      <pivotArea dataOnly="0" labelOnly="1" fieldPosition="0">
        <references count="2">
          <reference field="4294967294" count="1" selected="0">
            <x v="1"/>
          </reference>
          <reference field="7" count="0"/>
        </references>
      </pivotArea>
    </format>
    <format dxfId="341">
      <pivotArea type="all" dataOnly="0" outline="0" fieldPosition="0"/>
    </format>
    <format dxfId="340">
      <pivotArea outline="0" collapsedLevelsAreSubtotals="1" fieldPosition="0"/>
    </format>
    <format dxfId="339">
      <pivotArea type="origin" dataOnly="0" labelOnly="1" outline="0" fieldPosition="0"/>
    </format>
    <format dxfId="338">
      <pivotArea field="-2" type="button" dataOnly="0" labelOnly="1" outline="0" axis="axisCol" fieldPosition="0"/>
    </format>
    <format dxfId="337">
      <pivotArea field="7" type="button" dataOnly="0" labelOnly="1" outline="0" axis="axisCol" fieldPosition="1"/>
    </format>
    <format dxfId="336">
      <pivotArea type="topRight" dataOnly="0" labelOnly="1" outline="0" fieldPosition="0"/>
    </format>
    <format dxfId="335">
      <pivotArea field="8" type="button" dataOnly="0" labelOnly="1" outline="0" axis="axisRow" fieldPosition="0"/>
    </format>
    <format dxfId="334">
      <pivotArea dataOnly="0" labelOnly="1" fieldPosition="0">
        <references count="1">
          <reference field="8" count="0"/>
        </references>
      </pivotArea>
    </format>
    <format dxfId="333">
      <pivotArea dataOnly="0" labelOnly="1" grandRow="1" outline="0" fieldPosition="0"/>
    </format>
    <format dxfId="332">
      <pivotArea dataOnly="0" labelOnly="1" fieldPosition="0">
        <references count="2">
          <reference field="0" count="2">
            <x v="0"/>
            <x v="1"/>
          </reference>
          <reference field="8" count="1" selected="0">
            <x v="0"/>
          </reference>
        </references>
      </pivotArea>
    </format>
    <format dxfId="331">
      <pivotArea dataOnly="0" labelOnly="1" fieldPosition="0">
        <references count="2">
          <reference field="0" count="7">
            <x v="3"/>
            <x v="4"/>
            <x v="6"/>
            <x v="8"/>
            <x v="9"/>
            <x v="10"/>
            <x v="12"/>
          </reference>
          <reference field="8" count="1" selected="0">
            <x v="1"/>
          </reference>
        </references>
      </pivotArea>
    </format>
    <format dxfId="330">
      <pivotArea dataOnly="0" labelOnly="1" fieldPosition="0">
        <references count="2">
          <reference field="0" count="3">
            <x v="2"/>
            <x v="5"/>
            <x v="11"/>
          </reference>
          <reference field="8" count="1" selected="0">
            <x v="2"/>
          </reference>
        </references>
      </pivotArea>
    </format>
    <format dxfId="329">
      <pivotArea dataOnly="0" labelOnly="1" fieldPosition="0">
        <references count="2">
          <reference field="0" count="1">
            <x v="7"/>
          </reference>
          <reference field="8" count="1" selected="0">
            <x v="3"/>
          </reference>
        </references>
      </pivotArea>
    </format>
    <format dxfId="328">
      <pivotArea dataOnly="0" labelOnly="1" outline="0" fieldPosition="0">
        <references count="1">
          <reference field="4294967294" count="2">
            <x v="0"/>
            <x v="1"/>
          </reference>
        </references>
      </pivotArea>
    </format>
    <format dxfId="327">
      <pivotArea field="7" dataOnly="0" labelOnly="1" grandCol="1" outline="0" axis="axisCol" fieldPosition="1">
        <references count="1">
          <reference field="4294967294" count="1" selected="0">
            <x v="0"/>
          </reference>
        </references>
      </pivotArea>
    </format>
    <format dxfId="325">
      <pivotArea field="7" dataOnly="0" labelOnly="1" grandCol="1" outline="0" axis="axisCol" fieldPosition="1">
        <references count="1">
          <reference field="4294967294" count="1" selected="0">
            <x v="1"/>
          </reference>
        </references>
      </pivotArea>
    </format>
    <format dxfId="323">
      <pivotArea dataOnly="0" labelOnly="1" fieldPosition="0">
        <references count="2">
          <reference field="4294967294" count="1" selected="0">
            <x v="0"/>
          </reference>
          <reference field="7" count="0"/>
        </references>
      </pivotArea>
    </format>
    <format dxfId="322">
      <pivotArea dataOnly="0" labelOnly="1" fieldPosition="0">
        <references count="2">
          <reference field="4294967294" count="1" selected="0">
            <x v="1"/>
          </reference>
          <reference field="7"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C665890-B700-1D49-B9A2-53568636DFCC}" sourceName="Date">
  <pivotTables>
    <pivotTable tabId="5" name="PivotTable1"/>
  </pivotTables>
  <data>
    <tabular pivotCacheId="269137665">
      <items count="20">
        <i x="12" s="1"/>
        <i x="4" s="1"/>
        <i x="3" s="1"/>
        <i x="7" s="1"/>
        <i x="6" s="1"/>
        <i x="5" s="1"/>
        <i x="13" s="1"/>
        <i x="0" s="1"/>
        <i x="9" s="1"/>
        <i x="15" s="1"/>
        <i x="11" s="1"/>
        <i x="1" s="1"/>
        <i x="17" s="1"/>
        <i x="10" s="1"/>
        <i x="14" s="1"/>
        <i x="16" s="1"/>
        <i x="19" s="1"/>
        <i x="18" s="1"/>
        <i x="8"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A9DC2879-91EE-0C42-98E6-30EAD219BDED}" sourceName="Order Priority">
  <pivotTables>
    <pivotTable tabId="5" name="PivotTable1"/>
  </pivotTables>
  <data>
    <tabular pivotCacheId="269137665">
      <items count="5">
        <i x="4" s="1"/>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BDEA92CF-93DE-2949-AF5D-D98712E5A2FD}" cache="Slicer_Date" caption="Date" columnCount="4" rowHeight="230716"/>
  <slicer name="Date 1" xr10:uid="{2CEE330F-0E2B-864C-A3DB-721D3E62D288}" cache="Slicer_Date" caption="Date" rowHeight="230716"/>
  <slicer name="Order Priority" xr10:uid="{5391AB4A-DF15-5E42-AC74-729B83A22F0B}" cache="Slicer_Order_Priority" caption="Order Priority" rowHeight="230716"/>
  <slicer name="Order Priority 1" xr10:uid="{AC52696E-1C85-7B41-AC55-207C01466FD0}" cache="Slicer_Order_Priority" caption="Order Priorit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21">
  <tableColumns count="10">
    <tableColumn id="1" xr3:uid="{00000000-0010-0000-0000-000001000000}" name="Customer Name"/>
    <tableColumn id="2" xr3:uid="{00000000-0010-0000-0000-000002000000}" name="Order Priority"/>
    <tableColumn id="3" xr3:uid="{00000000-0010-0000-0000-000003000000}" name="Order Quantity"/>
    <tableColumn id="4" xr3:uid="{00000000-0010-0000-0000-000004000000}" name="Sales"/>
    <tableColumn id="5" xr3:uid="{00000000-0010-0000-0000-000005000000}" name="Discount"/>
    <tableColumn id="6" xr3:uid="{00000000-0010-0000-0000-000006000000}" name="Ship Mode"/>
    <tableColumn id="7" xr3:uid="{00000000-0010-0000-0000-000007000000}" name="Profit"/>
    <tableColumn id="8" xr3:uid="{00000000-0010-0000-0000-000008000000}" name="Region"/>
    <tableColumn id="9" xr3:uid="{00000000-0010-0000-0000-000009000000}" name="Customer Segment"/>
    <tableColumn id="10" xr3:uid="{00000000-0010-0000-0000-00000A000000}" name="Date" dataDxfId="786"/>
  </tableColumns>
  <tableStyleInfo name="Lookup-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J21">
  <tableColumns count="10">
    <tableColumn id="1" xr3:uid="{00000000-0010-0000-0100-000001000000}" name="Customer Name"/>
    <tableColumn id="2" xr3:uid="{00000000-0010-0000-0100-000002000000}" name="Order Priority"/>
    <tableColumn id="3" xr3:uid="{00000000-0010-0000-0100-000003000000}" name="Order Quantity"/>
    <tableColumn id="4" xr3:uid="{00000000-0010-0000-0100-000004000000}" name="Sales"/>
    <tableColumn id="5" xr3:uid="{00000000-0010-0000-0100-000005000000}" name="Discount"/>
    <tableColumn id="6" xr3:uid="{00000000-0010-0000-0100-000006000000}" name="Ship Mode"/>
    <tableColumn id="7" xr3:uid="{00000000-0010-0000-0100-000007000000}" name="Profit"/>
    <tableColumn id="8" xr3:uid="{00000000-0010-0000-0100-000008000000}" name="Region"/>
    <tableColumn id="9" xr3:uid="{00000000-0010-0000-0100-000009000000}" name="Customer Segment"/>
    <tableColumn id="10" xr3:uid="{00000000-0010-0000-0100-00000A000000}" name="Date"/>
  </tableColumns>
  <tableStyleInfo name="Pivot 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4:E1000"/>
  <sheetViews>
    <sheetView topLeftCell="A2" workbookViewId="0"/>
  </sheetViews>
  <sheetFormatPr baseColWidth="10" defaultColWidth="14.5" defaultRowHeight="15" customHeight="1" x14ac:dyDescent="0.2"/>
  <cols>
    <col min="1" max="4" width="8.6640625" customWidth="1"/>
    <col min="5" max="5" width="74.5" customWidth="1"/>
    <col min="6" max="26" width="8.6640625" customWidth="1"/>
  </cols>
  <sheetData>
    <row r="4" spans="5:5" ht="17" x14ac:dyDescent="0.2">
      <c r="E4" s="1" t="s">
        <v>0</v>
      </c>
    </row>
    <row r="5" spans="5:5" x14ac:dyDescent="0.2">
      <c r="E5" s="2"/>
    </row>
    <row r="6" spans="5:5" x14ac:dyDescent="0.2">
      <c r="E6" s="3" t="s">
        <v>1</v>
      </c>
    </row>
    <row r="7" spans="5:5" ht="48" x14ac:dyDescent="0.2">
      <c r="E7" s="4" t="s">
        <v>2</v>
      </c>
    </row>
    <row r="8" spans="5:5" x14ac:dyDescent="0.2">
      <c r="E8" s="2"/>
    </row>
    <row r="9" spans="5:5" ht="18" x14ac:dyDescent="0.2">
      <c r="E9" s="5" t="s">
        <v>3</v>
      </c>
    </row>
    <row r="10" spans="5:5" x14ac:dyDescent="0.2">
      <c r="E10" s="6"/>
    </row>
    <row r="11" spans="5:5" ht="32" x14ac:dyDescent="0.2">
      <c r="E11" s="7" t="s">
        <v>4</v>
      </c>
    </row>
    <row r="12" spans="5:5" ht="32" x14ac:dyDescent="0.2">
      <c r="E12" s="7" t="s">
        <v>5</v>
      </c>
    </row>
    <row r="13" spans="5:5" ht="32" x14ac:dyDescent="0.2">
      <c r="E13" s="7" t="s">
        <v>6</v>
      </c>
    </row>
    <row r="14" spans="5:5" x14ac:dyDescent="0.2">
      <c r="E14" s="2"/>
    </row>
    <row r="15" spans="5:5" ht="17" x14ac:dyDescent="0.2">
      <c r="E15" s="1" t="s">
        <v>7</v>
      </c>
    </row>
    <row r="16" spans="5:5" x14ac:dyDescent="0.2">
      <c r="E16" s="8"/>
    </row>
    <row r="17" spans="5:5" ht="16" x14ac:dyDescent="0.2">
      <c r="E17" s="6" t="s">
        <v>8</v>
      </c>
    </row>
    <row r="18" spans="5:5" ht="16" x14ac:dyDescent="0.2">
      <c r="E18" s="6" t="s">
        <v>9</v>
      </c>
    </row>
    <row r="19" spans="5:5" x14ac:dyDescent="0.2">
      <c r="E19" s="4"/>
    </row>
    <row r="20" spans="5:5" ht="32" x14ac:dyDescent="0.2">
      <c r="E20" s="4" t="s">
        <v>10</v>
      </c>
    </row>
    <row r="21" spans="5:5" ht="15.75" customHeight="1" x14ac:dyDescent="0.2"/>
    <row r="22" spans="5:5" ht="15.75" customHeight="1" x14ac:dyDescent="0.2"/>
    <row r="23" spans="5:5" ht="15.75" customHeight="1" x14ac:dyDescent="0.2"/>
    <row r="24" spans="5:5" ht="15.75" customHeight="1" x14ac:dyDescent="0.2"/>
    <row r="25" spans="5:5" ht="15.75" customHeight="1" x14ac:dyDescent="0.2"/>
    <row r="26" spans="5:5" ht="15.75" customHeight="1" x14ac:dyDescent="0.2"/>
    <row r="27" spans="5:5" ht="15.75" customHeight="1" x14ac:dyDescent="0.2"/>
    <row r="28" spans="5:5" ht="15.75" customHeight="1" x14ac:dyDescent="0.2"/>
    <row r="29" spans="5:5" ht="15.75" customHeight="1" x14ac:dyDescent="0.2"/>
    <row r="30" spans="5:5" ht="15.75" customHeight="1" x14ac:dyDescent="0.2"/>
    <row r="31" spans="5:5" ht="15.75" customHeight="1" x14ac:dyDescent="0.2"/>
    <row r="32" spans="5: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1000"/>
  <sheetViews>
    <sheetView workbookViewId="0"/>
  </sheetViews>
  <sheetFormatPr baseColWidth="10" defaultColWidth="14.5" defaultRowHeight="15" customHeight="1" x14ac:dyDescent="0.2"/>
  <cols>
    <col min="1" max="1" width="13" customWidth="1"/>
    <col min="2" max="2" width="11.33203125" customWidth="1"/>
    <col min="3" max="26" width="8.6640625" customWidth="1"/>
  </cols>
  <sheetData>
    <row r="3" spans="1:2" x14ac:dyDescent="0.2">
      <c r="A3" s="13" t="s">
        <v>63</v>
      </c>
      <c r="B3" s="10" t="s">
        <v>64</v>
      </c>
    </row>
    <row r="4" spans="1:2" x14ac:dyDescent="0.2">
      <c r="A4" s="14" t="s">
        <v>42</v>
      </c>
      <c r="B4" s="10">
        <v>183.72</v>
      </c>
    </row>
    <row r="5" spans="1:2" x14ac:dyDescent="0.2">
      <c r="A5" s="14" t="s">
        <v>35</v>
      </c>
      <c r="B5" s="10">
        <v>261.54000000000002</v>
      </c>
    </row>
    <row r="6" spans="1:2" x14ac:dyDescent="0.2">
      <c r="A6" s="14" t="s">
        <v>25</v>
      </c>
      <c r="B6" s="10">
        <v>13178.6515</v>
      </c>
    </row>
    <row r="7" spans="1:2" x14ac:dyDescent="0.2">
      <c r="A7" s="14" t="s">
        <v>47</v>
      </c>
      <c r="B7" s="10">
        <v>14537.448999999999</v>
      </c>
    </row>
    <row r="8" spans="1:2" x14ac:dyDescent="0.2">
      <c r="A8" s="14" t="s">
        <v>65</v>
      </c>
      <c r="B8" s="10">
        <v>28161.360500000003</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selection activeCell="B30" sqref="B30"/>
    </sheetView>
  </sheetViews>
  <sheetFormatPr baseColWidth="10" defaultColWidth="14.5" defaultRowHeight="15" customHeight="1" x14ac:dyDescent="0.2"/>
  <cols>
    <col min="1" max="1" width="22" customWidth="1"/>
    <col min="2" max="2" width="19.33203125" customWidth="1"/>
    <col min="3" max="3" width="60.5" bestFit="1" customWidth="1"/>
    <col min="4" max="4" width="9.5" customWidth="1"/>
    <col min="5" max="5" width="7.83203125" customWidth="1"/>
    <col min="6" max="6" width="11.83203125" customWidth="1"/>
    <col min="7" max="7" width="8.33203125" customWidth="1"/>
    <col min="8" max="8" width="7.5" customWidth="1"/>
    <col min="9" max="9" width="16.1640625" customWidth="1"/>
    <col min="10" max="10" width="10.5" customWidth="1"/>
    <col min="11" max="12" width="8.6640625" customWidth="1"/>
    <col min="13" max="13" width="60.5" bestFit="1" customWidth="1"/>
    <col min="14" max="26" width="8.6640625" customWidth="1"/>
  </cols>
  <sheetData>
    <row r="1" spans="1:10" x14ac:dyDescent="0.2">
      <c r="A1" s="9" t="s">
        <v>11</v>
      </c>
      <c r="B1" s="9" t="s">
        <v>12</v>
      </c>
      <c r="C1" s="9" t="s">
        <v>13</v>
      </c>
      <c r="D1" s="9" t="s">
        <v>14</v>
      </c>
      <c r="E1" s="9" t="s">
        <v>15</v>
      </c>
      <c r="F1" s="9" t="s">
        <v>16</v>
      </c>
      <c r="G1" s="9" t="s">
        <v>17</v>
      </c>
      <c r="H1" s="9" t="s">
        <v>18</v>
      </c>
      <c r="I1" s="9" t="s">
        <v>19</v>
      </c>
      <c r="J1" s="9" t="s">
        <v>20</v>
      </c>
    </row>
    <row r="2" spans="1:10" x14ac:dyDescent="0.2">
      <c r="A2" s="10" t="s">
        <v>21</v>
      </c>
      <c r="B2" s="10" t="s">
        <v>22</v>
      </c>
      <c r="C2" s="10">
        <v>2</v>
      </c>
      <c r="D2" s="10">
        <v>6.93</v>
      </c>
      <c r="E2" s="10">
        <v>0.01</v>
      </c>
      <c r="F2" s="10" t="s">
        <v>23</v>
      </c>
      <c r="G2" s="10">
        <v>-4.6399999999999997</v>
      </c>
      <c r="H2" s="10" t="s">
        <v>24</v>
      </c>
      <c r="I2" s="10" t="s">
        <v>25</v>
      </c>
      <c r="J2" s="25">
        <v>39935</v>
      </c>
    </row>
    <row r="3" spans="1:10" x14ac:dyDescent="0.2">
      <c r="A3" s="10" t="s">
        <v>26</v>
      </c>
      <c r="B3" s="10" t="s">
        <v>27</v>
      </c>
      <c r="C3" s="10">
        <v>3</v>
      </c>
      <c r="D3" s="10">
        <v>461.89</v>
      </c>
      <c r="E3" s="10">
        <v>0.05</v>
      </c>
      <c r="F3" s="10" t="s">
        <v>28</v>
      </c>
      <c r="G3" s="10">
        <v>-309.82</v>
      </c>
      <c r="H3" s="10" t="s">
        <v>29</v>
      </c>
      <c r="I3" s="10" t="s">
        <v>25</v>
      </c>
      <c r="J3" s="25">
        <v>39939</v>
      </c>
    </row>
    <row r="4" spans="1:10" x14ac:dyDescent="0.2">
      <c r="A4" s="10" t="s">
        <v>30</v>
      </c>
      <c r="B4" s="10" t="s">
        <v>31</v>
      </c>
      <c r="C4" s="10">
        <v>4</v>
      </c>
      <c r="D4" s="10">
        <v>32.72</v>
      </c>
      <c r="E4" s="10">
        <v>0.09</v>
      </c>
      <c r="F4" s="10" t="s">
        <v>23</v>
      </c>
      <c r="G4" s="10">
        <v>-22.59</v>
      </c>
      <c r="H4" s="10" t="s">
        <v>32</v>
      </c>
      <c r="I4" s="10" t="s">
        <v>25</v>
      </c>
      <c r="J4" s="25">
        <v>41068</v>
      </c>
    </row>
    <row r="5" spans="1:10" x14ac:dyDescent="0.2">
      <c r="A5" s="10" t="s">
        <v>33</v>
      </c>
      <c r="B5" s="10" t="s">
        <v>31</v>
      </c>
      <c r="C5" s="10">
        <v>6</v>
      </c>
      <c r="D5" s="10">
        <v>261.54000000000002</v>
      </c>
      <c r="E5" s="10">
        <v>0.04</v>
      </c>
      <c r="F5" s="10" t="s">
        <v>23</v>
      </c>
      <c r="G5" s="10">
        <v>-213.25</v>
      </c>
      <c r="H5" s="10" t="s">
        <v>34</v>
      </c>
      <c r="I5" s="10" t="s">
        <v>35</v>
      </c>
      <c r="J5" s="25">
        <v>39928</v>
      </c>
    </row>
    <row r="6" spans="1:10" x14ac:dyDescent="0.2">
      <c r="A6" s="10" t="s">
        <v>36</v>
      </c>
      <c r="B6" s="10" t="s">
        <v>22</v>
      </c>
      <c r="C6" s="10">
        <v>14</v>
      </c>
      <c r="D6" s="10">
        <v>1892.848</v>
      </c>
      <c r="E6" s="10">
        <v>0.01</v>
      </c>
      <c r="F6" s="10" t="s">
        <v>23</v>
      </c>
      <c r="G6" s="10">
        <v>48.99</v>
      </c>
      <c r="H6" s="10" t="s">
        <v>24</v>
      </c>
      <c r="I6" s="10" t="s">
        <v>25</v>
      </c>
      <c r="J6" s="25">
        <v>39926</v>
      </c>
    </row>
    <row r="7" spans="1:10" x14ac:dyDescent="0.2">
      <c r="A7" s="10" t="s">
        <v>37</v>
      </c>
      <c r="B7" s="10" t="s">
        <v>27</v>
      </c>
      <c r="C7" s="10">
        <v>15</v>
      </c>
      <c r="D7" s="10">
        <v>140.56</v>
      </c>
      <c r="E7" s="10">
        <v>0.04</v>
      </c>
      <c r="F7" s="10" t="s">
        <v>23</v>
      </c>
      <c r="G7" s="10">
        <v>-128.38</v>
      </c>
      <c r="H7" s="10" t="s">
        <v>29</v>
      </c>
      <c r="I7" s="10" t="s">
        <v>25</v>
      </c>
      <c r="J7" s="25">
        <v>39932</v>
      </c>
    </row>
    <row r="8" spans="1:10" x14ac:dyDescent="0.2">
      <c r="A8" s="10" t="s">
        <v>37</v>
      </c>
      <c r="B8" s="10" t="s">
        <v>27</v>
      </c>
      <c r="C8" s="10">
        <v>23</v>
      </c>
      <c r="D8" s="10">
        <v>160.23349999999999</v>
      </c>
      <c r="E8" s="10">
        <v>0.04</v>
      </c>
      <c r="F8" s="10" t="s">
        <v>23</v>
      </c>
      <c r="G8" s="10">
        <v>-85.13</v>
      </c>
      <c r="H8" s="10" t="s">
        <v>24</v>
      </c>
      <c r="I8" s="10" t="s">
        <v>25</v>
      </c>
      <c r="J8" s="25">
        <v>39931</v>
      </c>
    </row>
    <row r="9" spans="1:10" x14ac:dyDescent="0.2">
      <c r="A9" s="10" t="s">
        <v>37</v>
      </c>
      <c r="B9" s="10" t="s">
        <v>27</v>
      </c>
      <c r="C9" s="10">
        <v>24</v>
      </c>
      <c r="D9" s="10">
        <v>1761.4</v>
      </c>
      <c r="E9" s="10">
        <v>0.09</v>
      </c>
      <c r="F9" s="10" t="s">
        <v>38</v>
      </c>
      <c r="G9" s="10">
        <v>-1748.56</v>
      </c>
      <c r="H9" s="10" t="s">
        <v>24</v>
      </c>
      <c r="I9" s="10" t="s">
        <v>25</v>
      </c>
      <c r="J9" s="25">
        <v>39930</v>
      </c>
    </row>
    <row r="10" spans="1:10" x14ac:dyDescent="0.2">
      <c r="A10" s="10" t="s">
        <v>37</v>
      </c>
      <c r="B10" s="10" t="s">
        <v>27</v>
      </c>
      <c r="C10" s="10">
        <v>26</v>
      </c>
      <c r="D10" s="10">
        <v>2808.08</v>
      </c>
      <c r="E10" s="10">
        <v>7.0000000000000007E-2</v>
      </c>
      <c r="F10" s="10" t="s">
        <v>23</v>
      </c>
      <c r="G10" s="10">
        <v>1054.82</v>
      </c>
      <c r="H10" s="10" t="s">
        <v>24</v>
      </c>
      <c r="I10" s="10" t="s">
        <v>25</v>
      </c>
      <c r="J10" s="25">
        <v>41025</v>
      </c>
    </row>
    <row r="11" spans="1:10" x14ac:dyDescent="0.2">
      <c r="A11" s="10" t="s">
        <v>39</v>
      </c>
      <c r="B11" s="10" t="s">
        <v>40</v>
      </c>
      <c r="C11" s="10">
        <v>26</v>
      </c>
      <c r="D11" s="10">
        <v>75.569999999999993</v>
      </c>
      <c r="E11" s="10">
        <v>0.03</v>
      </c>
      <c r="F11" s="10" t="s">
        <v>23</v>
      </c>
      <c r="G11" s="10">
        <v>28.24</v>
      </c>
      <c r="H11" s="10" t="s">
        <v>41</v>
      </c>
      <c r="I11" s="10" t="s">
        <v>42</v>
      </c>
      <c r="J11" s="25">
        <v>39936</v>
      </c>
    </row>
    <row r="12" spans="1:10" x14ac:dyDescent="0.2">
      <c r="A12" s="10" t="s">
        <v>43</v>
      </c>
      <c r="B12" s="10" t="s">
        <v>22</v>
      </c>
      <c r="C12" s="10">
        <v>28</v>
      </c>
      <c r="D12" s="10">
        <v>51.53</v>
      </c>
      <c r="E12" s="10">
        <v>0.03</v>
      </c>
      <c r="F12" s="10" t="s">
        <v>28</v>
      </c>
      <c r="G12" s="10">
        <v>0.35</v>
      </c>
      <c r="H12" s="10" t="s">
        <v>29</v>
      </c>
      <c r="I12" s="10" t="s">
        <v>25</v>
      </c>
      <c r="J12" s="25">
        <v>40307</v>
      </c>
    </row>
    <row r="13" spans="1:10" x14ac:dyDescent="0.2">
      <c r="A13" s="10" t="s">
        <v>26</v>
      </c>
      <c r="B13" s="10" t="s">
        <v>27</v>
      </c>
      <c r="C13" s="10">
        <v>29</v>
      </c>
      <c r="D13" s="10">
        <v>575.11</v>
      </c>
      <c r="E13" s="10">
        <v>0.02</v>
      </c>
      <c r="F13" s="10" t="s">
        <v>23</v>
      </c>
      <c r="G13" s="10">
        <v>71.75</v>
      </c>
      <c r="H13" s="10" t="s">
        <v>29</v>
      </c>
      <c r="I13" s="10" t="s">
        <v>25</v>
      </c>
      <c r="J13" s="25">
        <v>39938</v>
      </c>
    </row>
    <row r="14" spans="1:10" x14ac:dyDescent="0.2">
      <c r="A14" s="10" t="s">
        <v>36</v>
      </c>
      <c r="B14" s="10" t="s">
        <v>22</v>
      </c>
      <c r="C14" s="10">
        <v>30</v>
      </c>
      <c r="D14" s="10">
        <v>288.56</v>
      </c>
      <c r="E14" s="10">
        <v>0.03</v>
      </c>
      <c r="F14" s="10" t="s">
        <v>23</v>
      </c>
      <c r="G14" s="10">
        <v>60.72</v>
      </c>
      <c r="H14" s="10" t="s">
        <v>24</v>
      </c>
      <c r="I14" s="10" t="s">
        <v>25</v>
      </c>
      <c r="J14" s="25">
        <v>39562</v>
      </c>
    </row>
    <row r="15" spans="1:10" x14ac:dyDescent="0.2">
      <c r="A15" s="10" t="s">
        <v>44</v>
      </c>
      <c r="B15" s="10" t="s">
        <v>45</v>
      </c>
      <c r="C15" s="10">
        <v>32</v>
      </c>
      <c r="D15" s="10">
        <v>3812.73</v>
      </c>
      <c r="E15" s="10">
        <v>0.02</v>
      </c>
      <c r="F15" s="10" t="s">
        <v>23</v>
      </c>
      <c r="G15" s="10">
        <v>1470.3</v>
      </c>
      <c r="H15" s="10" t="s">
        <v>32</v>
      </c>
      <c r="I15" s="10" t="s">
        <v>25</v>
      </c>
      <c r="J15" s="25">
        <v>39934</v>
      </c>
    </row>
    <row r="16" spans="1:10" x14ac:dyDescent="0.2">
      <c r="A16" s="10" t="s">
        <v>46</v>
      </c>
      <c r="B16" s="10" t="s">
        <v>27</v>
      </c>
      <c r="C16" s="10">
        <v>37</v>
      </c>
      <c r="D16" s="10">
        <v>4158.1234999999997</v>
      </c>
      <c r="E16" s="10">
        <v>0.01</v>
      </c>
      <c r="F16" s="10" t="s">
        <v>23</v>
      </c>
      <c r="G16" s="10">
        <v>1228.8900000000001</v>
      </c>
      <c r="H16" s="10" t="s">
        <v>29</v>
      </c>
      <c r="I16" s="10" t="s">
        <v>47</v>
      </c>
      <c r="J16" s="25">
        <v>40663</v>
      </c>
    </row>
    <row r="17" spans="1:10" x14ac:dyDescent="0.2">
      <c r="A17" s="10" t="s">
        <v>48</v>
      </c>
      <c r="B17" s="10" t="s">
        <v>31</v>
      </c>
      <c r="C17" s="10">
        <v>41</v>
      </c>
      <c r="D17" s="10">
        <v>108.15</v>
      </c>
      <c r="E17" s="10">
        <v>0.09</v>
      </c>
      <c r="F17" s="10" t="s">
        <v>23</v>
      </c>
      <c r="G17" s="10">
        <v>7.57</v>
      </c>
      <c r="H17" s="10" t="s">
        <v>24</v>
      </c>
      <c r="I17" s="10" t="s">
        <v>42</v>
      </c>
      <c r="J17" s="25">
        <v>39937</v>
      </c>
    </row>
    <row r="18" spans="1:10" x14ac:dyDescent="0.2">
      <c r="A18" s="10" t="s">
        <v>43</v>
      </c>
      <c r="B18" s="10" t="s">
        <v>22</v>
      </c>
      <c r="C18" s="10">
        <v>42</v>
      </c>
      <c r="D18" s="10">
        <v>1186.06</v>
      </c>
      <c r="E18" s="10">
        <v>0.09</v>
      </c>
      <c r="F18" s="10" t="s">
        <v>23</v>
      </c>
      <c r="G18" s="10">
        <v>511.69</v>
      </c>
      <c r="H18" s="10" t="s">
        <v>29</v>
      </c>
      <c r="I18" s="10" t="s">
        <v>25</v>
      </c>
      <c r="J18" s="25">
        <v>40671</v>
      </c>
    </row>
    <row r="19" spans="1:10" x14ac:dyDescent="0.2">
      <c r="A19" s="10" t="s">
        <v>49</v>
      </c>
      <c r="B19" s="10" t="s">
        <v>45</v>
      </c>
      <c r="C19" s="10">
        <v>46</v>
      </c>
      <c r="D19" s="10">
        <v>2484.7455</v>
      </c>
      <c r="E19" s="10">
        <v>0.1</v>
      </c>
      <c r="F19" s="10" t="s">
        <v>23</v>
      </c>
      <c r="G19" s="10">
        <v>657.48</v>
      </c>
      <c r="H19" s="10" t="s">
        <v>24</v>
      </c>
      <c r="I19" s="10" t="s">
        <v>47</v>
      </c>
      <c r="J19" s="25">
        <v>39940</v>
      </c>
    </row>
    <row r="20" spans="1:10" x14ac:dyDescent="0.2">
      <c r="A20" s="10" t="s">
        <v>50</v>
      </c>
      <c r="B20" s="10" t="s">
        <v>31</v>
      </c>
      <c r="C20" s="10">
        <v>46</v>
      </c>
      <c r="D20" s="10">
        <v>7804.53</v>
      </c>
      <c r="E20" s="10">
        <v>0.05</v>
      </c>
      <c r="F20" s="10" t="s">
        <v>23</v>
      </c>
      <c r="G20" s="10">
        <v>2057.17</v>
      </c>
      <c r="H20" s="10" t="s">
        <v>51</v>
      </c>
      <c r="I20" s="10" t="s">
        <v>47</v>
      </c>
      <c r="J20" s="25">
        <v>40887</v>
      </c>
    </row>
    <row r="21" spans="1:10" ht="15.75" customHeight="1" x14ac:dyDescent="0.2">
      <c r="A21" s="10" t="s">
        <v>50</v>
      </c>
      <c r="B21" s="10" t="s">
        <v>31</v>
      </c>
      <c r="C21" s="10">
        <v>48</v>
      </c>
      <c r="D21" s="10">
        <v>90.05</v>
      </c>
      <c r="E21" s="10">
        <v>0.03</v>
      </c>
      <c r="F21" s="10" t="s">
        <v>23</v>
      </c>
      <c r="G21" s="10">
        <v>-107</v>
      </c>
      <c r="H21" s="10" t="s">
        <v>51</v>
      </c>
      <c r="I21" s="10" t="s">
        <v>47</v>
      </c>
      <c r="J21" s="25">
        <v>40828</v>
      </c>
    </row>
    <row r="22" spans="1:10" ht="15.75" customHeight="1" x14ac:dyDescent="0.2"/>
    <row r="23" spans="1:10" ht="15.75" customHeight="1" x14ac:dyDescent="0.2"/>
    <row r="24" spans="1:10" ht="15.75" customHeight="1" x14ac:dyDescent="0.2"/>
    <row r="25" spans="1:10" ht="15.75" customHeight="1" x14ac:dyDescent="0.2"/>
    <row r="26" spans="1:10" ht="15.75" customHeight="1" x14ac:dyDescent="0.2"/>
    <row r="27" spans="1:10" ht="15.75" customHeight="1" x14ac:dyDescent="0.2">
      <c r="A27" s="18" t="s">
        <v>71</v>
      </c>
      <c r="B27" s="18" t="s">
        <v>70</v>
      </c>
      <c r="C27" s="19" t="s">
        <v>52</v>
      </c>
    </row>
    <row r="28" spans="1:10" ht="15.75" customHeight="1" x14ac:dyDescent="0.2">
      <c r="A28" s="20" t="s">
        <v>33</v>
      </c>
      <c r="B28" s="21" t="str">
        <f>VLOOKUP(A28,A5:J5,9,FALSE)</f>
        <v>Small Business</v>
      </c>
      <c r="C28" s="22" t="s">
        <v>53</v>
      </c>
    </row>
    <row r="29" spans="1:10" ht="15.75" customHeight="1" x14ac:dyDescent="0.2">
      <c r="A29" s="26">
        <v>39999</v>
      </c>
      <c r="B29" s="24" t="e">
        <f>VLOOKUP(A29,A2:J21,5,TRUE)</f>
        <v>#N/A</v>
      </c>
      <c r="C29" s="22" t="s">
        <v>54</v>
      </c>
    </row>
    <row r="30" spans="1:10" ht="15.75" customHeight="1" x14ac:dyDescent="0.2">
      <c r="A30" s="24">
        <v>4158.1234999999997</v>
      </c>
      <c r="B30" s="24" t="str">
        <f>LOOKUP(A30,Table_1[Sales],Table_1[Customer Name])</f>
        <v>Keith Dawkins</v>
      </c>
      <c r="C30" s="22" t="s">
        <v>55</v>
      </c>
    </row>
    <row r="31" spans="1:10" ht="15.75" customHeight="1" x14ac:dyDescent="0.2">
      <c r="A31" s="24" t="s">
        <v>41</v>
      </c>
      <c r="B31" s="24" t="str">
        <f>LOOKUP(A31,Table_1[Region],Table_1[Customer Name])</f>
        <v>Craig Yedwab</v>
      </c>
      <c r="C31" s="22" t="s">
        <v>56</v>
      </c>
    </row>
    <row r="32" spans="1: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election activeCell="C14" sqref="C14"/>
    </sheetView>
  </sheetViews>
  <sheetFormatPr baseColWidth="10" defaultColWidth="14.5" defaultRowHeight="15" customHeight="1" x14ac:dyDescent="0.2"/>
  <cols>
    <col min="1" max="1" width="60.5" bestFit="1" customWidth="1"/>
    <col min="2" max="2" width="18.5" bestFit="1" customWidth="1"/>
    <col min="3" max="3" width="12" bestFit="1" customWidth="1"/>
    <col min="4" max="26" width="8.6640625" customWidth="1"/>
  </cols>
  <sheetData>
    <row r="1" spans="1:3" x14ac:dyDescent="0.2">
      <c r="A1" s="19" t="s">
        <v>52</v>
      </c>
      <c r="B1" s="28" t="s">
        <v>72</v>
      </c>
      <c r="C1" s="28" t="s">
        <v>73</v>
      </c>
    </row>
    <row r="2" spans="1:3" x14ac:dyDescent="0.2">
      <c r="A2" s="22" t="s">
        <v>53</v>
      </c>
      <c r="B2" s="20" t="s">
        <v>33</v>
      </c>
      <c r="C2" s="27" t="str">
        <f>VLOOKUP(B2,Lookup!5:5,9,TRUE)</f>
        <v>Small Business</v>
      </c>
    </row>
    <row r="3" spans="1:3" x14ac:dyDescent="0.2">
      <c r="A3" s="22" t="s">
        <v>54</v>
      </c>
      <c r="B3" s="23">
        <v>39999</v>
      </c>
      <c r="C3" s="27" t="e">
        <f>VLOOKUP(B3,Table_1[],10,FALSE)</f>
        <v>#N/A</v>
      </c>
    </row>
    <row r="4" spans="1:3" x14ac:dyDescent="0.2">
      <c r="A4" s="22" t="s">
        <v>55</v>
      </c>
      <c r="B4" s="24">
        <v>4158.1234999999997</v>
      </c>
      <c r="C4" s="27" t="str">
        <f>LOOKUP(B4,Table_1[Sales],Table_1[Customer Name])</f>
        <v>Keith Dawkins</v>
      </c>
    </row>
    <row r="5" spans="1:3" x14ac:dyDescent="0.2">
      <c r="A5" s="22" t="s">
        <v>56</v>
      </c>
      <c r="B5" s="24" t="s">
        <v>41</v>
      </c>
      <c r="C5" s="27" t="str">
        <f ca="1">LOOKUP(B5,Table_1[Region],Lookup!A2:A22)</f>
        <v>Craig Yedwab</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selection activeCell="G27" sqref="G27"/>
    </sheetView>
  </sheetViews>
  <sheetFormatPr baseColWidth="10" defaultColWidth="14.5" defaultRowHeight="15" customHeight="1" x14ac:dyDescent="0.2"/>
  <cols>
    <col min="1" max="1" width="19.1640625" customWidth="1"/>
    <col min="2" max="2" width="11.83203125" customWidth="1"/>
    <col min="3" max="3" width="13.1640625" customWidth="1"/>
    <col min="4" max="4" width="9.5" customWidth="1"/>
    <col min="5" max="5" width="7.83203125" customWidth="1"/>
    <col min="6" max="6" width="11.83203125" customWidth="1"/>
    <col min="7" max="7" width="8.33203125" customWidth="1"/>
    <col min="8" max="8" width="7.5" customWidth="1"/>
    <col min="9" max="9" width="16.1640625" customWidth="1"/>
    <col min="10" max="10" width="10.5" customWidth="1"/>
    <col min="11" max="26" width="8.6640625" customWidth="1"/>
  </cols>
  <sheetData>
    <row r="1" spans="1:10" x14ac:dyDescent="0.2">
      <c r="A1" s="9" t="s">
        <v>11</v>
      </c>
      <c r="B1" s="9" t="s">
        <v>12</v>
      </c>
      <c r="C1" s="9" t="s">
        <v>13</v>
      </c>
      <c r="D1" s="9" t="s">
        <v>14</v>
      </c>
      <c r="E1" s="9" t="s">
        <v>15</v>
      </c>
      <c r="F1" s="9" t="s">
        <v>16</v>
      </c>
      <c r="G1" s="9" t="s">
        <v>17</v>
      </c>
      <c r="H1" s="9" t="s">
        <v>18</v>
      </c>
      <c r="I1" s="9" t="s">
        <v>19</v>
      </c>
      <c r="J1" s="9" t="s">
        <v>20</v>
      </c>
    </row>
    <row r="2" spans="1:10" x14ac:dyDescent="0.2">
      <c r="A2" s="10" t="s">
        <v>21</v>
      </c>
      <c r="B2" s="10" t="s">
        <v>22</v>
      </c>
      <c r="C2" s="10">
        <v>2</v>
      </c>
      <c r="D2" s="10">
        <v>6.93</v>
      </c>
      <c r="E2" s="10">
        <v>0.01</v>
      </c>
      <c r="F2" s="10" t="s">
        <v>23</v>
      </c>
      <c r="G2" s="10">
        <v>-4.6399999999999997</v>
      </c>
      <c r="H2" s="10" t="s">
        <v>24</v>
      </c>
      <c r="I2" s="10" t="s">
        <v>25</v>
      </c>
      <c r="J2" s="11">
        <v>39935</v>
      </c>
    </row>
    <row r="3" spans="1:10" x14ac:dyDescent="0.2">
      <c r="A3" s="10" t="s">
        <v>26</v>
      </c>
      <c r="B3" s="10" t="s">
        <v>27</v>
      </c>
      <c r="C3" s="10">
        <v>3</v>
      </c>
      <c r="D3" s="10">
        <v>461.89</v>
      </c>
      <c r="E3" s="10">
        <v>0.05</v>
      </c>
      <c r="F3" s="10" t="s">
        <v>28</v>
      </c>
      <c r="G3" s="10">
        <v>-309.82</v>
      </c>
      <c r="H3" s="10" t="s">
        <v>29</v>
      </c>
      <c r="I3" s="10" t="s">
        <v>25</v>
      </c>
      <c r="J3" s="11">
        <v>39939</v>
      </c>
    </row>
    <row r="4" spans="1:10" x14ac:dyDescent="0.2">
      <c r="A4" s="10" t="s">
        <v>30</v>
      </c>
      <c r="B4" s="10" t="s">
        <v>31</v>
      </c>
      <c r="C4" s="10">
        <v>4</v>
      </c>
      <c r="D4" s="10">
        <v>32.72</v>
      </c>
      <c r="E4" s="10">
        <v>0.09</v>
      </c>
      <c r="F4" s="10" t="s">
        <v>23</v>
      </c>
      <c r="G4" s="10">
        <v>-22.59</v>
      </c>
      <c r="H4" s="10" t="s">
        <v>32</v>
      </c>
      <c r="I4" s="10" t="s">
        <v>25</v>
      </c>
      <c r="J4" s="11">
        <v>41068</v>
      </c>
    </row>
    <row r="5" spans="1:10" x14ac:dyDescent="0.2">
      <c r="A5" s="10" t="s">
        <v>33</v>
      </c>
      <c r="B5" s="10" t="s">
        <v>31</v>
      </c>
      <c r="C5" s="10">
        <v>6</v>
      </c>
      <c r="D5" s="10">
        <v>261.54000000000002</v>
      </c>
      <c r="E5" s="10">
        <v>0.04</v>
      </c>
      <c r="F5" s="10" t="s">
        <v>23</v>
      </c>
      <c r="G5" s="10">
        <v>-213.25</v>
      </c>
      <c r="H5" s="10" t="s">
        <v>34</v>
      </c>
      <c r="I5" s="10" t="s">
        <v>35</v>
      </c>
      <c r="J5" s="11">
        <v>39928</v>
      </c>
    </row>
    <row r="6" spans="1:10" x14ac:dyDescent="0.2">
      <c r="A6" s="10" t="s">
        <v>36</v>
      </c>
      <c r="B6" s="10" t="s">
        <v>22</v>
      </c>
      <c r="C6" s="10">
        <v>14</v>
      </c>
      <c r="D6" s="10">
        <v>1892.848</v>
      </c>
      <c r="E6" s="10">
        <v>0.01</v>
      </c>
      <c r="F6" s="10" t="s">
        <v>23</v>
      </c>
      <c r="G6" s="10">
        <v>48.99</v>
      </c>
      <c r="H6" s="10" t="s">
        <v>24</v>
      </c>
      <c r="I6" s="10" t="s">
        <v>25</v>
      </c>
      <c r="J6" s="11">
        <v>39926</v>
      </c>
    </row>
    <row r="7" spans="1:10" x14ac:dyDescent="0.2">
      <c r="A7" s="10" t="s">
        <v>37</v>
      </c>
      <c r="B7" s="10" t="s">
        <v>27</v>
      </c>
      <c r="C7" s="10">
        <v>15</v>
      </c>
      <c r="D7" s="10">
        <v>140.56</v>
      </c>
      <c r="E7" s="10">
        <v>0.04</v>
      </c>
      <c r="F7" s="10" t="s">
        <v>23</v>
      </c>
      <c r="G7" s="10">
        <v>-128.38</v>
      </c>
      <c r="H7" s="10" t="s">
        <v>29</v>
      </c>
      <c r="I7" s="10" t="s">
        <v>25</v>
      </c>
      <c r="J7" s="11">
        <v>39932</v>
      </c>
    </row>
    <row r="8" spans="1:10" x14ac:dyDescent="0.2">
      <c r="A8" s="10" t="s">
        <v>37</v>
      </c>
      <c r="B8" s="10" t="s">
        <v>27</v>
      </c>
      <c r="C8" s="10">
        <v>23</v>
      </c>
      <c r="D8" s="10">
        <v>160.23349999999999</v>
      </c>
      <c r="E8" s="10">
        <v>0.04</v>
      </c>
      <c r="F8" s="10" t="s">
        <v>23</v>
      </c>
      <c r="G8" s="10">
        <v>-85.13</v>
      </c>
      <c r="H8" s="10" t="s">
        <v>24</v>
      </c>
      <c r="I8" s="10" t="s">
        <v>25</v>
      </c>
      <c r="J8" s="11">
        <v>39931</v>
      </c>
    </row>
    <row r="9" spans="1:10" x14ac:dyDescent="0.2">
      <c r="A9" s="10" t="s">
        <v>37</v>
      </c>
      <c r="B9" s="10" t="s">
        <v>27</v>
      </c>
      <c r="C9" s="10">
        <v>24</v>
      </c>
      <c r="D9" s="10">
        <v>1761.4</v>
      </c>
      <c r="E9" s="10">
        <v>0.09</v>
      </c>
      <c r="F9" s="10" t="s">
        <v>38</v>
      </c>
      <c r="G9" s="10">
        <v>-1748.56</v>
      </c>
      <c r="H9" s="10" t="s">
        <v>24</v>
      </c>
      <c r="I9" s="10" t="s">
        <v>25</v>
      </c>
      <c r="J9" s="11">
        <v>39930</v>
      </c>
    </row>
    <row r="10" spans="1:10" x14ac:dyDescent="0.2">
      <c r="A10" s="10" t="s">
        <v>37</v>
      </c>
      <c r="B10" s="10" t="s">
        <v>27</v>
      </c>
      <c r="C10" s="10">
        <v>26</v>
      </c>
      <c r="D10" s="10">
        <v>2808.08</v>
      </c>
      <c r="E10" s="10">
        <v>7.0000000000000007E-2</v>
      </c>
      <c r="F10" s="10" t="s">
        <v>23</v>
      </c>
      <c r="G10" s="10">
        <v>1054.82</v>
      </c>
      <c r="H10" s="10" t="s">
        <v>24</v>
      </c>
      <c r="I10" s="10" t="s">
        <v>25</v>
      </c>
      <c r="J10" s="11">
        <v>41025</v>
      </c>
    </row>
    <row r="11" spans="1:10" x14ac:dyDescent="0.2">
      <c r="A11" s="10" t="s">
        <v>39</v>
      </c>
      <c r="B11" s="10" t="s">
        <v>40</v>
      </c>
      <c r="C11" s="10">
        <v>26</v>
      </c>
      <c r="D11" s="10">
        <v>75.569999999999993</v>
      </c>
      <c r="E11" s="10">
        <v>0.03</v>
      </c>
      <c r="F11" s="10" t="s">
        <v>23</v>
      </c>
      <c r="G11" s="10">
        <v>28.24</v>
      </c>
      <c r="H11" s="10" t="s">
        <v>41</v>
      </c>
      <c r="I11" s="10" t="s">
        <v>42</v>
      </c>
      <c r="J11" s="11">
        <v>39936</v>
      </c>
    </row>
    <row r="12" spans="1:10" x14ac:dyDescent="0.2">
      <c r="A12" s="10" t="s">
        <v>43</v>
      </c>
      <c r="B12" s="10" t="s">
        <v>22</v>
      </c>
      <c r="C12" s="10">
        <v>28</v>
      </c>
      <c r="D12" s="10">
        <v>51.53</v>
      </c>
      <c r="E12" s="10">
        <v>0.03</v>
      </c>
      <c r="F12" s="10" t="s">
        <v>28</v>
      </c>
      <c r="G12" s="10">
        <v>0.35</v>
      </c>
      <c r="H12" s="10" t="s">
        <v>29</v>
      </c>
      <c r="I12" s="10" t="s">
        <v>25</v>
      </c>
      <c r="J12" s="11">
        <v>40307</v>
      </c>
    </row>
    <row r="13" spans="1:10" x14ac:dyDescent="0.2">
      <c r="A13" s="10" t="s">
        <v>26</v>
      </c>
      <c r="B13" s="10" t="s">
        <v>27</v>
      </c>
      <c r="C13" s="10">
        <v>29</v>
      </c>
      <c r="D13" s="10">
        <v>575.11</v>
      </c>
      <c r="E13" s="10">
        <v>0.02</v>
      </c>
      <c r="F13" s="10" t="s">
        <v>23</v>
      </c>
      <c r="G13" s="10">
        <v>71.75</v>
      </c>
      <c r="H13" s="10" t="s">
        <v>29</v>
      </c>
      <c r="I13" s="10" t="s">
        <v>25</v>
      </c>
      <c r="J13" s="11">
        <v>39938</v>
      </c>
    </row>
    <row r="14" spans="1:10" x14ac:dyDescent="0.2">
      <c r="A14" s="10" t="s">
        <v>36</v>
      </c>
      <c r="B14" s="10" t="s">
        <v>22</v>
      </c>
      <c r="C14" s="10">
        <v>30</v>
      </c>
      <c r="D14" s="10">
        <v>288.56</v>
      </c>
      <c r="E14" s="10">
        <v>0.03</v>
      </c>
      <c r="F14" s="10" t="s">
        <v>23</v>
      </c>
      <c r="G14" s="10">
        <v>60.72</v>
      </c>
      <c r="H14" s="10" t="s">
        <v>24</v>
      </c>
      <c r="I14" s="10" t="s">
        <v>25</v>
      </c>
      <c r="J14" s="11">
        <v>39562</v>
      </c>
    </row>
    <row r="15" spans="1:10" x14ac:dyDescent="0.2">
      <c r="A15" s="10" t="s">
        <v>44</v>
      </c>
      <c r="B15" s="10" t="s">
        <v>45</v>
      </c>
      <c r="C15" s="10">
        <v>32</v>
      </c>
      <c r="D15" s="10">
        <v>3812.73</v>
      </c>
      <c r="E15" s="10">
        <v>0.02</v>
      </c>
      <c r="F15" s="10" t="s">
        <v>23</v>
      </c>
      <c r="G15" s="10">
        <v>1470.3</v>
      </c>
      <c r="H15" s="10" t="s">
        <v>32</v>
      </c>
      <c r="I15" s="10" t="s">
        <v>25</v>
      </c>
      <c r="J15" s="11">
        <v>39934</v>
      </c>
    </row>
    <row r="16" spans="1:10" x14ac:dyDescent="0.2">
      <c r="A16" s="10" t="s">
        <v>46</v>
      </c>
      <c r="B16" s="10" t="s">
        <v>27</v>
      </c>
      <c r="C16" s="10">
        <v>37</v>
      </c>
      <c r="D16" s="10">
        <v>4158.1234999999997</v>
      </c>
      <c r="E16" s="10">
        <v>0.01</v>
      </c>
      <c r="F16" s="10" t="s">
        <v>23</v>
      </c>
      <c r="G16" s="10">
        <v>1228.8900000000001</v>
      </c>
      <c r="H16" s="10" t="s">
        <v>29</v>
      </c>
      <c r="I16" s="10" t="s">
        <v>47</v>
      </c>
      <c r="J16" s="11">
        <v>40663</v>
      </c>
    </row>
    <row r="17" spans="1:10" x14ac:dyDescent="0.2">
      <c r="A17" s="10" t="s">
        <v>48</v>
      </c>
      <c r="B17" s="10" t="s">
        <v>31</v>
      </c>
      <c r="C17" s="10">
        <v>41</v>
      </c>
      <c r="D17" s="10">
        <v>108.15</v>
      </c>
      <c r="E17" s="10">
        <v>0.09</v>
      </c>
      <c r="F17" s="10" t="s">
        <v>23</v>
      </c>
      <c r="G17" s="10">
        <v>7.57</v>
      </c>
      <c r="H17" s="10" t="s">
        <v>24</v>
      </c>
      <c r="I17" s="10" t="s">
        <v>42</v>
      </c>
      <c r="J17" s="11">
        <v>39937</v>
      </c>
    </row>
    <row r="18" spans="1:10" x14ac:dyDescent="0.2">
      <c r="A18" s="10" t="s">
        <v>43</v>
      </c>
      <c r="B18" s="10" t="s">
        <v>22</v>
      </c>
      <c r="C18" s="10">
        <v>42</v>
      </c>
      <c r="D18" s="10">
        <v>1186.06</v>
      </c>
      <c r="E18" s="10">
        <v>0.09</v>
      </c>
      <c r="F18" s="10" t="s">
        <v>23</v>
      </c>
      <c r="G18" s="10">
        <v>511.69</v>
      </c>
      <c r="H18" s="10" t="s">
        <v>29</v>
      </c>
      <c r="I18" s="10" t="s">
        <v>25</v>
      </c>
      <c r="J18" s="11">
        <v>40671</v>
      </c>
    </row>
    <row r="19" spans="1:10" x14ac:dyDescent="0.2">
      <c r="A19" s="10" t="s">
        <v>49</v>
      </c>
      <c r="B19" s="10" t="s">
        <v>45</v>
      </c>
      <c r="C19" s="10">
        <v>46</v>
      </c>
      <c r="D19" s="10">
        <v>2484.7455</v>
      </c>
      <c r="E19" s="10">
        <v>0.1</v>
      </c>
      <c r="F19" s="10" t="s">
        <v>23</v>
      </c>
      <c r="G19" s="10">
        <v>657.48</v>
      </c>
      <c r="H19" s="10" t="s">
        <v>24</v>
      </c>
      <c r="I19" s="10" t="s">
        <v>47</v>
      </c>
      <c r="J19" s="11">
        <v>39940</v>
      </c>
    </row>
    <row r="20" spans="1:10" x14ac:dyDescent="0.2">
      <c r="A20" s="10" t="s">
        <v>50</v>
      </c>
      <c r="B20" s="10" t="s">
        <v>31</v>
      </c>
      <c r="C20" s="10">
        <v>46</v>
      </c>
      <c r="D20" s="10">
        <v>7804.53</v>
      </c>
      <c r="E20" s="10">
        <v>0.05</v>
      </c>
      <c r="F20" s="10" t="s">
        <v>23</v>
      </c>
      <c r="G20" s="10">
        <v>2057.17</v>
      </c>
      <c r="H20" s="10" t="s">
        <v>51</v>
      </c>
      <c r="I20" s="10" t="s">
        <v>47</v>
      </c>
      <c r="J20" s="11">
        <v>40887</v>
      </c>
    </row>
    <row r="21" spans="1:10" ht="15.75" customHeight="1" x14ac:dyDescent="0.2">
      <c r="A21" s="10" t="s">
        <v>50</v>
      </c>
      <c r="B21" s="10" t="s">
        <v>31</v>
      </c>
      <c r="C21" s="10">
        <v>48</v>
      </c>
      <c r="D21" s="10">
        <v>90.05</v>
      </c>
      <c r="E21" s="10">
        <v>0.03</v>
      </c>
      <c r="F21" s="10" t="s">
        <v>23</v>
      </c>
      <c r="G21" s="10">
        <v>-107</v>
      </c>
      <c r="H21" s="10" t="s">
        <v>51</v>
      </c>
      <c r="I21" s="10" t="s">
        <v>47</v>
      </c>
      <c r="J21" s="11">
        <v>40828</v>
      </c>
    </row>
    <row r="22" spans="1:10" ht="15.75" customHeight="1" x14ac:dyDescent="0.2"/>
    <row r="23" spans="1:10" ht="15.75" customHeight="1" x14ac:dyDescent="0.2"/>
    <row r="24" spans="1:10" ht="15.75" customHeight="1" x14ac:dyDescent="0.2"/>
    <row r="25" spans="1:10" ht="15.75" customHeight="1" x14ac:dyDescent="0.2"/>
    <row r="26" spans="1:10" ht="15.75" customHeight="1" x14ac:dyDescent="0.2"/>
    <row r="27" spans="1:10" ht="15.75" customHeight="1" x14ac:dyDescent="0.2">
      <c r="C27" s="12" t="s">
        <v>52</v>
      </c>
    </row>
    <row r="28" spans="1:10" ht="15.75" customHeight="1" x14ac:dyDescent="0.2">
      <c r="C28" s="10" t="s">
        <v>57</v>
      </c>
    </row>
    <row r="29" spans="1:10" ht="15.75" customHeight="1" x14ac:dyDescent="0.2">
      <c r="C29" s="10" t="s">
        <v>58</v>
      </c>
    </row>
    <row r="30" spans="1:10" ht="15.75" customHeight="1" x14ac:dyDescent="0.2">
      <c r="C30" s="10" t="s">
        <v>59</v>
      </c>
    </row>
    <row r="31" spans="1:10" ht="15.75" customHeight="1" x14ac:dyDescent="0.2">
      <c r="C31" s="10" t="s">
        <v>60</v>
      </c>
    </row>
    <row r="32" spans="1:10" ht="15.75" customHeight="1" x14ac:dyDescent="0.2">
      <c r="C32" s="10" t="s">
        <v>61</v>
      </c>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000"/>
  <sheetViews>
    <sheetView tabSelected="1" workbookViewId="0">
      <selection activeCell="D6" sqref="D6"/>
    </sheetView>
  </sheetViews>
  <sheetFormatPr baseColWidth="10" defaultColWidth="14.5" defaultRowHeight="15" customHeight="1" x14ac:dyDescent="0.2"/>
  <cols>
    <col min="1" max="1" width="52" style="15" bestFit="1" customWidth="1"/>
    <col min="2" max="2" width="18.1640625" style="15" bestFit="1" customWidth="1"/>
    <col min="3" max="3" width="7" style="15" bestFit="1" customWidth="1"/>
    <col min="4" max="4" width="5.6640625" style="15" bestFit="1" customWidth="1"/>
    <col min="5" max="5" width="6.83203125" style="15" bestFit="1" customWidth="1"/>
    <col min="6" max="6" width="5" style="15" bestFit="1" customWidth="1"/>
    <col min="7" max="7" width="5.83203125" style="15" bestFit="1" customWidth="1"/>
    <col min="8" max="8" width="10.33203125" style="15" bestFit="1" customWidth="1"/>
    <col min="9" max="9" width="8.1640625" style="15" bestFit="1" customWidth="1"/>
    <col min="10" max="10" width="10.1640625" style="15" bestFit="1" customWidth="1"/>
    <col min="11" max="11" width="8.1640625" style="15" bestFit="1" customWidth="1"/>
    <col min="12" max="12" width="10.1640625" style="15" bestFit="1" customWidth="1"/>
    <col min="13" max="13" width="6.1640625" style="15" bestFit="1" customWidth="1"/>
    <col min="14" max="14" width="22.5" style="15" bestFit="1" customWidth="1"/>
    <col min="15" max="15" width="14.5" style="15" bestFit="1" customWidth="1"/>
    <col min="16" max="16" width="5.6640625" style="15" bestFit="1" customWidth="1"/>
    <col min="17" max="17" width="6.83203125" style="15" bestFit="1" customWidth="1"/>
    <col min="18" max="18" width="5" style="15" bestFit="1" customWidth="1"/>
    <col min="19" max="19" width="5.83203125" style="15" bestFit="1" customWidth="1"/>
    <col min="20" max="20" width="22.5" style="15" bestFit="1" customWidth="1"/>
    <col min="21" max="21" width="14.5" style="15" bestFit="1" customWidth="1"/>
    <col min="22" max="22" width="23" style="15" bestFit="1" customWidth="1"/>
    <col min="23" max="23" width="11.1640625" style="15" bestFit="1" customWidth="1"/>
    <col min="24" max="24" width="10.1640625" style="15" bestFit="1" customWidth="1"/>
    <col min="25" max="25" width="11.1640625" style="15" bestFit="1" customWidth="1"/>
    <col min="26" max="26" width="10.1640625" style="15" bestFit="1" customWidth="1"/>
    <col min="27" max="27" width="8.5" style="15" bestFit="1" customWidth="1"/>
    <col min="28" max="28" width="11" style="15" bestFit="1" customWidth="1"/>
    <col min="29" max="30" width="10.1640625" style="15" bestFit="1" customWidth="1"/>
    <col min="31" max="31" width="7.1640625" style="15" bestFit="1" customWidth="1"/>
    <col min="32" max="32" width="11.1640625" style="15" bestFit="1" customWidth="1"/>
    <col min="33" max="33" width="10.1640625" style="15" bestFit="1" customWidth="1"/>
    <col min="34" max="34" width="7.5" style="15" bestFit="1" customWidth="1"/>
    <col min="35" max="35" width="10" style="15" bestFit="1" customWidth="1"/>
    <col min="36" max="36" width="22.5" style="15" bestFit="1" customWidth="1"/>
    <col min="37" max="16384" width="14.5" style="15"/>
  </cols>
  <sheetData>
    <row r="1" spans="1:37" x14ac:dyDescent="0.2">
      <c r="A1" s="41" t="s">
        <v>52</v>
      </c>
    </row>
    <row r="2" spans="1:37" x14ac:dyDescent="0.2">
      <c r="A2" s="17" t="s">
        <v>57</v>
      </c>
      <c r="B2" s="15">
        <v>88</v>
      </c>
    </row>
    <row r="3" spans="1:37" x14ac:dyDescent="0.2">
      <c r="A3" s="17" t="s">
        <v>58</v>
      </c>
      <c r="B3" s="17" t="s">
        <v>27</v>
      </c>
    </row>
    <row r="4" spans="1:37" x14ac:dyDescent="0.2">
      <c r="A4" s="17" t="s">
        <v>59</v>
      </c>
    </row>
    <row r="5" spans="1:37" x14ac:dyDescent="0.2">
      <c r="A5" s="17" t="s">
        <v>60</v>
      </c>
      <c r="B5" s="17" t="s">
        <v>41</v>
      </c>
    </row>
    <row r="6" spans="1:37" x14ac:dyDescent="0.2">
      <c r="A6" s="17" t="s">
        <v>61</v>
      </c>
      <c r="B6" s="17" t="s">
        <v>76</v>
      </c>
    </row>
    <row r="11" spans="1:37" ht="15" customHeight="1" x14ac:dyDescent="0.2">
      <c r="A11" s="31"/>
      <c r="B11" s="36" t="s">
        <v>68</v>
      </c>
      <c r="C11" s="42"/>
      <c r="D11" s="42"/>
      <c r="E11" s="42"/>
      <c r="F11" s="42"/>
      <c r="G11" s="42"/>
      <c r="H11" s="42"/>
      <c r="I11" s="42"/>
      <c r="J11" s="42"/>
      <c r="K11" s="42"/>
      <c r="L11" s="42"/>
      <c r="M11" s="42"/>
      <c r="N11" s="42"/>
      <c r="O11" s="43"/>
    </row>
    <row r="12" spans="1:37" s="16" customFormat="1" ht="15" customHeight="1" x14ac:dyDescent="0.2">
      <c r="A12" s="32"/>
      <c r="B12" s="31" t="s">
        <v>62</v>
      </c>
      <c r="C12" s="42"/>
      <c r="D12" s="42"/>
      <c r="E12" s="42"/>
      <c r="F12" s="42"/>
      <c r="G12" s="42"/>
      <c r="H12" s="31" t="s">
        <v>64</v>
      </c>
      <c r="I12" s="42"/>
      <c r="J12" s="42"/>
      <c r="K12" s="42"/>
      <c r="L12" s="42"/>
      <c r="M12" s="42"/>
      <c r="N12" s="31" t="s">
        <v>74</v>
      </c>
      <c r="O12" s="29" t="s">
        <v>75</v>
      </c>
      <c r="P12" s="15"/>
      <c r="Q12" s="15"/>
      <c r="R12" s="15"/>
      <c r="S12" s="15"/>
      <c r="T12" s="15"/>
      <c r="U12" s="15"/>
      <c r="V12" s="15"/>
      <c r="W12" s="15"/>
      <c r="X12" s="15"/>
      <c r="Y12" s="15"/>
      <c r="Z12" s="15"/>
      <c r="AA12" s="15"/>
      <c r="AB12" s="15"/>
      <c r="AC12" s="15"/>
      <c r="AD12" s="15"/>
      <c r="AE12" s="15"/>
      <c r="AF12" s="15"/>
      <c r="AG12" s="15"/>
      <c r="AH12" s="15"/>
      <c r="AI12" s="15"/>
      <c r="AJ12" s="15"/>
      <c r="AK12" s="15"/>
    </row>
    <row r="13" spans="1:37" ht="15" customHeight="1" x14ac:dyDescent="0.2">
      <c r="A13" s="36" t="s">
        <v>63</v>
      </c>
      <c r="B13" s="31" t="s">
        <v>34</v>
      </c>
      <c r="C13" s="44" t="s">
        <v>32</v>
      </c>
      <c r="D13" s="44" t="s">
        <v>29</v>
      </c>
      <c r="E13" s="44" t="s">
        <v>51</v>
      </c>
      <c r="F13" s="44" t="s">
        <v>24</v>
      </c>
      <c r="G13" s="44" t="s">
        <v>41</v>
      </c>
      <c r="H13" s="31" t="s">
        <v>34</v>
      </c>
      <c r="I13" s="44" t="s">
        <v>32</v>
      </c>
      <c r="J13" s="44" t="s">
        <v>29</v>
      </c>
      <c r="K13" s="44" t="s">
        <v>51</v>
      </c>
      <c r="L13" s="44" t="s">
        <v>24</v>
      </c>
      <c r="M13" s="44" t="s">
        <v>41</v>
      </c>
      <c r="N13" s="32"/>
      <c r="O13" s="30"/>
    </row>
    <row r="14" spans="1:37" s="16" customFormat="1" ht="15" customHeight="1" x14ac:dyDescent="0.2">
      <c r="A14" s="34" t="s">
        <v>42</v>
      </c>
      <c r="B14" s="37"/>
      <c r="C14" s="45"/>
      <c r="D14" s="45"/>
      <c r="E14" s="45"/>
      <c r="F14" s="45">
        <v>41</v>
      </c>
      <c r="G14" s="45">
        <v>26</v>
      </c>
      <c r="H14" s="37"/>
      <c r="I14" s="45"/>
      <c r="J14" s="45"/>
      <c r="K14" s="45"/>
      <c r="L14" s="45">
        <v>108.15</v>
      </c>
      <c r="M14" s="45">
        <v>75.569999999999993</v>
      </c>
      <c r="N14" s="37">
        <v>67</v>
      </c>
      <c r="O14" s="46">
        <v>183.72</v>
      </c>
      <c r="P14" s="15"/>
      <c r="Q14" s="15"/>
      <c r="R14" s="15"/>
      <c r="S14" s="15"/>
      <c r="T14" s="15"/>
      <c r="U14" s="15"/>
      <c r="V14" s="15"/>
      <c r="W14" s="15"/>
      <c r="X14" s="15"/>
      <c r="Y14" s="15"/>
      <c r="Z14" s="15"/>
      <c r="AA14" s="15"/>
      <c r="AB14" s="15"/>
      <c r="AC14" s="15"/>
      <c r="AD14" s="15"/>
      <c r="AE14" s="15"/>
      <c r="AF14" s="15"/>
      <c r="AG14" s="15"/>
      <c r="AH14" s="15"/>
      <c r="AI14" s="15"/>
      <c r="AJ14" s="15"/>
      <c r="AK14" s="15"/>
    </row>
    <row r="15" spans="1:37" ht="15" customHeight="1" x14ac:dyDescent="0.2">
      <c r="A15" s="32" t="s">
        <v>48</v>
      </c>
      <c r="B15" s="38"/>
      <c r="C15" s="47"/>
      <c r="D15" s="47"/>
      <c r="E15" s="47"/>
      <c r="F15" s="47">
        <v>41</v>
      </c>
      <c r="G15" s="47"/>
      <c r="H15" s="38"/>
      <c r="I15" s="47"/>
      <c r="J15" s="47"/>
      <c r="K15" s="47"/>
      <c r="L15" s="47">
        <v>108.15</v>
      </c>
      <c r="M15" s="47"/>
      <c r="N15" s="38">
        <v>41</v>
      </c>
      <c r="O15" s="48">
        <v>108.15</v>
      </c>
    </row>
    <row r="16" spans="1:37" ht="15" customHeight="1" x14ac:dyDescent="0.2">
      <c r="A16" s="32" t="s">
        <v>39</v>
      </c>
      <c r="B16" s="38"/>
      <c r="C16" s="47"/>
      <c r="D16" s="47"/>
      <c r="E16" s="47"/>
      <c r="F16" s="47"/>
      <c r="G16" s="47">
        <v>26</v>
      </c>
      <c r="H16" s="38"/>
      <c r="I16" s="47"/>
      <c r="J16" s="47"/>
      <c r="K16" s="47"/>
      <c r="L16" s="47"/>
      <c r="M16" s="47">
        <v>75.569999999999993</v>
      </c>
      <c r="N16" s="38">
        <v>26</v>
      </c>
      <c r="O16" s="48">
        <v>75.569999999999993</v>
      </c>
    </row>
    <row r="17" spans="1:37" s="16" customFormat="1" ht="15" customHeight="1" x14ac:dyDescent="0.2">
      <c r="A17" s="33" t="s">
        <v>25</v>
      </c>
      <c r="B17" s="39"/>
      <c r="C17" s="49">
        <v>36</v>
      </c>
      <c r="D17" s="49">
        <v>117</v>
      </c>
      <c r="E17" s="49"/>
      <c r="F17" s="49">
        <v>119</v>
      </c>
      <c r="G17" s="49"/>
      <c r="H17" s="39"/>
      <c r="I17" s="49">
        <v>3845.45</v>
      </c>
      <c r="J17" s="49">
        <v>2415.1499999999996</v>
      </c>
      <c r="K17" s="49"/>
      <c r="L17" s="49">
        <v>6918.0514999999996</v>
      </c>
      <c r="M17" s="49"/>
      <c r="N17" s="39">
        <v>272</v>
      </c>
      <c r="O17" s="50">
        <v>13178.651499999998</v>
      </c>
      <c r="P17" s="15"/>
      <c r="Q17" s="15"/>
      <c r="R17" s="15"/>
      <c r="S17" s="15"/>
      <c r="T17" s="15"/>
      <c r="U17" s="15"/>
      <c r="V17" s="15"/>
      <c r="W17" s="15"/>
      <c r="X17" s="15"/>
      <c r="Y17" s="15"/>
      <c r="Z17" s="15"/>
      <c r="AA17" s="15"/>
      <c r="AB17" s="15"/>
      <c r="AC17" s="15"/>
      <c r="AD17" s="15"/>
      <c r="AE17" s="15"/>
      <c r="AF17" s="15"/>
      <c r="AG17" s="15"/>
      <c r="AH17" s="15"/>
      <c r="AI17" s="15"/>
      <c r="AJ17" s="15"/>
      <c r="AK17" s="15"/>
    </row>
    <row r="18" spans="1:37" ht="15" customHeight="1" x14ac:dyDescent="0.2">
      <c r="A18" s="32" t="s">
        <v>43</v>
      </c>
      <c r="B18" s="38"/>
      <c r="C18" s="47"/>
      <c r="D18" s="47">
        <v>70</v>
      </c>
      <c r="E18" s="47"/>
      <c r="F18" s="47"/>
      <c r="G18" s="47"/>
      <c r="H18" s="38"/>
      <c r="I18" s="47"/>
      <c r="J18" s="47">
        <v>1237.5899999999999</v>
      </c>
      <c r="K18" s="47"/>
      <c r="L18" s="47"/>
      <c r="M18" s="47"/>
      <c r="N18" s="38">
        <v>70</v>
      </c>
      <c r="O18" s="48">
        <v>1237.5899999999999</v>
      </c>
    </row>
    <row r="19" spans="1:37" ht="15" customHeight="1" x14ac:dyDescent="0.2">
      <c r="A19" s="32" t="s">
        <v>36</v>
      </c>
      <c r="B19" s="38"/>
      <c r="C19" s="47"/>
      <c r="D19" s="47"/>
      <c r="E19" s="47"/>
      <c r="F19" s="47">
        <v>44</v>
      </c>
      <c r="G19" s="47"/>
      <c r="H19" s="38"/>
      <c r="I19" s="47"/>
      <c r="J19" s="47"/>
      <c r="K19" s="47"/>
      <c r="L19" s="47">
        <v>2181.4079999999999</v>
      </c>
      <c r="M19" s="47"/>
      <c r="N19" s="38">
        <v>44</v>
      </c>
      <c r="O19" s="48">
        <v>2181.4079999999999</v>
      </c>
    </row>
    <row r="20" spans="1:37" ht="15" customHeight="1" x14ac:dyDescent="0.2">
      <c r="A20" s="32" t="s">
        <v>37</v>
      </c>
      <c r="B20" s="38"/>
      <c r="C20" s="47"/>
      <c r="D20" s="47">
        <v>15</v>
      </c>
      <c r="E20" s="47"/>
      <c r="F20" s="47">
        <v>73</v>
      </c>
      <c r="G20" s="47"/>
      <c r="H20" s="38"/>
      <c r="I20" s="47"/>
      <c r="J20" s="47">
        <v>140.56</v>
      </c>
      <c r="K20" s="47"/>
      <c r="L20" s="47">
        <v>4729.7134999999998</v>
      </c>
      <c r="M20" s="47"/>
      <c r="N20" s="38">
        <v>88</v>
      </c>
      <c r="O20" s="48">
        <v>4870.2735000000002</v>
      </c>
    </row>
    <row r="21" spans="1:37" ht="15.75" customHeight="1" x14ac:dyDescent="0.2">
      <c r="A21" s="32" t="s">
        <v>30</v>
      </c>
      <c r="B21" s="38"/>
      <c r="C21" s="47">
        <v>4</v>
      </c>
      <c r="D21" s="47"/>
      <c r="E21" s="47"/>
      <c r="F21" s="47"/>
      <c r="G21" s="47"/>
      <c r="H21" s="38"/>
      <c r="I21" s="47">
        <v>32.72</v>
      </c>
      <c r="J21" s="47"/>
      <c r="K21" s="47"/>
      <c r="L21" s="47"/>
      <c r="M21" s="47"/>
      <c r="N21" s="38">
        <v>4</v>
      </c>
      <c r="O21" s="48">
        <v>32.72</v>
      </c>
    </row>
    <row r="22" spans="1:37" x14ac:dyDescent="0.2">
      <c r="A22" s="32" t="s">
        <v>26</v>
      </c>
      <c r="B22" s="38"/>
      <c r="C22" s="47"/>
      <c r="D22" s="47">
        <v>32</v>
      </c>
      <c r="E22" s="47"/>
      <c r="F22" s="47"/>
      <c r="G22" s="47"/>
      <c r="H22" s="38"/>
      <c r="I22" s="47"/>
      <c r="J22" s="47">
        <v>1037</v>
      </c>
      <c r="K22" s="47"/>
      <c r="L22" s="47"/>
      <c r="M22" s="47"/>
      <c r="N22" s="38">
        <v>32</v>
      </c>
      <c r="O22" s="48">
        <v>1037</v>
      </c>
    </row>
    <row r="23" spans="1:37" x14ac:dyDescent="0.2">
      <c r="A23" s="32" t="s">
        <v>21</v>
      </c>
      <c r="B23" s="38"/>
      <c r="C23" s="47"/>
      <c r="D23" s="47"/>
      <c r="E23" s="47"/>
      <c r="F23" s="47">
        <v>2</v>
      </c>
      <c r="G23" s="47"/>
      <c r="H23" s="38"/>
      <c r="I23" s="47"/>
      <c r="J23" s="47"/>
      <c r="K23" s="47"/>
      <c r="L23" s="47">
        <v>6.93</v>
      </c>
      <c r="M23" s="47"/>
      <c r="N23" s="38">
        <v>2</v>
      </c>
      <c r="O23" s="48">
        <v>6.93</v>
      </c>
    </row>
    <row r="24" spans="1:37" x14ac:dyDescent="0.2">
      <c r="A24" s="32" t="s">
        <v>44</v>
      </c>
      <c r="B24" s="38"/>
      <c r="C24" s="47">
        <v>32</v>
      </c>
      <c r="D24" s="47"/>
      <c r="E24" s="47"/>
      <c r="F24" s="47"/>
      <c r="G24" s="47"/>
      <c r="H24" s="38"/>
      <c r="I24" s="47">
        <v>3812.73</v>
      </c>
      <c r="J24" s="47"/>
      <c r="K24" s="47"/>
      <c r="L24" s="47"/>
      <c r="M24" s="47"/>
      <c r="N24" s="38">
        <v>32</v>
      </c>
      <c r="O24" s="48">
        <v>3812.73</v>
      </c>
    </row>
    <row r="25" spans="1:37" s="16" customFormat="1" x14ac:dyDescent="0.2">
      <c r="A25" s="33" t="s">
        <v>47</v>
      </c>
      <c r="B25" s="39"/>
      <c r="C25" s="49"/>
      <c r="D25" s="49">
        <v>37</v>
      </c>
      <c r="E25" s="49">
        <v>94</v>
      </c>
      <c r="F25" s="49">
        <v>46</v>
      </c>
      <c r="G25" s="49"/>
      <c r="H25" s="39"/>
      <c r="I25" s="49"/>
      <c r="J25" s="49">
        <v>4158.1234999999997</v>
      </c>
      <c r="K25" s="49">
        <v>7894.58</v>
      </c>
      <c r="L25" s="49">
        <v>2484.7455</v>
      </c>
      <c r="M25" s="49"/>
      <c r="N25" s="39">
        <v>177</v>
      </c>
      <c r="O25" s="50">
        <v>14537.449000000001</v>
      </c>
      <c r="P25" s="15"/>
      <c r="Q25" s="15"/>
      <c r="R25" s="15"/>
      <c r="S25" s="15"/>
      <c r="T25" s="15"/>
      <c r="U25" s="15"/>
      <c r="V25" s="15"/>
      <c r="W25" s="15"/>
      <c r="X25" s="15"/>
      <c r="Y25" s="15"/>
      <c r="Z25" s="15"/>
      <c r="AA25" s="15"/>
      <c r="AB25" s="15"/>
      <c r="AC25" s="15"/>
      <c r="AD25" s="15"/>
      <c r="AE25" s="15"/>
      <c r="AF25" s="15"/>
      <c r="AG25" s="15"/>
      <c r="AH25" s="15"/>
      <c r="AI25" s="15"/>
      <c r="AJ25" s="15"/>
      <c r="AK25" s="15"/>
    </row>
    <row r="26" spans="1:37" x14ac:dyDescent="0.2">
      <c r="A26" s="32" t="s">
        <v>50</v>
      </c>
      <c r="B26" s="38"/>
      <c r="C26" s="47"/>
      <c r="D26" s="47"/>
      <c r="E26" s="47">
        <v>94</v>
      </c>
      <c r="F26" s="47"/>
      <c r="G26" s="47"/>
      <c r="H26" s="38"/>
      <c r="I26" s="47"/>
      <c r="J26" s="47"/>
      <c r="K26" s="47">
        <v>7894.58</v>
      </c>
      <c r="L26" s="47"/>
      <c r="M26" s="47"/>
      <c r="N26" s="38">
        <v>94</v>
      </c>
      <c r="O26" s="48">
        <v>7894.58</v>
      </c>
    </row>
    <row r="27" spans="1:37" x14ac:dyDescent="0.2">
      <c r="A27" s="32" t="s">
        <v>46</v>
      </c>
      <c r="B27" s="38"/>
      <c r="C27" s="47"/>
      <c r="D27" s="47">
        <v>37</v>
      </c>
      <c r="E27" s="47"/>
      <c r="F27" s="47"/>
      <c r="G27" s="47"/>
      <c r="H27" s="38"/>
      <c r="I27" s="47"/>
      <c r="J27" s="47">
        <v>4158.1234999999997</v>
      </c>
      <c r="K27" s="47"/>
      <c r="L27" s="47"/>
      <c r="M27" s="47"/>
      <c r="N27" s="38">
        <v>37</v>
      </c>
      <c r="O27" s="48">
        <v>4158.1234999999997</v>
      </c>
    </row>
    <row r="28" spans="1:37" x14ac:dyDescent="0.2">
      <c r="A28" s="32" t="s">
        <v>49</v>
      </c>
      <c r="B28" s="38"/>
      <c r="C28" s="47"/>
      <c r="D28" s="47"/>
      <c r="E28" s="47"/>
      <c r="F28" s="47">
        <v>46</v>
      </c>
      <c r="G28" s="47"/>
      <c r="H28" s="38"/>
      <c r="I28" s="47"/>
      <c r="J28" s="47"/>
      <c r="K28" s="47"/>
      <c r="L28" s="47">
        <v>2484.7455</v>
      </c>
      <c r="M28" s="47"/>
      <c r="N28" s="38">
        <v>46</v>
      </c>
      <c r="O28" s="48">
        <v>2484.7455</v>
      </c>
    </row>
    <row r="29" spans="1:37" s="16" customFormat="1" x14ac:dyDescent="0.2">
      <c r="A29" s="33" t="s">
        <v>35</v>
      </c>
      <c r="B29" s="39">
        <v>6</v>
      </c>
      <c r="C29" s="49"/>
      <c r="D29" s="49"/>
      <c r="E29" s="49"/>
      <c r="F29" s="49"/>
      <c r="G29" s="49"/>
      <c r="H29" s="39">
        <v>261.54000000000002</v>
      </c>
      <c r="I29" s="49"/>
      <c r="J29" s="49"/>
      <c r="K29" s="49"/>
      <c r="L29" s="49"/>
      <c r="M29" s="49"/>
      <c r="N29" s="39">
        <v>6</v>
      </c>
      <c r="O29" s="50">
        <v>261.54000000000002</v>
      </c>
      <c r="P29" s="15"/>
      <c r="Q29" s="15"/>
      <c r="R29" s="15"/>
      <c r="S29" s="15"/>
      <c r="T29" s="15"/>
      <c r="U29" s="15"/>
      <c r="V29" s="15"/>
      <c r="W29" s="15"/>
      <c r="X29" s="15"/>
      <c r="Y29" s="15"/>
      <c r="Z29" s="15"/>
      <c r="AA29" s="15"/>
      <c r="AB29" s="15"/>
      <c r="AC29" s="15"/>
      <c r="AD29" s="15"/>
      <c r="AE29" s="15"/>
      <c r="AF29" s="15"/>
      <c r="AG29" s="15"/>
      <c r="AH29" s="15"/>
      <c r="AI29" s="15"/>
      <c r="AJ29" s="15"/>
      <c r="AK29" s="15"/>
    </row>
    <row r="30" spans="1:37" x14ac:dyDescent="0.2">
      <c r="A30" s="32" t="s">
        <v>33</v>
      </c>
      <c r="B30" s="38">
        <v>6</v>
      </c>
      <c r="C30" s="47"/>
      <c r="D30" s="47"/>
      <c r="E30" s="47"/>
      <c r="F30" s="47"/>
      <c r="G30" s="47"/>
      <c r="H30" s="38">
        <v>261.54000000000002</v>
      </c>
      <c r="I30" s="47"/>
      <c r="J30" s="47"/>
      <c r="K30" s="47"/>
      <c r="L30" s="47"/>
      <c r="M30" s="47"/>
      <c r="N30" s="38">
        <v>6</v>
      </c>
      <c r="O30" s="48">
        <v>261.54000000000002</v>
      </c>
    </row>
    <row r="31" spans="1:37" s="16" customFormat="1" x14ac:dyDescent="0.2">
      <c r="A31" s="35" t="s">
        <v>65</v>
      </c>
      <c r="B31" s="40">
        <v>6</v>
      </c>
      <c r="C31" s="51">
        <v>36</v>
      </c>
      <c r="D31" s="51">
        <v>154</v>
      </c>
      <c r="E31" s="51">
        <v>94</v>
      </c>
      <c r="F31" s="51">
        <v>206</v>
      </c>
      <c r="G31" s="51">
        <v>26</v>
      </c>
      <c r="H31" s="40">
        <v>261.54000000000002</v>
      </c>
      <c r="I31" s="51">
        <v>3845.45</v>
      </c>
      <c r="J31" s="51">
        <v>6573.2734999999993</v>
      </c>
      <c r="K31" s="51">
        <v>7894.58</v>
      </c>
      <c r="L31" s="51">
        <v>9510.9470000000001</v>
      </c>
      <c r="M31" s="51">
        <v>75.569999999999993</v>
      </c>
      <c r="N31" s="40">
        <v>522</v>
      </c>
      <c r="O31" s="52">
        <v>28161.360499999999</v>
      </c>
      <c r="P31" s="15"/>
      <c r="Q31" s="15"/>
      <c r="R31" s="15"/>
      <c r="S31" s="15"/>
      <c r="T31" s="15"/>
      <c r="U31" s="15"/>
      <c r="V31" s="15"/>
      <c r="W31" s="15"/>
      <c r="X31" s="15"/>
      <c r="Y31" s="15"/>
      <c r="Z31" s="15"/>
      <c r="AA31" s="15"/>
      <c r="AB31" s="15"/>
      <c r="AC31" s="15"/>
      <c r="AD31" s="15"/>
      <c r="AE31" s="15"/>
      <c r="AF31" s="15"/>
      <c r="AG31" s="15"/>
      <c r="AH31" s="15"/>
      <c r="AI31" s="15"/>
      <c r="AJ31" s="15"/>
      <c r="AK31" s="15"/>
    </row>
    <row r="32" spans="1:3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baseColWidth="10" defaultColWidth="14.5" defaultRowHeight="15" customHeight="1" x14ac:dyDescent="0.2"/>
  <cols>
    <col min="1" max="1" width="20" customWidth="1"/>
    <col min="2" max="2" width="12.5" customWidth="1"/>
    <col min="3" max="3" width="20" customWidth="1"/>
    <col min="4" max="26" width="8.6640625" customWidth="1"/>
  </cols>
  <sheetData>
    <row r="1" spans="1:2" x14ac:dyDescent="0.2">
      <c r="A1" s="13" t="s">
        <v>11</v>
      </c>
      <c r="B1" s="10" t="s">
        <v>37</v>
      </c>
    </row>
    <row r="3" spans="1:2" x14ac:dyDescent="0.2">
      <c r="A3" s="10" t="s">
        <v>62</v>
      </c>
    </row>
    <row r="4" spans="1:2" x14ac:dyDescent="0.2">
      <c r="A4" s="10">
        <v>88</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000"/>
  <sheetViews>
    <sheetView workbookViewId="0"/>
  </sheetViews>
  <sheetFormatPr baseColWidth="10" defaultColWidth="14.5" defaultRowHeight="15" customHeight="1" x14ac:dyDescent="0.2"/>
  <cols>
    <col min="1" max="1" width="12.5" customWidth="1"/>
    <col min="2" max="2" width="11.33203125" customWidth="1"/>
    <col min="3" max="26" width="8.6640625" customWidth="1"/>
  </cols>
  <sheetData>
    <row r="3" spans="1:2" x14ac:dyDescent="0.2">
      <c r="A3" s="13" t="s">
        <v>63</v>
      </c>
      <c r="B3" s="10" t="s">
        <v>64</v>
      </c>
    </row>
    <row r="4" spans="1:2" x14ac:dyDescent="0.2">
      <c r="A4" s="14" t="s">
        <v>40</v>
      </c>
      <c r="B4" s="10">
        <v>75.569999999999993</v>
      </c>
    </row>
    <row r="5" spans="1:2" x14ac:dyDescent="0.2">
      <c r="A5" s="14" t="s">
        <v>22</v>
      </c>
      <c r="B5" s="10">
        <v>3425.9279999999999</v>
      </c>
    </row>
    <row r="6" spans="1:2" x14ac:dyDescent="0.2">
      <c r="A6" s="14" t="s">
        <v>45</v>
      </c>
      <c r="B6" s="10">
        <v>6297.4755000000005</v>
      </c>
    </row>
    <row r="7" spans="1:2" x14ac:dyDescent="0.2">
      <c r="A7" s="14" t="s">
        <v>31</v>
      </c>
      <c r="B7" s="10">
        <v>8296.99</v>
      </c>
    </row>
    <row r="8" spans="1:2" x14ac:dyDescent="0.2">
      <c r="A8" s="14" t="s">
        <v>27</v>
      </c>
      <c r="B8" s="10">
        <v>10065.397000000001</v>
      </c>
    </row>
    <row r="9" spans="1:2" x14ac:dyDescent="0.2">
      <c r="A9" s="14" t="s">
        <v>65</v>
      </c>
      <c r="B9" s="10">
        <v>28161.360500000003</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00"/>
  <sheetViews>
    <sheetView workbookViewId="0"/>
  </sheetViews>
  <sheetFormatPr baseColWidth="10" defaultColWidth="14.5" defaultRowHeight="15" customHeight="1" x14ac:dyDescent="0.2"/>
  <cols>
    <col min="1" max="1" width="12.5" customWidth="1"/>
    <col min="2" max="2" width="11.33203125" customWidth="1"/>
    <col min="3" max="26" width="8.6640625" customWidth="1"/>
  </cols>
  <sheetData>
    <row r="3" spans="1:2" x14ac:dyDescent="0.2">
      <c r="A3" s="13" t="s">
        <v>63</v>
      </c>
      <c r="B3" s="10" t="s">
        <v>64</v>
      </c>
    </row>
    <row r="4" spans="1:2" x14ac:dyDescent="0.2">
      <c r="A4" s="14" t="s">
        <v>66</v>
      </c>
      <c r="B4" s="10">
        <v>11741.707</v>
      </c>
    </row>
    <row r="5" spans="1:2" x14ac:dyDescent="0.2">
      <c r="A5" s="14" t="s">
        <v>65</v>
      </c>
      <c r="B5" s="10">
        <v>11741.707</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C1000"/>
  <sheetViews>
    <sheetView workbookViewId="0"/>
  </sheetViews>
  <sheetFormatPr baseColWidth="10" defaultColWidth="14.5" defaultRowHeight="15" customHeight="1" x14ac:dyDescent="0.2"/>
  <cols>
    <col min="1" max="1" width="13.1640625" customWidth="1"/>
    <col min="2" max="2" width="16.33203125" customWidth="1"/>
    <col min="3" max="3" width="11.33203125" customWidth="1"/>
    <col min="4" max="4" width="8" customWidth="1"/>
    <col min="5" max="5" width="11.33203125" customWidth="1"/>
    <col min="6" max="6" width="5" customWidth="1"/>
    <col min="7" max="26" width="8.6640625" customWidth="1"/>
  </cols>
  <sheetData>
    <row r="3" spans="1:3" x14ac:dyDescent="0.2">
      <c r="A3" s="13" t="s">
        <v>67</v>
      </c>
      <c r="B3" s="13" t="s">
        <v>68</v>
      </c>
    </row>
    <row r="4" spans="1:3" x14ac:dyDescent="0.2">
      <c r="A4" s="13" t="s">
        <v>63</v>
      </c>
      <c r="B4" s="10" t="s">
        <v>69</v>
      </c>
      <c r="C4" s="10" t="s">
        <v>65</v>
      </c>
    </row>
    <row r="5" spans="1:3" x14ac:dyDescent="0.2">
      <c r="A5" s="14" t="s">
        <v>24</v>
      </c>
      <c r="B5" s="10">
        <v>1054.82</v>
      </c>
      <c r="C5" s="10">
        <v>1054.82</v>
      </c>
    </row>
    <row r="6" spans="1:3" x14ac:dyDescent="0.2">
      <c r="A6" s="14" t="s">
        <v>32</v>
      </c>
      <c r="B6" s="10">
        <v>-22.59</v>
      </c>
      <c r="C6" s="10">
        <v>-22.59</v>
      </c>
    </row>
    <row r="7" spans="1:3" x14ac:dyDescent="0.2">
      <c r="A7" s="14" t="s">
        <v>65</v>
      </c>
      <c r="B7" s="10">
        <v>1032.23</v>
      </c>
      <c r="C7" s="10">
        <v>1032.23</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Instruction</vt:lpstr>
      <vt:lpstr>Lookup</vt:lpstr>
      <vt:lpstr>Lookup Assignment</vt:lpstr>
      <vt:lpstr>Pivot Table</vt:lpstr>
      <vt:lpstr>Pivot Assignment</vt:lpstr>
      <vt:lpstr>Qn1</vt:lpstr>
      <vt:lpstr>Qn2</vt:lpstr>
      <vt:lpstr>Qn3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Microsoft Office User</cp:lastModifiedBy>
  <dcterms:created xsi:type="dcterms:W3CDTF">2023-01-12T16:09:45Z</dcterms:created>
  <dcterms:modified xsi:type="dcterms:W3CDTF">2025-03-12T09:53:44Z</dcterms:modified>
</cp:coreProperties>
</file>