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2"/>
  <workbookPr codeName="ThisWorkbook" defaultThemeVersion="124226"/>
  <mc:AlternateContent xmlns:mc="http://schemas.openxmlformats.org/markup-compatibility/2006">
    <mc:Choice Requires="x15">
      <x15ac:absPath xmlns:x15ac="http://schemas.microsoft.com/office/spreadsheetml/2010/11/ac" url="C:\Users\DKrause1\Desktop\RPA\"/>
    </mc:Choice>
  </mc:AlternateContent>
  <xr:revisionPtr revIDLastSave="33" documentId="102_{EEC2DE5B-C5CF-41AB-BB2C-54E11D51DA1E}" xr6:coauthVersionLast="47" xr6:coauthVersionMax="47" xr10:uidLastSave="{020DB189-8772-4660-AD4D-8B8AB7878FE2}"/>
  <bookViews>
    <workbookView xWindow="28815" yWindow="0" windowWidth="27630" windowHeight="12795" tabRatio="559" firstSheet="1" activeTab="1" xr2:uid="{00000000-000D-0000-FFFF-FFFF00000000}"/>
  </bookViews>
  <sheets>
    <sheet name="Reference" sheetId="19" state="hidden" r:id="rId1"/>
    <sheet name="1. Process Screening" sheetId="13" r:id="rId2"/>
    <sheet name="2. Technology Questions" sheetId="22" r:id="rId3"/>
    <sheet name="Support Cost Matrix" sheetId="23" r:id="rId4"/>
  </sheets>
  <definedNames>
    <definedName name="Responses">Reference!$A$3:$A$5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7" i="13" l="1"/>
  <c r="I48" i="13"/>
  <c r="I49" i="13"/>
  <c r="I50" i="13"/>
  <c r="I51" i="13"/>
  <c r="I52" i="13"/>
  <c r="I53" i="13"/>
  <c r="I54" i="13"/>
  <c r="I55" i="13"/>
  <c r="I58" i="13"/>
  <c r="G58" i="13"/>
  <c r="I70" i="13"/>
  <c r="D2" i="23"/>
  <c r="D3" i="23"/>
  <c r="G71" i="13"/>
  <c r="D4" i="23"/>
  <c r="D5" i="23"/>
  <c r="D6" i="23"/>
  <c r="D7" i="23"/>
  <c r="D8" i="23"/>
  <c r="D9" i="23"/>
  <c r="D10" i="23"/>
  <c r="D65" i="13"/>
  <c r="D66" i="13"/>
  <c r="D89" i="13"/>
  <c r="G80" i="13"/>
  <c r="G79" i="13"/>
  <c r="C40" i="13"/>
  <c r="D88" i="13"/>
  <c r="I59" i="13"/>
  <c r="I57" i="13" l="1"/>
  <c r="I56" i="13"/>
  <c r="G59" i="13" s="1"/>
  <c r="D87" i="13" s="1"/>
  <c r="D95" i="13" l="1"/>
  <c r="D94" i="13"/>
  <c r="D90" i="13"/>
  <c r="D93" i="13"/>
  <c r="D9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Krause, David [CPCUS]</author>
  </authors>
  <commentList>
    <comment ref="D62" authorId="0" shapeId="0" xr:uid="{7DB430C2-AE9D-442A-8E4D-914D1A5397E7}">
      <text>
        <r>
          <rPr>
            <b/>
            <sz val="9"/>
            <color indexed="81"/>
            <rFont val="Tahoma"/>
            <family val="2"/>
          </rPr>
          <t>The approximate time it takes for a single case to complete from beginning to end.  If this measurement is not available, use the average time it takes a team member to compete the task.</t>
        </r>
        <r>
          <rPr>
            <sz val="9"/>
            <color indexed="81"/>
            <rFont val="Tahoma"/>
            <family val="2"/>
          </rPr>
          <t xml:space="preserve">
</t>
        </r>
      </text>
    </comment>
    <comment ref="D63" authorId="0" shapeId="0" xr:uid="{E929ED04-0FF1-4C45-8F71-38D18D9236D3}">
      <text>
        <r>
          <rPr>
            <b/>
            <sz val="9"/>
            <color indexed="81"/>
            <rFont val="Tahoma"/>
            <family val="2"/>
          </rPr>
          <t>The maximum number of tasks a bot will need to process in one day.  For example, if you normally receive 100 orders per day to be processed, enter 100.</t>
        </r>
        <r>
          <rPr>
            <sz val="9"/>
            <color indexed="81"/>
            <rFont val="Tahoma"/>
            <family val="2"/>
          </rPr>
          <t xml:space="preserve">
</t>
        </r>
      </text>
    </comment>
    <comment ref="D64" authorId="0" shapeId="0" xr:uid="{8898D90A-FE5D-4724-8B5C-F2566B351A75}">
      <text>
        <r>
          <rPr>
            <b/>
            <sz val="9"/>
            <color indexed="81"/>
            <rFont val="Tahoma"/>
            <family val="2"/>
          </rPr>
          <t>The time in the day available for the bot to execute the script.  For example, if the bot can run from 6:00am to 10:00am, you would enter 4.</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Krause, David [CPCUS]</author>
  </authors>
  <commentList>
    <comment ref="D14" authorId="0" shapeId="0" xr:uid="{00000000-0006-0000-0100-000001000000}">
      <text>
        <r>
          <rPr>
            <sz val="12"/>
            <color indexed="81"/>
            <rFont val="Tahoma"/>
            <family val="2"/>
          </rPr>
          <t xml:space="preserve">Purpose of this question...
If there are process changes planned on ongoing, it is recommended that these changes be implemented first before automating the process. 
Processes changes typically require a change to bot configuration. In an effort to avoid rework and prolonged testing, RPA should only be developed on processes that are very stable, not changing. </t>
        </r>
      </text>
    </comment>
    <comment ref="D15" authorId="0" shapeId="0" xr:uid="{00000000-0006-0000-0100-000002000000}">
      <text>
        <r>
          <rPr>
            <sz val="12"/>
            <color indexed="81"/>
            <rFont val="Tahoma"/>
            <family val="2"/>
          </rPr>
          <t xml:space="preserve">Purpose of this question…
If there were challenges automating the process in the past, the same challenge(s) may come up again in the project. 
The answer to this question will help the team understand whether the proposed project is feasible, and what challenges we may face during the project. </t>
        </r>
      </text>
    </comment>
    <comment ref="D35" authorId="0" shapeId="0" xr:uid="{CBADEC6F-FCCF-4779-A2D4-03ECE08AC0E1}">
      <text>
        <r>
          <rPr>
            <b/>
            <sz val="11"/>
            <color indexed="81"/>
            <rFont val="Tahoma"/>
            <family val="2"/>
          </rPr>
          <t xml:space="preserve">Purpose of this question...
</t>
        </r>
        <r>
          <rPr>
            <sz val="11"/>
            <color indexed="81"/>
            <rFont val="Tahoma"/>
            <family val="2"/>
          </rPr>
          <t xml:space="preserve">
Current version of the RPA Software (Blue Prism) does NOT support Chrome Browser. 
Blue Prism only supports Internet Explorer browser. </t>
        </r>
      </text>
    </comment>
    <comment ref="D36" authorId="0" shapeId="0" xr:uid="{00000000-0006-0000-0100-000003000000}">
      <text>
        <r>
          <rPr>
            <sz val="12"/>
            <color indexed="81"/>
            <rFont val="Tahoma"/>
            <family val="2"/>
          </rPr>
          <t xml:space="preserve">Purpose of this question...
If there is a significant upgrade coming for any of the business specific applications, it may be better to wait until that upgrade is completed before building the bot. The bot will need to be regression tested and likely modified to work with the upgraded system. </t>
        </r>
      </text>
    </comment>
    <comment ref="D39" authorId="0" shapeId="0" xr:uid="{C81B7260-1CF3-4168-B3E4-3314D7CB94FB}">
      <text>
        <r>
          <rPr>
            <b/>
            <sz val="11"/>
            <color indexed="81"/>
            <rFont val="Tahoma"/>
            <family val="2"/>
          </rPr>
          <t xml:space="preserve">Purpose of this question...
</t>
        </r>
        <r>
          <rPr>
            <sz val="11"/>
            <color indexed="81"/>
            <rFont val="Tahoma"/>
            <family val="2"/>
          </rPr>
          <t xml:space="preserve">Development of the bot requires a non-production system (e.g. DEV or QA). It is critical that the non-production system used for development is an </t>
        </r>
        <r>
          <rPr>
            <i/>
            <sz val="11"/>
            <color indexed="81"/>
            <rFont val="Tahoma"/>
            <family val="2"/>
          </rPr>
          <t>exact replica / identical configuration</t>
        </r>
        <r>
          <rPr>
            <sz val="11"/>
            <color indexed="81"/>
            <rFont val="Tahoma"/>
            <family val="2"/>
          </rPr>
          <t xml:space="preserve"> to the production environment. 
Differences between environments can usually be accomodated. Knowing of these differences in advance is critical to planning; otherwise issues will be discovered only in QA or PROD releases (causing rework). </t>
        </r>
        <r>
          <rPr>
            <b/>
            <sz val="11"/>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<sst xmlns="http://schemas.openxmlformats.org/spreadsheetml/2006/main" count="170" uniqueCount="137">
  <si>
    <t>Process Screening</t>
  </si>
  <si>
    <t>Responses</t>
  </si>
  <si>
    <t>Yes</t>
  </si>
  <si>
    <t>No</t>
  </si>
  <si>
    <t>Not Sure</t>
  </si>
  <si>
    <t>Robotic Process Automation Screening Worksheet</t>
  </si>
  <si>
    <r>
      <rPr>
        <b/>
        <u/>
        <sz val="10"/>
        <color theme="1" tint="0.34998626667073579"/>
        <rFont val="Calibri"/>
        <family val="2"/>
        <scheme val="minor"/>
      </rPr>
      <t>Instructions:</t>
    </r>
    <r>
      <rPr>
        <sz val="10"/>
        <color theme="1" tint="0.34998626667073579"/>
        <rFont val="Calibri"/>
        <family val="2"/>
        <scheme val="minor"/>
      </rPr>
      <t xml:space="preserve">  Please complete the cells highlighted in light grey shading.  Complete the qualitative questions by selecting your answers from the dropdown menu.  If the result of the screening questions shows that robotic process automation may be a good fit,  continue and complete the Technology Questions sheet. Use the information in this document to faciliate reviews with Enterprise Architecture, Continuous Process Improvement, and Business Technology. </t>
    </r>
  </si>
  <si>
    <t>Requestor Details</t>
  </si>
  <si>
    <t>Name:</t>
  </si>
  <si>
    <t>Date:</t>
  </si>
  <si>
    <t>WWID:</t>
  </si>
  <si>
    <t>Function (Finance, HR, Procurement…)</t>
  </si>
  <si>
    <t>Process Name</t>
  </si>
  <si>
    <t>Current State Description / Problem Statement</t>
  </si>
  <si>
    <t>&lt;Describe the current state of the process that needs to be automated, including the waste or pain points that the automation is intended to address&gt;</t>
  </si>
  <si>
    <t>Future State Description / Solution Summary</t>
  </si>
  <si>
    <t xml:space="preserve">&lt;Describe the automated process that will be created, which will eliminate the waste or alleviate the pain points from the manual process&gt; </t>
  </si>
  <si>
    <t xml:space="preserve">Will the Automation satisfy a Compliance issue? </t>
  </si>
  <si>
    <t>&lt;If Yes, please describe the compliance requirement and rate as a low, medium, or high criticality&gt;</t>
  </si>
  <si>
    <t>Will the Automation address a data quality issue that cannot be addressed through manual processes/controls?</t>
  </si>
  <si>
    <t>&lt;If Yes, please describe the data quality issue and rate as low, medium, or high criticality&gt;</t>
  </si>
  <si>
    <t>Additional Benefits</t>
  </si>
  <si>
    <t>&lt;Please desribe any additonal benefits that may be gained by automating this process, including ‘soft’ benefits that are expected to be achieved with this automation (customer experience improvement, cost avoidance, etc.)&gt;</t>
  </si>
  <si>
    <t>Process Suitability Questionnaire</t>
  </si>
  <si>
    <t>Answers</t>
  </si>
  <si>
    <t>Is the process formally documented in work instructions, process flows, or desk-side procedures?</t>
  </si>
  <si>
    <t>Does the process involve manual, repetitive activities that can be separated into discrete keystroke-level steps?</t>
  </si>
  <si>
    <t>Is the process standardized (e.g., is it based on a standard way of work that is completed the same way more often than not?)</t>
  </si>
  <si>
    <t>Is the process stable (has not changed in the last 6 months and no planned changes for the next 6 months)?</t>
  </si>
  <si>
    <t>Does the process require "stare and compare" or "copy and paste," activities with multiple systems 
(e.g., compare info from one system with the same info in another system, manually copy information from one system to another)?</t>
  </si>
  <si>
    <t>Does the process require understanding information from unstructured data such as the body of an email, word document, PDF documents?</t>
  </si>
  <si>
    <t>Does the process involve copying information from scanned documents, images, or handwriting recognition?</t>
  </si>
  <si>
    <t>Does the process involve predicting a future outcome, or logic / judgment based decisions beyond business rules?</t>
  </si>
  <si>
    <t>Initial Development Cost Estimator</t>
  </si>
  <si>
    <t>This should be used as a rough guide for planning and budgeting purposes. Actual cost will be determined during project scoping.</t>
  </si>
  <si>
    <t>Internally hosted web-based applications used by the process?</t>
  </si>
  <si>
    <t>Externally hosted web-based (Saas) applications used by the process?</t>
  </si>
  <si>
    <t>Legacy mainframe or Citrix based applications used by the process?</t>
  </si>
  <si>
    <t>Are there any outage windows / times when application will not be available for process development?</t>
  </si>
  <si>
    <t>What is the total number of applications used by the process (include MS Office apps such as Outlook, Excel, etc.)</t>
  </si>
  <si>
    <t>How many screens or web pages are used during the execution of the process?</t>
  </si>
  <si>
    <t>How many fields are used (either to read a value or write a value) during the execution of the process?</t>
  </si>
  <si>
    <t>How many discrete sub-processes are there within the overall process? 
(e.g. gather information, execute transaction #1, execute transaction #2, etc.)</t>
  </si>
  <si>
    <t>What percent of transactions will require some exception logic (if this, then that scenarios)?</t>
  </si>
  <si>
    <t>Do you need to budget for a Project Manager?</t>
  </si>
  <si>
    <t>Do you need to budget for a Business Analyst?</t>
  </si>
  <si>
    <t>Complexity Rating</t>
  </si>
  <si>
    <t>Cost Estimation</t>
  </si>
  <si>
    <t>Number of Bot Estimator</t>
  </si>
  <si>
    <t>Time to complete task (min)</t>
  </si>
  <si>
    <t>Volume (#) of tasks completed per day</t>
  </si>
  <si>
    <t>Available Run Time (hrs)</t>
  </si>
  <si>
    <t>Daily Run Time (hours)</t>
  </si>
  <si>
    <t>Total Number of Bots</t>
  </si>
  <si>
    <t>Annual Run and Support Cost Estimator</t>
  </si>
  <si>
    <t>During what time period is support required ("9 hours x 5 days", "24 hours x 5 days", or "24 hours x 7 days")</t>
  </si>
  <si>
    <t>9 x 5</t>
  </si>
  <si>
    <t>Annual Run and Support Cost</t>
  </si>
  <si>
    <t>Simple Labor Savings Calculator</t>
  </si>
  <si>
    <t>What is the approximate annual case volume for the process?</t>
  </si>
  <si>
    <t>What is the approximate cycle time of a typical case,  in minutes?</t>
  </si>
  <si>
    <t>What % of cases / transactions are expected to be automated through RPA?</t>
  </si>
  <si>
    <t>What is the annual fully loaded labor rate of the professionals completing the task?</t>
  </si>
  <si>
    <t xml:space="preserve">Estimated Annual Value of Labor Savings / Avoidance </t>
  </si>
  <si>
    <t>Estimated Annual Hours of Labor Savings / Avoidance</t>
  </si>
  <si>
    <t>How many people are involved in performing the process today?</t>
  </si>
  <si>
    <t>What is the approximate error rate for the process? (Please provide it if you have it)</t>
  </si>
  <si>
    <r>
      <t xml:space="preserve">Estimated Costs  </t>
    </r>
    <r>
      <rPr>
        <i/>
        <sz val="10"/>
        <color rgb="FF595959"/>
        <rFont val="Calibri"/>
        <family val="2"/>
        <scheme val="minor"/>
      </rPr>
      <t>Note: Actual costs will vary (development complexity, license need, ...)</t>
    </r>
  </si>
  <si>
    <t>Development Costs</t>
  </si>
  <si>
    <t>Platform and Support Costs</t>
  </si>
  <si>
    <t>Bot License and Hosting Costs</t>
  </si>
  <si>
    <t>Total Costs</t>
  </si>
  <si>
    <t>Estimated Cumulative Labor Savings Benefit by Year</t>
  </si>
  <si>
    <t>Year 1</t>
  </si>
  <si>
    <t>Year 2</t>
  </si>
  <si>
    <t>Year 3</t>
  </si>
  <si>
    <t>Payback Period</t>
  </si>
  <si>
    <t>Robotic Process Automation Solution Complexity and Scoping Questions</t>
  </si>
  <si>
    <t>Required Engagement and Approval</t>
  </si>
  <si>
    <t>Name the following individuals who have been involved in the review and approval of the RPA project.</t>
  </si>
  <si>
    <t>1a.</t>
  </si>
  <si>
    <t>Business Technology Leader (BTL)</t>
  </si>
  <si>
    <t>1b.</t>
  </si>
  <si>
    <t>Enteprise Architect (EA)</t>
  </si>
  <si>
    <t>1c.</t>
  </si>
  <si>
    <t>Continuous Process Improvement (CPI)</t>
  </si>
  <si>
    <t>1d.</t>
  </si>
  <si>
    <t>RPA Solution Architect (SA)</t>
  </si>
  <si>
    <t>Process Traits</t>
  </si>
  <si>
    <t>Is the process stable? 
How often does the process change, in such a way that the automation will need to be altered / enhanced?</t>
  </si>
  <si>
    <t>Please describe any projects or attempts that have been completed or proposed in the past to automate the process.</t>
  </si>
  <si>
    <t xml:space="preserve">Will a person be interacting with the Bot as either the provider of information, recipient, or to address exceptions? 
Please describe the hand-offs, if needed. </t>
  </si>
  <si>
    <t>Technical Solution Due Diligence</t>
  </si>
  <si>
    <t>Describe if the following technologies were considered to address the business need</t>
  </si>
  <si>
    <t>5a</t>
  </si>
  <si>
    <r>
      <rPr>
        <u/>
        <sz val="11"/>
        <color theme="1" tint="0.34998626667073579"/>
        <rFont val="Arial"/>
        <family val="2"/>
      </rPr>
      <t>System Enhancement:</t>
    </r>
    <r>
      <rPr>
        <sz val="11"/>
        <color theme="1" tint="0.34998626667073579"/>
        <rFont val="Arial"/>
        <family val="2"/>
      </rPr>
      <t xml:space="preserve"> 
Can the business problem be solved through an enhancement to existing system functionality?</t>
    </r>
  </si>
  <si>
    <t>5b</t>
  </si>
  <si>
    <r>
      <rPr>
        <u/>
        <sz val="11"/>
        <color theme="1" tint="0.34998626667073579"/>
        <rFont val="Arial"/>
        <family val="2"/>
      </rPr>
      <t>Workflow:</t>
    </r>
    <r>
      <rPr>
        <sz val="11"/>
        <color theme="1" tint="0.34998626667073579"/>
        <rFont val="Arial"/>
        <family val="2"/>
      </rPr>
      <t xml:space="preserve"> 
Will the bot interact frequently with the humans, such as receiving information, or facilitating reviews/approvals? If yes, consider workflow solutions or a combination of RPA + Workflow.</t>
    </r>
  </si>
  <si>
    <t>5c</t>
  </si>
  <si>
    <r>
      <rPr>
        <u/>
        <sz val="11"/>
        <color theme="1" tint="0.34998626667073579"/>
        <rFont val="Arial"/>
        <family val="2"/>
      </rPr>
      <t>Analytical Tools:</t>
    </r>
    <r>
      <rPr>
        <sz val="11"/>
        <color theme="1" tint="0.34998626667073579"/>
        <rFont val="Arial"/>
        <family val="2"/>
      </rPr>
      <t xml:space="preserve"> 
Does the solution require analysis/transformation/summarization of thousands of rows of excel data?   If yes, an additional tools such as Alteryx, Excel Macros may need to be part of the overall solution.</t>
    </r>
  </si>
  <si>
    <t>5d</t>
  </si>
  <si>
    <r>
      <rPr>
        <u/>
        <sz val="11"/>
        <color theme="1" tint="0.34998626667073579"/>
        <rFont val="Arial"/>
        <family val="2"/>
      </rPr>
      <t>Integrations/EDG/APIs:</t>
    </r>
    <r>
      <rPr>
        <sz val="11"/>
        <color theme="1" tint="0.34998626667073579"/>
        <rFont val="Arial"/>
        <family val="2"/>
      </rPr>
      <t xml:space="preserve"> 
Does the solution require the transfer of data between multiple systems where integrations are available and/or the systems involved can leverage a shared data lake/API/EDG/other integration technology?</t>
    </r>
  </si>
  <si>
    <t>5e</t>
  </si>
  <si>
    <r>
      <rPr>
        <u/>
        <sz val="11"/>
        <color theme="1" tint="0.34998626667073579"/>
        <rFont val="Arial"/>
        <family val="2"/>
      </rPr>
      <t>Other:</t>
    </r>
    <r>
      <rPr>
        <sz val="11"/>
        <color theme="1" tint="0.34998626667073579"/>
        <rFont val="Arial"/>
        <family val="2"/>
      </rPr>
      <t xml:space="preserve"> 
(Please specify)</t>
    </r>
  </si>
  <si>
    <t xml:space="preserve">Have any other technology/process based solutions been shown to be too costly or unable to meet current  timelines? </t>
  </si>
  <si>
    <t>Will the automation replace any existing tools/application that may currently be providing the desired output/solution?  What is the rationale for replacing the existing tool/application with RPA?</t>
  </si>
  <si>
    <t>Application / System Traits</t>
  </si>
  <si>
    <t xml:space="preserve">Please list the systems that the Bot will utilize, categorize them below. </t>
  </si>
  <si>
    <t>8a</t>
  </si>
  <si>
    <r>
      <t>Standard Microsoft Office Applications</t>
    </r>
    <r>
      <rPr>
        <sz val="11"/>
        <color theme="1" tint="0.34998626667073579"/>
        <rFont val="Arial"/>
        <family val="2"/>
      </rPr>
      <t xml:space="preserve"> (e.g. Outlook, Excel, etc.)</t>
    </r>
  </si>
  <si>
    <t>8e</t>
  </si>
  <si>
    <r>
      <t>Enerprise-wide Standard Applications</t>
    </r>
    <r>
      <rPr>
        <sz val="11"/>
        <color theme="1" tint="0.34998626667073579"/>
        <rFont val="Arial"/>
        <family val="2"/>
      </rPr>
      <t xml:space="preserve"> (e.g. "JJEDS", "Office 365", etc.)</t>
    </r>
  </si>
  <si>
    <t>8b</t>
  </si>
  <si>
    <r>
      <t>Internally Hosted Business Applications</t>
    </r>
    <r>
      <rPr>
        <sz val="11"/>
        <color theme="1" tint="0.34998626667073579"/>
        <rFont val="Arial"/>
        <family val="2"/>
      </rPr>
      <t xml:space="preserve"> (e.g. "</t>
    </r>
    <r>
      <rPr>
        <i/>
        <sz val="11"/>
        <color theme="1" tint="0.34998626667073579"/>
        <rFont val="Arial"/>
        <family val="2"/>
      </rPr>
      <t>Pharma R&amp;D Lab System", "MD Labeling System</t>
    </r>
    <r>
      <rPr>
        <sz val="11"/>
        <color theme="1" tint="0.34998626667073579"/>
        <rFont val="Arial"/>
        <family val="2"/>
      </rPr>
      <t>", etc.)</t>
    </r>
  </si>
  <si>
    <t>8c</t>
  </si>
  <si>
    <r>
      <t>Desktop/Client-Based Business Applications</t>
    </r>
    <r>
      <rPr>
        <b/>
        <sz val="11"/>
        <color theme="1" tint="0.34998626667073579"/>
        <rFont val="Arial"/>
        <family val="2"/>
      </rPr>
      <t xml:space="preserve"> </t>
    </r>
    <r>
      <rPr>
        <sz val="11"/>
        <color theme="1" tint="0.34998626667073579"/>
        <rFont val="Arial"/>
        <family val="2"/>
      </rPr>
      <t>(e.g. Custom Java, .NET apps, SAP GUI)</t>
    </r>
  </si>
  <si>
    <t>8d</t>
  </si>
  <si>
    <r>
      <t>Externally Hosted / SaaS Applications</t>
    </r>
    <r>
      <rPr>
        <i/>
        <sz val="11"/>
        <color theme="1" tint="0.34998626667073579"/>
        <rFont val="Arial"/>
        <family val="2"/>
      </rPr>
      <t xml:space="preserve"> </t>
    </r>
    <r>
      <rPr>
        <sz val="11"/>
        <color theme="1" tint="0.34998626667073579"/>
        <rFont val="Arial"/>
        <family val="2"/>
      </rPr>
      <t>(e.g. SFDC, eMarketplace, Workday, Concur)</t>
    </r>
  </si>
  <si>
    <t>Are any Web Browser applications ONLY compatible with Chrome? If yes, please list the apps.</t>
  </si>
  <si>
    <t>What is the frequency and plan of upgrades/enhancements for the applications(s)?</t>
  </si>
  <si>
    <t xml:space="preserve">Are there any known performance or availabilty issues with the target systems? </t>
  </si>
  <si>
    <t>Is the Bot required to process transactions that are received real-time or is the work batch-run/scheduled?</t>
  </si>
  <si>
    <r>
      <t xml:space="preserve">Are there any known differences between the environments? 
</t>
    </r>
    <r>
      <rPr>
        <sz val="11"/>
        <color theme="1" tint="0.34998626667073579"/>
        <rFont val="Arial"/>
        <family val="2"/>
      </rPr>
      <t>(e.g. UI, Data, Application Performance, User Role Configuration, User Access/Authentication Method, etc.)</t>
    </r>
  </si>
  <si>
    <r>
      <t xml:space="preserve">How good is the application data in the non-production environments for purposes of developing and testing the process? </t>
    </r>
    <r>
      <rPr>
        <sz val="11"/>
        <color theme="1" tint="0.34998626667073579"/>
        <rFont val="Arial"/>
        <family val="2"/>
      </rPr>
      <t>Indicate if test data will need to be created.</t>
    </r>
  </si>
  <si>
    <t>Level</t>
  </si>
  <si>
    <t>Availability</t>
  </si>
  <si>
    <t>Complexity</t>
  </si>
  <si>
    <t>Lookup Column</t>
  </si>
  <si>
    <t>Per Bot cost ( annual)</t>
  </si>
  <si>
    <t>Bronze</t>
  </si>
  <si>
    <t>Low</t>
  </si>
  <si>
    <t>Medium</t>
  </si>
  <si>
    <t>High</t>
  </si>
  <si>
    <t>Silver</t>
  </si>
  <si>
    <t>24 x 5</t>
  </si>
  <si>
    <t>Gold</t>
  </si>
  <si>
    <t>24 x 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</si>
</sst>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quot;$&quot;#,##0"/>
  </numFmts>
  <fonts count="41">
    <font>
      <sz val="11"/>
      <color theme="1"/>
      <name val="Calibri"/>
      <family val="2"/>
      <scheme val="minor"/>
    </font>
    <font>
      <sz val="10"/>
      <color rgb="FF595959"/>
      <name val="Calibri"/>
      <family val="2"/>
      <scheme val="minor"/>
    </font>
    <font>
      <sz val="10"/>
      <color theme="1" tint="0.34998626667073579"/>
      <name val="Calibri"/>
      <family val="2"/>
      <scheme val="minor"/>
    </font>
    <font>
      <b/>
      <sz val="16"/>
      <color rgb="FF0070C0"/>
      <name val="Calibri"/>
      <family val="2"/>
      <scheme val="minor"/>
    </font>
    <font>
      <b/>
      <sz val="10"/>
      <color rgb="FF595959"/>
      <name val="Calibri"/>
      <family val="2"/>
      <scheme val="minor"/>
    </font>
    <font>
      <b/>
      <sz val="11"/>
      <color rgb="FF595959"/>
      <name val="Calibri"/>
      <family val="2"/>
      <scheme val="minor"/>
    </font>
    <font>
      <sz val="11"/>
      <color theme="1"/>
      <name val="Calibri"/>
      <family val="2"/>
      <scheme val="minor"/>
    </font>
    <font>
      <sz val="11"/>
      <color theme="1"/>
      <name val="Arial"/>
      <family val="2"/>
    </font>
    <font>
      <sz val="11"/>
      <color theme="0"/>
      <name val="Arial"/>
      <family val="2"/>
    </font>
    <font>
      <b/>
      <sz val="16"/>
      <color theme="0"/>
      <name val="Arial"/>
      <family val="2"/>
    </font>
    <font>
      <b/>
      <sz val="18"/>
      <color theme="0"/>
      <name val="Arial"/>
      <family val="2"/>
    </font>
    <font>
      <sz val="10"/>
      <color theme="0"/>
      <name val="Arial"/>
      <family val="2"/>
    </font>
    <font>
      <sz val="10"/>
      <color theme="1" tint="0.34998626667073579"/>
      <name val="Arial"/>
      <family val="2"/>
    </font>
    <font>
      <b/>
      <sz val="12"/>
      <color theme="0"/>
      <name val="Arial"/>
      <family val="2"/>
    </font>
    <font>
      <sz val="12"/>
      <color theme="1" tint="0.34998626667073579"/>
      <name val="Arial"/>
      <family val="2"/>
    </font>
    <font>
      <b/>
      <sz val="12"/>
      <color theme="1" tint="0.34998626667073579"/>
      <name val="Arial"/>
      <family val="2"/>
    </font>
    <font>
      <sz val="12"/>
      <color indexed="81"/>
      <name val="Tahoma"/>
      <family val="2"/>
    </font>
    <font>
      <b/>
      <sz val="20"/>
      <color rgb="FF0070C0"/>
      <name val="Calibri"/>
      <family val="2"/>
      <scheme val="minor"/>
    </font>
    <font>
      <b/>
      <sz val="11"/>
      <color indexed="81"/>
      <name val="Tahoma"/>
      <family val="2"/>
    </font>
    <font>
      <sz val="9"/>
      <color indexed="81"/>
      <name val="Tahoma"/>
      <family val="2"/>
    </font>
    <font>
      <sz val="11"/>
      <color indexed="81"/>
      <name val="Tahoma"/>
      <family val="2"/>
    </font>
    <font>
      <i/>
      <sz val="11"/>
      <color indexed="81"/>
      <name val="Tahoma"/>
      <family val="2"/>
    </font>
    <font>
      <b/>
      <sz val="9"/>
      <color indexed="81"/>
      <name val="Tahoma"/>
      <family val="2"/>
    </font>
    <font>
      <b/>
      <sz val="11"/>
      <color theme="1"/>
      <name val="Calibri"/>
      <family val="2"/>
      <scheme val="minor"/>
    </font>
    <font>
      <sz val="11"/>
      <color rgb="FF000000"/>
      <name val="Calibri"/>
      <family val="2"/>
    </font>
    <font>
      <b/>
      <sz val="11"/>
      <color rgb="FF000000"/>
      <name val="Calibri"/>
      <family val="2"/>
    </font>
    <font>
      <b/>
      <sz val="11"/>
      <color theme="1" tint="0.34998626667073579"/>
      <name val="Arial"/>
      <family val="2"/>
    </font>
    <font>
      <u/>
      <sz val="11"/>
      <color theme="1" tint="0.34998626667073579"/>
      <name val="Arial"/>
      <family val="2"/>
    </font>
    <font>
      <sz val="11"/>
      <color theme="1" tint="0.34998626667073579"/>
      <name val="Arial"/>
      <family val="2"/>
    </font>
    <font>
      <i/>
      <sz val="11"/>
      <color theme="1" tint="0.34998626667073579"/>
      <name val="Arial"/>
      <family val="2"/>
    </font>
    <font>
      <b/>
      <sz val="11"/>
      <color theme="1"/>
      <name val="Arial"/>
      <family val="2"/>
    </font>
    <font>
      <sz val="10"/>
      <color theme="1"/>
      <name val="Calibri"/>
      <family val="2"/>
      <scheme val="minor"/>
    </font>
    <font>
      <b/>
      <sz val="10"/>
      <color rgb="FF0070C0"/>
      <name val="Calibri"/>
      <family val="2"/>
      <scheme val="minor"/>
    </font>
    <font>
      <b/>
      <sz val="10"/>
      <color rgb="FF0070C0"/>
      <name val="Bookman Old Style"/>
      <family val="1"/>
    </font>
    <font>
      <b/>
      <sz val="10"/>
      <color rgb="FFFF0000"/>
      <name val="Bookman Old Style"/>
      <family val="1"/>
    </font>
    <font>
      <b/>
      <u/>
      <sz val="10"/>
      <color theme="1" tint="0.34998626667073579"/>
      <name val="Calibri"/>
      <family val="2"/>
      <scheme val="minor"/>
    </font>
    <font>
      <b/>
      <sz val="10"/>
      <color theme="1"/>
      <name val="Calibri"/>
      <family val="2"/>
      <scheme val="minor"/>
    </font>
    <font>
      <i/>
      <sz val="10"/>
      <color rgb="FFFF0000"/>
      <name val="Calibri"/>
      <family val="2"/>
      <scheme val="minor"/>
    </font>
    <font>
      <sz val="10"/>
      <color theme="0"/>
      <name val="Calibri"/>
      <family val="2"/>
      <scheme val="minor"/>
    </font>
    <font>
      <b/>
      <sz val="10"/>
      <name val="Calibri"/>
      <family val="2"/>
      <scheme val="minor"/>
    </font>
    <font>
      <i/>
      <sz val="10"/>
      <color rgb="FF595959"/>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bgColor indexed="64"/>
      </patternFill>
    </fill>
    <fill>
      <patternFill patternType="solid">
        <fgColor theme="8" tint="0.39997558519241921"/>
        <bgColor indexed="64"/>
      </patternFill>
    </fill>
    <fill>
      <patternFill patternType="solid">
        <fgColor theme="0"/>
        <bgColor indexed="64"/>
      </patternFill>
    </fill>
    <fill>
      <patternFill patternType="solid">
        <fgColor theme="0" tint="-0.499984740745262"/>
        <bgColor indexed="64"/>
      </patternFill>
    </fill>
    <fill>
      <patternFill patternType="solid">
        <fgColor rgb="FFFFFFCC"/>
        <bgColor indexed="64"/>
      </patternFill>
    </fill>
    <fill>
      <patternFill patternType="solid">
        <fgColor rgb="FFFFFFFF"/>
        <bgColor indexed="64"/>
      </patternFill>
    </fill>
    <fill>
      <patternFill patternType="solid">
        <fgColor rgb="FF99CC00"/>
        <bgColor indexed="64"/>
      </patternFill>
    </fill>
    <fill>
      <patternFill patternType="solid">
        <fgColor theme="0" tint="-0.14999847407452621"/>
        <bgColor indexed="64"/>
      </patternFill>
    </fill>
  </fills>
  <borders count="4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bottom style="thin">
        <color theme="0" tint="-0.249977111117893"/>
      </bottom>
      <diagonal/>
    </border>
    <border>
      <left/>
      <right/>
      <top style="thin">
        <color theme="0" tint="-0.249977111117893"/>
      </top>
      <bottom/>
      <diagonal/>
    </border>
    <border>
      <left/>
      <right style="thin">
        <color theme="0" tint="-0.249977111117893"/>
      </right>
      <top style="thin">
        <color theme="0" tint="-0.249977111117893"/>
      </top>
      <bottom style="thin">
        <color theme="0" tint="-0.249977111117893"/>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diagonal/>
    </border>
    <border>
      <left/>
      <right style="thin">
        <color theme="1" tint="0.34998626667073579"/>
      </right>
      <top/>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style="thin">
        <color theme="0" tint="-0.249977111117893"/>
      </top>
      <bottom/>
      <diagonal/>
    </border>
    <border>
      <left style="thin">
        <color theme="0" tint="-0.249977111117893"/>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medium">
        <color theme="0" tint="-0.499984740745262"/>
      </left>
      <right/>
      <top style="medium">
        <color theme="0" tint="-0.499984740745262"/>
      </top>
      <bottom/>
      <diagonal/>
    </border>
    <border>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diagonal/>
    </border>
  </borders>
  <cellStyleXfs count="4">
    <xf numFmtId="0" fontId="0" fillId="0" borderId="0"/>
    <xf numFmtId="44" fontId="6" fillId="0" borderId="0" applyFont="0" applyFill="0" applyBorder="0" applyAlignment="0" applyProtection="0"/>
    <xf numFmtId="43" fontId="6" fillId="0" borderId="0" applyFont="0" applyFill="0" applyBorder="0" applyAlignment="0" applyProtection="0"/>
    <xf numFmtId="9" fontId="6" fillId="0" borderId="0" applyFont="0" applyFill="0" applyBorder="0" applyAlignment="0" applyProtection="0"/>
  </cellStyleXfs>
  <cellXfs count="146">
    <xf numFmtId="0" fontId="0" fillId="0" borderId="0" xfId="0"/>
    <xf numFmtId="0" fontId="0" fillId="0" borderId="0" xfId="0" applyAlignment="1">
      <alignment horizontal="center"/>
    </xf>
    <xf numFmtId="0" fontId="4" fillId="0" borderId="0" xfId="0" applyFont="1"/>
    <xf numFmtId="0" fontId="1" fillId="0" borderId="0" xfId="0" applyFont="1"/>
    <xf numFmtId="0" fontId="5" fillId="0" borderId="0" xfId="0" applyFont="1" applyAlignment="1">
      <alignment horizontal="center"/>
    </xf>
    <xf numFmtId="49" fontId="2" fillId="0" borderId="0" xfId="0" applyNumberFormat="1" applyFont="1" applyAlignment="1" applyProtection="1">
      <alignment vertical="top" wrapText="1" readingOrder="1"/>
      <protection locked="0"/>
    </xf>
    <xf numFmtId="49" fontId="2" fillId="0" borderId="4" xfId="0" applyNumberFormat="1" applyFont="1" applyBorder="1" applyAlignment="1" applyProtection="1">
      <alignment vertical="top" wrapText="1" readingOrder="1"/>
      <protection locked="0"/>
    </xf>
    <xf numFmtId="49" fontId="2" fillId="0" borderId="3" xfId="0" applyNumberFormat="1" applyFont="1" applyBorder="1" applyAlignment="1" applyProtection="1">
      <alignment vertical="top" wrapText="1" readingOrder="1"/>
      <protection locked="0"/>
    </xf>
    <xf numFmtId="49" fontId="2" fillId="0" borderId="0" xfId="0" applyNumberFormat="1" applyFont="1" applyAlignment="1" applyProtection="1">
      <alignment vertical="top" readingOrder="1"/>
      <protection locked="0"/>
    </xf>
    <xf numFmtId="49" fontId="2" fillId="0" borderId="16" xfId="0" applyNumberFormat="1" applyFont="1" applyBorder="1" applyAlignment="1" applyProtection="1">
      <alignment vertical="top" wrapText="1" readingOrder="1"/>
      <protection locked="0"/>
    </xf>
    <xf numFmtId="49" fontId="2" fillId="0" borderId="21" xfId="0" applyNumberFormat="1" applyFont="1" applyBorder="1" applyAlignment="1" applyProtection="1">
      <alignment vertical="top" readingOrder="1"/>
      <protection locked="0"/>
    </xf>
    <xf numFmtId="49" fontId="2" fillId="0" borderId="21" xfId="0" applyNumberFormat="1" applyFont="1" applyBorder="1" applyAlignment="1" applyProtection="1">
      <alignment horizontal="left" vertical="top" readingOrder="1"/>
      <protection locked="0"/>
    </xf>
    <xf numFmtId="0" fontId="7" fillId="0" borderId="0" xfId="0" applyFont="1" applyProtection="1">
      <protection locked="0"/>
    </xf>
    <xf numFmtId="49" fontId="12" fillId="0" borderId="0" xfId="0" applyNumberFormat="1" applyFont="1" applyAlignment="1" applyProtection="1">
      <alignment horizontal="left" vertical="top" readingOrder="1"/>
      <protection locked="0"/>
    </xf>
    <xf numFmtId="0" fontId="7" fillId="5" borderId="0" xfId="0" applyFont="1" applyFill="1" applyAlignment="1" applyProtection="1">
      <alignment horizontal="left" vertical="top"/>
      <protection locked="0"/>
    </xf>
    <xf numFmtId="49" fontId="14" fillId="5" borderId="0" xfId="0" applyNumberFormat="1" applyFont="1" applyFill="1" applyAlignment="1" applyProtection="1">
      <alignment horizontal="left" vertical="top" wrapText="1" indent="6" readingOrder="1"/>
      <protection locked="0"/>
    </xf>
    <xf numFmtId="49" fontId="12" fillId="5" borderId="0" xfId="0" applyNumberFormat="1" applyFont="1" applyFill="1" applyAlignment="1" applyProtection="1">
      <alignment horizontal="center" vertical="top" readingOrder="1"/>
      <protection locked="0"/>
    </xf>
    <xf numFmtId="0" fontId="8" fillId="5" borderId="0" xfId="0" applyFont="1" applyFill="1" applyProtection="1">
      <protection locked="0"/>
    </xf>
    <xf numFmtId="0" fontId="3" fillId="5" borderId="0" xfId="0" applyFont="1" applyFill="1" applyAlignment="1">
      <alignment horizontal="left" vertical="center"/>
    </xf>
    <xf numFmtId="0" fontId="9" fillId="5" borderId="0" xfId="0" applyFont="1" applyFill="1" applyAlignment="1">
      <alignment horizontal="left" vertical="center"/>
    </xf>
    <xf numFmtId="0" fontId="10" fillId="5" borderId="0" xfId="0" applyFont="1" applyFill="1" applyAlignment="1">
      <alignment horizontal="left" vertical="center"/>
    </xf>
    <xf numFmtId="0" fontId="9" fillId="5" borderId="30" xfId="0" applyFont="1" applyFill="1" applyBorder="1" applyAlignment="1">
      <alignment horizontal="left" vertical="center"/>
    </xf>
    <xf numFmtId="0" fontId="10" fillId="5" borderId="30" xfId="0" applyFont="1" applyFill="1" applyBorder="1" applyAlignment="1">
      <alignment horizontal="left" vertical="center"/>
    </xf>
    <xf numFmtId="0" fontId="8" fillId="5" borderId="31" xfId="0" applyFont="1" applyFill="1" applyBorder="1" applyProtection="1">
      <protection locked="0"/>
    </xf>
    <xf numFmtId="0" fontId="8" fillId="5" borderId="33" xfId="0" applyFont="1" applyFill="1" applyBorder="1" applyProtection="1">
      <protection locked="0"/>
    </xf>
    <xf numFmtId="49" fontId="11" fillId="5" borderId="33" xfId="0" applyNumberFormat="1" applyFont="1" applyFill="1" applyBorder="1" applyAlignment="1" applyProtection="1">
      <alignment horizontal="left" vertical="top" readingOrder="1"/>
      <protection locked="0"/>
    </xf>
    <xf numFmtId="49" fontId="12" fillId="5" borderId="33" xfId="0" applyNumberFormat="1" applyFont="1" applyFill="1" applyBorder="1" applyAlignment="1" applyProtection="1">
      <alignment horizontal="left" vertical="top" readingOrder="1"/>
      <protection locked="0"/>
    </xf>
    <xf numFmtId="0" fontId="7" fillId="0" borderId="34" xfId="0" applyFont="1" applyBorder="1" applyProtection="1">
      <protection locked="0"/>
    </xf>
    <xf numFmtId="0" fontId="7" fillId="0" borderId="35" xfId="0" applyFont="1" applyBorder="1" applyProtection="1">
      <protection locked="0"/>
    </xf>
    <xf numFmtId="0" fontId="7" fillId="0" borderId="36" xfId="0" applyFont="1" applyBorder="1" applyProtection="1">
      <protection locked="0"/>
    </xf>
    <xf numFmtId="49" fontId="15" fillId="5" borderId="0" xfId="0" applyNumberFormat="1" applyFont="1" applyFill="1" applyAlignment="1" applyProtection="1">
      <alignment horizontal="left" vertical="top" wrapText="1" readingOrder="1"/>
      <protection locked="0"/>
    </xf>
    <xf numFmtId="0" fontId="7" fillId="0" borderId="0" xfId="0" applyFont="1" applyAlignment="1" applyProtection="1">
      <alignment horizontal="left" vertical="top"/>
      <protection locked="0"/>
    </xf>
    <xf numFmtId="49" fontId="15" fillId="0" borderId="0" xfId="0" applyNumberFormat="1" applyFont="1" applyAlignment="1" applyProtection="1">
      <alignment horizontal="left" vertical="top" wrapText="1" readingOrder="1"/>
      <protection locked="0"/>
    </xf>
    <xf numFmtId="0" fontId="7" fillId="0" borderId="29" xfId="0" applyFont="1" applyBorder="1" applyProtection="1">
      <protection locked="0"/>
    </xf>
    <xf numFmtId="0" fontId="7" fillId="0" borderId="32" xfId="0" applyFont="1" applyBorder="1" applyProtection="1">
      <protection locked="0"/>
    </xf>
    <xf numFmtId="0" fontId="7" fillId="0" borderId="30" xfId="0" applyFont="1" applyBorder="1" applyProtection="1">
      <protection locked="0"/>
    </xf>
    <xf numFmtId="0" fontId="17" fillId="5" borderId="30" xfId="0" applyFont="1" applyFill="1" applyBorder="1" applyAlignment="1">
      <alignment horizontal="left" vertical="center"/>
    </xf>
    <xf numFmtId="0" fontId="0" fillId="0" borderId="37" xfId="0" applyBorder="1"/>
    <xf numFmtId="0" fontId="24" fillId="8" borderId="37" xfId="0" applyFont="1" applyFill="1" applyBorder="1" applyAlignment="1">
      <alignment vertical="center" wrapText="1"/>
    </xf>
    <xf numFmtId="165" fontId="24" fillId="9" borderId="37" xfId="0" applyNumberFormat="1" applyFont="1" applyFill="1" applyBorder="1" applyAlignment="1">
      <alignment horizontal="right" vertical="center" wrapText="1"/>
    </xf>
    <xf numFmtId="0" fontId="23" fillId="10" borderId="37" xfId="0" applyFont="1" applyFill="1" applyBorder="1"/>
    <xf numFmtId="0" fontId="25" fillId="10" borderId="37" xfId="0" applyFont="1" applyFill="1" applyBorder="1" applyAlignment="1">
      <alignment vertical="center" wrapText="1"/>
    </xf>
    <xf numFmtId="0" fontId="7" fillId="5" borderId="25" xfId="0" applyFont="1" applyFill="1" applyBorder="1" applyAlignment="1" applyProtection="1">
      <alignment horizontal="center" vertical="center"/>
      <protection locked="0"/>
    </xf>
    <xf numFmtId="0" fontId="30" fillId="5" borderId="25" xfId="0" applyFont="1" applyFill="1" applyBorder="1" applyAlignment="1" applyProtection="1">
      <alignment horizontal="left" vertical="center"/>
      <protection locked="0"/>
    </xf>
    <xf numFmtId="0" fontId="7" fillId="5" borderId="25" xfId="0" applyFont="1" applyFill="1" applyBorder="1" applyAlignment="1" applyProtection="1">
      <alignment horizontal="left" vertical="center"/>
      <protection locked="0"/>
    </xf>
    <xf numFmtId="0" fontId="30" fillId="5" borderId="39" xfId="0" applyFont="1" applyFill="1" applyBorder="1" applyAlignment="1" applyProtection="1">
      <alignment horizontal="left" vertical="center"/>
      <protection locked="0"/>
    </xf>
    <xf numFmtId="0" fontId="30" fillId="5" borderId="38" xfId="0" applyFont="1" applyFill="1" applyBorder="1" applyAlignment="1" applyProtection="1">
      <alignment horizontal="left" vertical="center"/>
      <protection locked="0"/>
    </xf>
    <xf numFmtId="0" fontId="31" fillId="0" borderId="0" xfId="0" applyFont="1" applyProtection="1">
      <protection locked="0"/>
    </xf>
    <xf numFmtId="0" fontId="31" fillId="0" borderId="6" xfId="0" applyFont="1" applyBorder="1" applyProtection="1">
      <protection locked="0"/>
    </xf>
    <xf numFmtId="0" fontId="32" fillId="0" borderId="7" xfId="0" applyFont="1" applyBorder="1" applyAlignment="1">
      <alignment horizontal="left" vertical="center"/>
    </xf>
    <xf numFmtId="0" fontId="33" fillId="0" borderId="7" xfId="0" applyFont="1" applyBorder="1" applyAlignment="1">
      <alignment horizontal="left" vertical="center"/>
    </xf>
    <xf numFmtId="0" fontId="34" fillId="0" borderId="7" xfId="0" applyFont="1" applyBorder="1" applyAlignment="1">
      <alignment horizontal="left" vertical="center"/>
    </xf>
    <xf numFmtId="0" fontId="31" fillId="0" borderId="8" xfId="0" applyFont="1" applyBorder="1" applyProtection="1">
      <protection locked="0"/>
    </xf>
    <xf numFmtId="0" fontId="31" fillId="0" borderId="9" xfId="0" applyFont="1" applyBorder="1" applyProtection="1">
      <protection locked="0"/>
    </xf>
    <xf numFmtId="0" fontId="31" fillId="0" borderId="10" xfId="0" applyFont="1" applyBorder="1" applyAlignment="1" applyProtection="1">
      <alignment vertical="top" wrapText="1"/>
      <protection locked="0"/>
    </xf>
    <xf numFmtId="0" fontId="31" fillId="0" borderId="0" xfId="0" applyFont="1" applyAlignment="1" applyProtection="1">
      <alignment vertical="top"/>
      <protection locked="0"/>
    </xf>
    <xf numFmtId="0" fontId="31" fillId="0" borderId="10" xfId="0" applyFont="1" applyBorder="1" applyProtection="1">
      <protection locked="0"/>
    </xf>
    <xf numFmtId="49" fontId="2" fillId="0" borderId="1" xfId="0" applyNumberFormat="1" applyFont="1" applyBorder="1" applyAlignment="1" applyProtection="1">
      <alignment vertical="top" wrapText="1" readingOrder="1"/>
      <protection locked="0"/>
    </xf>
    <xf numFmtId="49" fontId="2" fillId="7" borderId="1" xfId="0" applyNumberFormat="1" applyFont="1" applyFill="1" applyBorder="1" applyAlignment="1" applyProtection="1">
      <alignment vertical="top" wrapText="1" readingOrder="1"/>
      <protection locked="0"/>
    </xf>
    <xf numFmtId="49" fontId="2" fillId="0" borderId="1" xfId="0" applyNumberFormat="1" applyFont="1" applyBorder="1" applyAlignment="1" applyProtection="1">
      <alignment horizontal="right" vertical="top" wrapText="1" readingOrder="1"/>
      <protection locked="0"/>
    </xf>
    <xf numFmtId="14" fontId="2" fillId="7" borderId="1" xfId="0" applyNumberFormat="1" applyFont="1" applyFill="1" applyBorder="1" applyAlignment="1" applyProtection="1">
      <alignment vertical="top" wrapText="1" readingOrder="1"/>
      <protection locked="0"/>
    </xf>
    <xf numFmtId="0" fontId="31" fillId="0" borderId="3" xfId="0" applyFont="1" applyBorder="1" applyProtection="1">
      <protection locked="0"/>
    </xf>
    <xf numFmtId="0" fontId="31" fillId="0" borderId="20" xfId="0" applyFont="1" applyBorder="1" applyProtection="1">
      <protection locked="0"/>
    </xf>
    <xf numFmtId="0" fontId="31" fillId="0" borderId="21" xfId="0" applyFont="1" applyBorder="1"/>
    <xf numFmtId="0" fontId="31" fillId="0" borderId="0" xfId="0" applyFont="1"/>
    <xf numFmtId="0" fontId="4" fillId="0" borderId="10" xfId="0" applyFont="1" applyBorder="1"/>
    <xf numFmtId="0" fontId="4" fillId="0" borderId="0" xfId="0" applyFont="1" applyAlignment="1">
      <alignment horizontal="center"/>
    </xf>
    <xf numFmtId="0" fontId="31" fillId="7" borderId="1" xfId="0" applyFont="1" applyFill="1" applyBorder="1" applyAlignment="1" applyProtection="1">
      <alignment horizontal="center"/>
      <protection locked="0"/>
    </xf>
    <xf numFmtId="0" fontId="31" fillId="3" borderId="17" xfId="0" applyFont="1" applyFill="1" applyBorder="1" applyProtection="1">
      <protection locked="0"/>
    </xf>
    <xf numFmtId="0" fontId="31" fillId="3" borderId="18" xfId="0" applyFont="1" applyFill="1" applyBorder="1" applyProtection="1">
      <protection locked="0"/>
    </xf>
    <xf numFmtId="0" fontId="31" fillId="3" borderId="19" xfId="0" applyFont="1" applyFill="1" applyBorder="1" applyProtection="1">
      <protection locked="0"/>
    </xf>
    <xf numFmtId="0" fontId="31" fillId="0" borderId="17" xfId="0" applyFont="1" applyBorder="1" applyProtection="1">
      <protection locked="0"/>
    </xf>
    <xf numFmtId="0" fontId="31" fillId="0" borderId="18" xfId="0" applyFont="1" applyBorder="1" applyProtection="1">
      <protection locked="0"/>
    </xf>
    <xf numFmtId="0" fontId="31" fillId="0" borderId="19" xfId="0" applyFont="1" applyBorder="1" applyProtection="1">
      <protection locked="0"/>
    </xf>
    <xf numFmtId="0" fontId="31" fillId="0" borderId="21" xfId="0" applyFont="1" applyBorder="1" applyProtection="1">
      <protection locked="0"/>
    </xf>
    <xf numFmtId="0" fontId="38" fillId="0" borderId="0" xfId="0" applyFont="1" applyProtection="1">
      <protection locked="0"/>
    </xf>
    <xf numFmtId="9" fontId="31" fillId="7" borderId="1" xfId="0" applyNumberFormat="1" applyFont="1" applyFill="1" applyBorder="1" applyAlignment="1" applyProtection="1">
      <alignment horizontal="center"/>
      <protection locked="0"/>
    </xf>
    <xf numFmtId="1" fontId="36" fillId="4" borderId="1" xfId="1" applyNumberFormat="1" applyFont="1" applyFill="1" applyBorder="1" applyAlignment="1">
      <alignment horizontal="center"/>
    </xf>
    <xf numFmtId="165" fontId="36" fillId="4" borderId="1" xfId="1" applyNumberFormat="1" applyFont="1" applyFill="1" applyBorder="1" applyAlignment="1">
      <alignment horizontal="center"/>
    </xf>
    <xf numFmtId="2" fontId="36" fillId="4" borderId="1" xfId="1" applyNumberFormat="1" applyFont="1" applyFill="1" applyBorder="1" applyAlignment="1">
      <alignment horizontal="center"/>
    </xf>
    <xf numFmtId="0" fontId="31" fillId="7" borderId="1" xfId="0" applyFont="1" applyFill="1" applyBorder="1" applyAlignment="1" applyProtection="1">
      <alignment horizontal="right"/>
      <protection locked="0"/>
    </xf>
    <xf numFmtId="0" fontId="38" fillId="5" borderId="0" xfId="0" applyFont="1" applyFill="1" applyProtection="1">
      <protection locked="0"/>
    </xf>
    <xf numFmtId="165" fontId="36" fillId="4" borderId="1" xfId="1" applyNumberFormat="1" applyFont="1" applyFill="1" applyBorder="1" applyAlignment="1">
      <alignment horizontal="right"/>
    </xf>
    <xf numFmtId="0" fontId="39" fillId="0" borderId="0" xfId="0" applyFont="1" applyProtection="1">
      <protection locked="0"/>
    </xf>
    <xf numFmtId="0" fontId="4" fillId="0" borderId="21" xfId="0" applyFont="1" applyBorder="1"/>
    <xf numFmtId="164" fontId="31" fillId="7" borderId="1" xfId="2" applyNumberFormat="1" applyFont="1" applyFill="1" applyBorder="1" applyAlignment="1" applyProtection="1">
      <alignment horizontal="right"/>
      <protection locked="0"/>
    </xf>
    <xf numFmtId="9" fontId="31" fillId="7" borderId="1" xfId="3" applyFont="1" applyFill="1" applyBorder="1" applyAlignment="1" applyProtection="1">
      <alignment horizontal="right"/>
      <protection locked="0"/>
    </xf>
    <xf numFmtId="165" fontId="31" fillId="7" borderId="1" xfId="0" applyNumberFormat="1" applyFont="1" applyFill="1" applyBorder="1" applyAlignment="1" applyProtection="1">
      <alignment horizontal="right"/>
      <protection locked="0"/>
    </xf>
    <xf numFmtId="1" fontId="36" fillId="4" borderId="1" xfId="1" applyNumberFormat="1" applyFont="1" applyFill="1" applyBorder="1" applyAlignment="1">
      <alignment horizontal="right"/>
    </xf>
    <xf numFmtId="9" fontId="31" fillId="7" borderId="1" xfId="0" applyNumberFormat="1" applyFont="1" applyFill="1" applyBorder="1" applyAlignment="1" applyProtection="1">
      <alignment horizontal="right"/>
      <protection locked="0"/>
    </xf>
    <xf numFmtId="49" fontId="2" fillId="0" borderId="0" xfId="0" applyNumberFormat="1" applyFont="1" applyAlignment="1" applyProtection="1">
      <alignment horizontal="left" vertical="top" wrapText="1" readingOrder="1"/>
      <protection locked="0"/>
    </xf>
    <xf numFmtId="49" fontId="2" fillId="0" borderId="1" xfId="0" applyNumberFormat="1" applyFont="1" applyBorder="1" applyAlignment="1" applyProtection="1">
      <alignment horizontal="left" vertical="top" readingOrder="1"/>
      <protection locked="0"/>
    </xf>
    <xf numFmtId="165" fontId="2" fillId="0" borderId="1" xfId="0" applyNumberFormat="1" applyFont="1" applyBorder="1" applyAlignment="1" applyProtection="1">
      <alignment horizontal="right" vertical="top" indent="1" readingOrder="1"/>
      <protection locked="0"/>
    </xf>
    <xf numFmtId="165" fontId="2" fillId="0" borderId="1" xfId="0" applyNumberFormat="1" applyFont="1" applyBorder="1" applyAlignment="1">
      <alignment horizontal="right" vertical="top" readingOrder="1"/>
    </xf>
    <xf numFmtId="0" fontId="31" fillId="0" borderId="22" xfId="0" applyFont="1" applyBorder="1" applyProtection="1">
      <protection locked="0"/>
    </xf>
    <xf numFmtId="0" fontId="31" fillId="0" borderId="23" xfId="0" applyFont="1" applyBorder="1" applyProtection="1">
      <protection locked="0"/>
    </xf>
    <xf numFmtId="0" fontId="31" fillId="0" borderId="24" xfId="0" applyFont="1" applyBorder="1" applyProtection="1">
      <protection locked="0"/>
    </xf>
    <xf numFmtId="49" fontId="39" fillId="4" borderId="42" xfId="0" applyNumberFormat="1" applyFont="1" applyFill="1" applyBorder="1" applyAlignment="1" applyProtection="1">
      <alignment horizontal="left" vertical="top" readingOrder="1"/>
      <protection locked="0"/>
    </xf>
    <xf numFmtId="165" fontId="39" fillId="4" borderId="42" xfId="0" applyNumberFormat="1" applyFont="1" applyFill="1" applyBorder="1" applyAlignment="1">
      <alignment horizontal="right" vertical="top" indent="1" readingOrder="1"/>
    </xf>
    <xf numFmtId="165" fontId="39" fillId="4" borderId="42" xfId="0" applyNumberFormat="1" applyFont="1" applyFill="1" applyBorder="1" applyAlignment="1">
      <alignment horizontal="right" vertical="top" readingOrder="1"/>
    </xf>
    <xf numFmtId="49" fontId="39" fillId="0" borderId="0" xfId="0" applyNumberFormat="1" applyFont="1" applyAlignment="1" applyProtection="1">
      <alignment horizontal="left" vertical="top" readingOrder="1"/>
      <protection locked="0"/>
    </xf>
    <xf numFmtId="165" fontId="39" fillId="0" borderId="0" xfId="0" applyNumberFormat="1" applyFont="1" applyAlignment="1">
      <alignment horizontal="right" vertical="top" indent="1" readingOrder="1"/>
    </xf>
    <xf numFmtId="165" fontId="39" fillId="0" borderId="0" xfId="0" applyNumberFormat="1" applyFont="1" applyAlignment="1">
      <alignment horizontal="right" vertical="top" readingOrder="1"/>
    </xf>
    <xf numFmtId="165" fontId="0" fillId="0" borderId="0" xfId="0" applyNumberFormat="1"/>
    <xf numFmtId="49" fontId="2" fillId="0" borderId="2" xfId="0" applyNumberFormat="1" applyFont="1" applyBorder="1" applyAlignment="1" applyProtection="1">
      <alignment horizontal="left" vertical="top" wrapText="1" readingOrder="1"/>
      <protection locked="0"/>
    </xf>
    <xf numFmtId="1" fontId="36" fillId="4" borderId="2" xfId="1" applyNumberFormat="1" applyFont="1" applyFill="1" applyBorder="1" applyAlignment="1">
      <alignment horizontal="left"/>
    </xf>
    <xf numFmtId="49" fontId="2" fillId="0" borderId="0" xfId="0" applyNumberFormat="1" applyFont="1" applyAlignment="1" applyProtection="1">
      <alignment horizontal="left" vertical="top" readingOrder="1"/>
      <protection locked="0"/>
    </xf>
    <xf numFmtId="49" fontId="2" fillId="7" borderId="12" xfId="0" applyNumberFormat="1" applyFont="1" applyFill="1" applyBorder="1" applyAlignment="1" applyProtection="1">
      <alignment horizontal="left" vertical="top" wrapText="1" readingOrder="1"/>
      <protection locked="0"/>
    </xf>
    <xf numFmtId="49" fontId="2" fillId="7" borderId="4" xfId="0" applyNumberFormat="1" applyFont="1" applyFill="1" applyBorder="1" applyAlignment="1" applyProtection="1">
      <alignment horizontal="left" vertical="top" wrapText="1" readingOrder="1"/>
      <protection locked="0"/>
    </xf>
    <xf numFmtId="49" fontId="2" fillId="7" borderId="13" xfId="0" applyNumberFormat="1" applyFont="1" applyFill="1" applyBorder="1" applyAlignment="1" applyProtection="1">
      <alignment horizontal="left" vertical="top" wrapText="1" readingOrder="1"/>
      <protection locked="0"/>
    </xf>
    <xf numFmtId="49" fontId="2" fillId="7" borderId="14" xfId="0" applyNumberFormat="1" applyFont="1" applyFill="1" applyBorder="1" applyAlignment="1" applyProtection="1">
      <alignment horizontal="left" vertical="top" wrapText="1" readingOrder="1"/>
      <protection locked="0"/>
    </xf>
    <xf numFmtId="49" fontId="2" fillId="7" borderId="3" xfId="0" applyNumberFormat="1" applyFont="1" applyFill="1" applyBorder="1" applyAlignment="1" applyProtection="1">
      <alignment horizontal="left" vertical="top" wrapText="1" readingOrder="1"/>
      <protection locked="0"/>
    </xf>
    <xf numFmtId="49" fontId="2" fillId="7" borderId="15" xfId="0" applyNumberFormat="1" applyFont="1" applyFill="1" applyBorder="1" applyAlignment="1" applyProtection="1">
      <alignment horizontal="left" vertical="top" wrapText="1" readingOrder="1"/>
      <protection locked="0"/>
    </xf>
    <xf numFmtId="0" fontId="37" fillId="0" borderId="3" xfId="0" applyFont="1" applyBorder="1" applyAlignment="1">
      <alignment horizontal="left"/>
    </xf>
    <xf numFmtId="0" fontId="36" fillId="4" borderId="4" xfId="0" applyFont="1" applyFill="1" applyBorder="1" applyAlignment="1" applyProtection="1">
      <alignment horizontal="center" wrapText="1"/>
      <protection hidden="1"/>
    </xf>
    <xf numFmtId="0" fontId="2" fillId="0" borderId="0" xfId="0" applyFont="1" applyAlignment="1" applyProtection="1">
      <alignment horizontal="left" vertical="center" wrapText="1"/>
      <protection locked="0"/>
    </xf>
    <xf numFmtId="49" fontId="2" fillId="0" borderId="2" xfId="0" applyNumberFormat="1" applyFont="1" applyBorder="1" applyAlignment="1" applyProtection="1">
      <alignment horizontal="left" vertical="top" wrapText="1" readingOrder="1"/>
      <protection locked="0"/>
    </xf>
    <xf numFmtId="49" fontId="2" fillId="0" borderId="11" xfId="0" applyNumberFormat="1" applyFont="1" applyBorder="1" applyAlignment="1" applyProtection="1">
      <alignment horizontal="left" vertical="top" wrapText="1" readingOrder="1"/>
      <protection locked="0"/>
    </xf>
    <xf numFmtId="49" fontId="2" fillId="0" borderId="5" xfId="0" applyNumberFormat="1" applyFont="1" applyBorder="1" applyAlignment="1" applyProtection="1">
      <alignment horizontal="left" vertical="top" wrapText="1" readingOrder="1"/>
      <protection locked="0"/>
    </xf>
    <xf numFmtId="0" fontId="4" fillId="0" borderId="0" xfId="0" applyFont="1" applyAlignment="1">
      <alignment horizontal="left"/>
    </xf>
    <xf numFmtId="0" fontId="4" fillId="0" borderId="3" xfId="0" applyFont="1" applyBorder="1" applyAlignment="1">
      <alignment horizontal="left"/>
    </xf>
    <xf numFmtId="1" fontId="36" fillId="4" borderId="2" xfId="1" applyNumberFormat="1" applyFont="1" applyFill="1" applyBorder="1" applyAlignment="1">
      <alignment horizontal="left"/>
    </xf>
    <xf numFmtId="1" fontId="36" fillId="4" borderId="11" xfId="1" applyNumberFormat="1" applyFont="1" applyFill="1" applyBorder="1" applyAlignment="1">
      <alignment horizontal="left"/>
    </xf>
    <xf numFmtId="1" fontId="36" fillId="4" borderId="5" xfId="1" applyNumberFormat="1" applyFont="1" applyFill="1" applyBorder="1" applyAlignment="1">
      <alignment horizontal="left"/>
    </xf>
    <xf numFmtId="49" fontId="2" fillId="0" borderId="0" xfId="0" applyNumberFormat="1" applyFont="1" applyAlignment="1" applyProtection="1">
      <alignment horizontal="left" vertical="top" readingOrder="1"/>
      <protection locked="0"/>
    </xf>
    <xf numFmtId="49" fontId="26" fillId="5" borderId="26" xfId="0" applyNumberFormat="1" applyFont="1" applyFill="1" applyBorder="1" applyAlignment="1" applyProtection="1">
      <alignment horizontal="left" vertical="center" wrapText="1" readingOrder="1"/>
      <protection locked="0"/>
    </xf>
    <xf numFmtId="49" fontId="26" fillId="5" borderId="28" xfId="0" applyNumberFormat="1" applyFont="1" applyFill="1" applyBorder="1" applyAlignment="1" applyProtection="1">
      <alignment horizontal="left" vertical="center" wrapText="1" readingOrder="1"/>
      <protection locked="0"/>
    </xf>
    <xf numFmtId="49" fontId="26" fillId="5" borderId="27" xfId="0" applyNumberFormat="1" applyFont="1" applyFill="1" applyBorder="1" applyAlignment="1" applyProtection="1">
      <alignment horizontal="left" vertical="center" wrapText="1" readingOrder="1"/>
      <protection locked="0"/>
    </xf>
    <xf numFmtId="49" fontId="12" fillId="2" borderId="25" xfId="0" applyNumberFormat="1" applyFont="1" applyFill="1" applyBorder="1" applyAlignment="1" applyProtection="1">
      <alignment horizontal="center" vertical="top" readingOrder="1"/>
      <protection locked="0"/>
    </xf>
    <xf numFmtId="49" fontId="27" fillId="5" borderId="25" xfId="0" applyNumberFormat="1" applyFont="1" applyFill="1" applyBorder="1" applyAlignment="1" applyProtection="1">
      <alignment horizontal="left" vertical="center" wrapText="1" indent="5" readingOrder="1"/>
      <protection locked="0"/>
    </xf>
    <xf numFmtId="49" fontId="28" fillId="5" borderId="25" xfId="0" applyNumberFormat="1" applyFont="1" applyFill="1" applyBorder="1" applyAlignment="1" applyProtection="1">
      <alignment horizontal="left" vertical="center" wrapText="1" indent="5" readingOrder="1"/>
      <protection locked="0"/>
    </xf>
    <xf numFmtId="49" fontId="12" fillId="2" borderId="25" xfId="0" applyNumberFormat="1" applyFont="1" applyFill="1" applyBorder="1" applyAlignment="1" applyProtection="1">
      <alignment horizontal="left" vertical="top" readingOrder="1"/>
      <protection locked="0"/>
    </xf>
    <xf numFmtId="49" fontId="26" fillId="5" borderId="25" xfId="0" applyNumberFormat="1" applyFont="1" applyFill="1" applyBorder="1" applyAlignment="1" applyProtection="1">
      <alignment horizontal="left" vertical="center" wrapText="1" readingOrder="1"/>
      <protection locked="0"/>
    </xf>
    <xf numFmtId="49" fontId="28" fillId="5" borderId="25" xfId="0" applyNumberFormat="1" applyFont="1" applyFill="1" applyBorder="1" applyAlignment="1" applyProtection="1">
      <alignment horizontal="left" vertical="center" wrapText="1" readingOrder="1"/>
      <protection locked="0"/>
    </xf>
    <xf numFmtId="49" fontId="26" fillId="5" borderId="39" xfId="0" applyNumberFormat="1" applyFont="1" applyFill="1" applyBorder="1" applyAlignment="1" applyProtection="1">
      <alignment horizontal="left" vertical="center" wrapText="1" readingOrder="1"/>
      <protection locked="0"/>
    </xf>
    <xf numFmtId="49" fontId="12" fillId="2" borderId="39" xfId="0" applyNumberFormat="1" applyFont="1" applyFill="1" applyBorder="1" applyAlignment="1" applyProtection="1">
      <alignment horizontal="left" vertical="top" readingOrder="1"/>
      <protection locked="0"/>
    </xf>
    <xf numFmtId="49" fontId="12" fillId="2" borderId="26" xfId="0" applyNumberFormat="1" applyFont="1" applyFill="1" applyBorder="1" applyAlignment="1" applyProtection="1">
      <alignment horizontal="center" vertical="top" readingOrder="1"/>
      <protection locked="0"/>
    </xf>
    <xf numFmtId="49" fontId="12" fillId="2" borderId="27" xfId="0" applyNumberFormat="1" applyFont="1" applyFill="1" applyBorder="1" applyAlignment="1" applyProtection="1">
      <alignment horizontal="center" vertical="top" readingOrder="1"/>
      <protection locked="0"/>
    </xf>
    <xf numFmtId="49" fontId="27" fillId="5" borderId="26" xfId="0" applyNumberFormat="1" applyFont="1" applyFill="1" applyBorder="1" applyAlignment="1" applyProtection="1">
      <alignment horizontal="left" vertical="center" wrapText="1" indent="5" readingOrder="1"/>
      <protection locked="0"/>
    </xf>
    <xf numFmtId="49" fontId="27" fillId="5" borderId="28" xfId="0" applyNumberFormat="1" applyFont="1" applyFill="1" applyBorder="1" applyAlignment="1" applyProtection="1">
      <alignment horizontal="left" vertical="center" wrapText="1" indent="5" readingOrder="1"/>
      <protection locked="0"/>
    </xf>
    <xf numFmtId="49" fontId="27" fillId="5" borderId="27" xfId="0" applyNumberFormat="1" applyFont="1" applyFill="1" applyBorder="1" applyAlignment="1" applyProtection="1">
      <alignment horizontal="left" vertical="center" wrapText="1" indent="5" readingOrder="1"/>
      <protection locked="0"/>
    </xf>
    <xf numFmtId="49" fontId="26" fillId="5" borderId="38" xfId="0" applyNumberFormat="1" applyFont="1" applyFill="1" applyBorder="1" applyAlignment="1" applyProtection="1">
      <alignment horizontal="left" vertical="center" wrapText="1" readingOrder="1"/>
      <protection locked="0"/>
    </xf>
    <xf numFmtId="49" fontId="12" fillId="2" borderId="40" xfId="0" applyNumberFormat="1" applyFont="1" applyFill="1" applyBorder="1" applyAlignment="1" applyProtection="1">
      <alignment horizontal="center" vertical="top" readingOrder="1"/>
      <protection locked="0"/>
    </xf>
    <xf numFmtId="49" fontId="12" fillId="2" borderId="41" xfId="0" applyNumberFormat="1" applyFont="1" applyFill="1" applyBorder="1" applyAlignment="1" applyProtection="1">
      <alignment horizontal="center" vertical="top" readingOrder="1"/>
      <protection locked="0"/>
    </xf>
    <xf numFmtId="49" fontId="12" fillId="2" borderId="38" xfId="0" applyNumberFormat="1" applyFont="1" applyFill="1" applyBorder="1" applyAlignment="1" applyProtection="1">
      <alignment horizontal="left" vertical="top" readingOrder="1"/>
      <protection locked="0"/>
    </xf>
    <xf numFmtId="0" fontId="13" fillId="6" borderId="25" xfId="0" applyFont="1" applyFill="1" applyBorder="1" applyAlignment="1">
      <alignment horizontal="left" vertical="center"/>
    </xf>
  </cellXfs>
  <cellStyles count="4">
    <cellStyle name="Comma" xfId="2" builtinId="3"/>
    <cellStyle name="Currency" xfId="1" builtinId="4"/>
    <cellStyle name="Normal" xfId="0" builtinId="0"/>
    <cellStyle name="Percent" xfId="3" builtinId="5"/>
  </cellStyles>
  <dxfs count="18">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border>
        <left/>
        <right/>
        <top/>
        <bottom/>
        <vertical/>
        <horizontal/>
      </border>
    </dxf>
    <dxf>
      <font>
        <color theme="0"/>
      </font>
      <fill>
        <patternFill>
          <bgColor theme="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Estimated Cumulative Labor</a:t>
            </a:r>
            <a:r>
              <a:rPr lang="en-US" sz="1200" baseline="0"/>
              <a:t> Savings by Year</a:t>
            </a:r>
            <a:endParaRPr lang="en-US"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'1. Process Screening'!$C$93:$C$95</c:f>
              <c:strCache>
                <c:ptCount val="3"/>
                <c:pt idx="0">
                  <c:v>Year 1</c:v>
                </c:pt>
                <c:pt idx="1">
                  <c:v>Year 2</c:v>
                </c:pt>
                <c:pt idx="2">
                  <c:v>Year 3</c:v>
                </c:pt>
              </c:strCache>
            </c:strRef>
          </c:cat>
          <c:val>
            <c:numRef>
              <c:f>'1. Process Screening'!$D$93:$D$95</c:f>
              <c:numCache>
                <c:formatCode>"$"#,##0</c:formatCode>
                <c:ptCount val="3"/>
                <c:pt idx="0">
                  <c:v>-96750</c:v>
                </c:pt>
                <c:pt idx="1">
                  <c:v>-128500</c:v>
                </c:pt>
                <c:pt idx="2">
                  <c:v>-160250</c:v>
                </c:pt>
              </c:numCache>
            </c:numRef>
          </c:val>
          <c:smooth val="0"/>
          <c:extLst>
            <c:ext xmlns:c16="http://schemas.microsoft.com/office/drawing/2014/chart" uri="{C3380CC4-5D6E-409C-BE32-E72D297353CC}">
              <c16:uniqueId val="{00000000-26BD-4784-B7E0-90CA5F8F9F5C}"/>
            </c:ext>
          </c:extLst>
        </c:ser>
        <c:dLbls>
          <c:showLegendKey val="0"/>
          <c:showVal val="1"/>
          <c:showCatName val="0"/>
          <c:showSerName val="0"/>
          <c:showPercent val="0"/>
          <c:showBubbleSize val="0"/>
        </c:dLbls>
        <c:smooth val="0"/>
        <c:axId val="318705984"/>
        <c:axId val="318701392"/>
      </c:lineChart>
      <c:catAx>
        <c:axId val="31870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1392"/>
        <c:crosses val="autoZero"/>
        <c:auto val="1"/>
        <c:lblAlgn val="ctr"/>
        <c:lblOffset val="100"/>
        <c:noMultiLvlLbl val="0"/>
      </c:catAx>
      <c:valAx>
        <c:axId val="318701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8705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233795</xdr:colOff>
      <xdr:row>86</xdr:row>
      <xdr:rowOff>0</xdr:rowOff>
    </xdr:from>
    <xdr:to>
      <xdr:col>7</xdr:col>
      <xdr:colOff>77932</xdr:colOff>
      <xdr:row>96</xdr:row>
      <xdr:rowOff>25977</xdr:rowOff>
    </xdr:to>
    <xdr:graphicFrame macro="">
      <xdr:nvGraphicFramePr>
        <xdr:cNvPr id="2" name="Chart 1">
          <a:extLst>
            <a:ext uri="{FF2B5EF4-FFF2-40B4-BE49-F238E27FC236}">
              <a16:creationId xmlns:a16="http://schemas.microsoft.com/office/drawing/2014/main" id="{14FDCAB6-C2B1-455C-AB1C-C9AD87EA7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8"/>
  <dimension ref="A1:A5"/>
  <sheetViews>
    <sheetView workbookViewId="0">
      <selection activeCell="A7" sqref="A7"/>
    </sheetView>
  </sheetViews>
  <sheetFormatPr defaultRowHeight="15"/>
  <cols>
    <col min="1" max="1" width="23.28515625" bestFit="1" customWidth="1"/>
    <col min="2" max="2" width="2" customWidth="1"/>
  </cols>
  <sheetData>
    <row r="1" spans="1:1" s="1" customFormat="1">
      <c r="A1" s="4" t="s">
        <v>0</v>
      </c>
    </row>
    <row r="2" spans="1:1">
      <c r="A2" s="2" t="s">
        <v>1</v>
      </c>
    </row>
    <row r="3" spans="1:1">
      <c r="A3" s="3" t="s">
        <v>2</v>
      </c>
    </row>
    <row r="4" spans="1:1">
      <c r="A4" s="3" t="s">
        <v>3</v>
      </c>
    </row>
    <row r="5" spans="1:1">
      <c r="A5" s="3" t="s">
        <v>4</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B1:K98"/>
  <sheetViews>
    <sheetView showGridLines="0" tabSelected="1" topLeftCell="C36" zoomScale="110" zoomScaleNormal="110" workbookViewId="0">
      <selection activeCell="G57" sqref="G57"/>
    </sheetView>
  </sheetViews>
  <sheetFormatPr defaultColWidth="9.140625" defaultRowHeight="12.75"/>
  <cols>
    <col min="1" max="2" width="3" style="47" customWidth="1"/>
    <col min="3" max="3" width="37.85546875" style="47" customWidth="1"/>
    <col min="4" max="4" width="35.7109375" style="47" customWidth="1"/>
    <col min="5" max="5" width="19.42578125" style="47" customWidth="1"/>
    <col min="6" max="6" width="23.42578125" style="47" customWidth="1"/>
    <col min="7" max="7" width="16.7109375" style="47" customWidth="1"/>
    <col min="8" max="8" width="3.28515625" style="47" customWidth="1"/>
    <col min="9" max="9" width="9.140625" style="47"/>
    <col min="10" max="10" width="27.7109375" style="47" customWidth="1"/>
    <col min="11" max="16384" width="9.140625" style="47"/>
  </cols>
  <sheetData>
    <row r="1" spans="2:10" ht="6.75" customHeight="1" thickBot="1"/>
    <row r="2" spans="2:10" ht="26.25">
      <c r="B2" s="48"/>
      <c r="C2" s="36" t="s">
        <v>5</v>
      </c>
      <c r="D2" s="50"/>
      <c r="E2" s="51"/>
      <c r="F2" s="51"/>
      <c r="G2" s="49"/>
      <c r="H2" s="52"/>
    </row>
    <row r="3" spans="2:10" ht="81" customHeight="1">
      <c r="B3" s="53"/>
      <c r="C3" s="115" t="s">
        <v>6</v>
      </c>
      <c r="D3" s="115"/>
      <c r="E3" s="115"/>
      <c r="F3" s="115"/>
      <c r="G3" s="115"/>
      <c r="H3" s="54"/>
      <c r="I3" s="55"/>
      <c r="J3" s="55"/>
    </row>
    <row r="4" spans="2:10" ht="6.75" customHeight="1">
      <c r="B4" s="53"/>
      <c r="H4" s="56"/>
    </row>
    <row r="5" spans="2:10" ht="15.75" customHeight="1">
      <c r="B5" s="53"/>
      <c r="C5" s="2" t="s">
        <v>7</v>
      </c>
      <c r="D5" s="2"/>
      <c r="E5" s="2"/>
      <c r="F5" s="2"/>
      <c r="H5" s="56"/>
    </row>
    <row r="6" spans="2:10" ht="15.75" customHeight="1">
      <c r="B6" s="53"/>
      <c r="C6" s="57" t="s">
        <v>8</v>
      </c>
      <c r="D6" s="58"/>
      <c r="E6" s="9"/>
      <c r="F6" s="59" t="s">
        <v>9</v>
      </c>
      <c r="G6" s="60"/>
      <c r="H6" s="56"/>
    </row>
    <row r="7" spans="2:10" ht="15.75" customHeight="1">
      <c r="B7" s="53"/>
      <c r="C7" s="57" t="s">
        <v>10</v>
      </c>
      <c r="D7" s="58"/>
      <c r="E7" s="9"/>
      <c r="H7" s="56"/>
    </row>
    <row r="8" spans="2:10" ht="15.75" customHeight="1">
      <c r="B8" s="53"/>
      <c r="C8" s="57" t="s">
        <v>11</v>
      </c>
      <c r="D8" s="58"/>
      <c r="E8" s="9"/>
      <c r="H8" s="56"/>
    </row>
    <row r="9" spans="2:10" ht="15.75" customHeight="1">
      <c r="B9" s="53"/>
      <c r="C9" s="57" t="s">
        <v>12</v>
      </c>
      <c r="D9" s="58"/>
      <c r="E9" s="9"/>
      <c r="H9" s="56"/>
    </row>
    <row r="10" spans="2:10" ht="15.75" customHeight="1">
      <c r="B10" s="53"/>
      <c r="C10" s="6"/>
      <c r="D10" s="6"/>
      <c r="E10" s="5"/>
      <c r="H10" s="56"/>
    </row>
    <row r="11" spans="2:10" ht="15.75" customHeight="1">
      <c r="B11" s="53"/>
      <c r="C11" s="2" t="s">
        <v>13</v>
      </c>
      <c r="D11" s="2"/>
      <c r="E11" s="7"/>
      <c r="F11" s="61"/>
      <c r="H11" s="56"/>
    </row>
    <row r="12" spans="2:10" ht="15.75" customHeight="1">
      <c r="B12" s="53"/>
      <c r="C12" s="107" t="s">
        <v>14</v>
      </c>
      <c r="D12" s="108"/>
      <c r="E12" s="108"/>
      <c r="F12" s="108"/>
      <c r="G12" s="109"/>
      <c r="H12" s="56"/>
    </row>
    <row r="13" spans="2:10" ht="31.5" customHeight="1">
      <c r="B13" s="53"/>
      <c r="C13" s="110"/>
      <c r="D13" s="111"/>
      <c r="E13" s="111"/>
      <c r="F13" s="111"/>
      <c r="G13" s="112"/>
      <c r="H13" s="56"/>
    </row>
    <row r="14" spans="2:10" ht="12" customHeight="1">
      <c r="B14" s="53"/>
      <c r="C14" s="6"/>
      <c r="D14" s="6"/>
      <c r="E14" s="6"/>
      <c r="F14" s="6"/>
      <c r="G14" s="6"/>
      <c r="H14" s="56"/>
    </row>
    <row r="15" spans="2:10" ht="15.75" customHeight="1">
      <c r="B15" s="53"/>
      <c r="C15" s="2" t="s">
        <v>15</v>
      </c>
      <c r="D15" s="2"/>
      <c r="E15" s="7"/>
      <c r="F15" s="61"/>
      <c r="H15" s="56"/>
    </row>
    <row r="16" spans="2:10" ht="15.75" customHeight="1">
      <c r="B16" s="53"/>
      <c r="C16" s="107" t="s">
        <v>16</v>
      </c>
      <c r="D16" s="108"/>
      <c r="E16" s="108"/>
      <c r="F16" s="108"/>
      <c r="G16" s="109"/>
      <c r="H16" s="56"/>
    </row>
    <row r="17" spans="2:11" ht="31.5" customHeight="1">
      <c r="B17" s="53"/>
      <c r="C17" s="110"/>
      <c r="D17" s="111"/>
      <c r="E17" s="111"/>
      <c r="F17" s="111"/>
      <c r="G17" s="112"/>
      <c r="H17" s="56"/>
    </row>
    <row r="18" spans="2:11" ht="15.75" customHeight="1">
      <c r="B18" s="53"/>
      <c r="H18" s="56"/>
    </row>
    <row r="19" spans="2:11" ht="15.75" customHeight="1">
      <c r="B19" s="53"/>
      <c r="C19" s="119" t="s">
        <v>17</v>
      </c>
      <c r="D19" s="119"/>
      <c r="E19" s="2"/>
      <c r="F19" s="2"/>
      <c r="H19" s="56"/>
    </row>
    <row r="20" spans="2:11" ht="15.75" customHeight="1">
      <c r="B20" s="53"/>
      <c r="C20" s="107" t="s">
        <v>18</v>
      </c>
      <c r="D20" s="108"/>
      <c r="E20" s="108"/>
      <c r="F20" s="108"/>
      <c r="G20" s="109"/>
      <c r="H20" s="56"/>
    </row>
    <row r="21" spans="2:11" ht="15.75" customHeight="1">
      <c r="B21" s="53"/>
      <c r="C21" s="110"/>
      <c r="D21" s="111"/>
      <c r="E21" s="111"/>
      <c r="F21" s="111"/>
      <c r="G21" s="112"/>
      <c r="H21" s="56"/>
    </row>
    <row r="22" spans="2:11" ht="15.75" customHeight="1">
      <c r="B22" s="53"/>
      <c r="C22" s="6"/>
      <c r="D22" s="6"/>
      <c r="E22" s="6"/>
      <c r="F22" s="6"/>
      <c r="G22" s="6"/>
      <c r="H22" s="56"/>
    </row>
    <row r="23" spans="2:11" ht="15.75" customHeight="1">
      <c r="B23" s="53"/>
      <c r="C23" s="120" t="s">
        <v>19</v>
      </c>
      <c r="D23" s="120"/>
      <c r="E23" s="120"/>
      <c r="F23" s="120"/>
      <c r="G23" s="120"/>
      <c r="H23" s="56"/>
    </row>
    <row r="24" spans="2:11" ht="15.75" customHeight="1">
      <c r="B24" s="53"/>
      <c r="C24" s="107" t="s">
        <v>20</v>
      </c>
      <c r="D24" s="108"/>
      <c r="E24" s="108"/>
      <c r="F24" s="108"/>
      <c r="G24" s="109"/>
      <c r="H24" s="56"/>
    </row>
    <row r="25" spans="2:11" ht="15.75" customHeight="1">
      <c r="B25" s="53"/>
      <c r="C25" s="110"/>
      <c r="D25" s="111"/>
      <c r="E25" s="111"/>
      <c r="F25" s="111"/>
      <c r="G25" s="112"/>
      <c r="H25" s="56"/>
    </row>
    <row r="26" spans="2:11" ht="15.75" customHeight="1">
      <c r="B26" s="53"/>
      <c r="C26" s="6"/>
      <c r="D26" s="6"/>
      <c r="E26" s="6"/>
      <c r="F26" s="6"/>
      <c r="G26" s="6"/>
      <c r="H26" s="56"/>
    </row>
    <row r="27" spans="2:11">
      <c r="B27" s="62"/>
      <c r="C27" s="2" t="s">
        <v>21</v>
      </c>
      <c r="D27" s="106"/>
      <c r="E27" s="106"/>
      <c r="F27" s="106"/>
      <c r="G27" s="106"/>
      <c r="H27" s="11"/>
      <c r="I27" s="106"/>
    </row>
    <row r="28" spans="2:11">
      <c r="B28" s="62"/>
      <c r="C28" s="107" t="s">
        <v>22</v>
      </c>
      <c r="D28" s="108"/>
      <c r="E28" s="108"/>
      <c r="F28" s="108"/>
      <c r="G28" s="109"/>
      <c r="H28" s="63"/>
      <c r="I28" s="64"/>
      <c r="J28" s="64"/>
    </row>
    <row r="29" spans="2:11" ht="30" customHeight="1">
      <c r="B29" s="53"/>
      <c r="C29" s="110"/>
      <c r="D29" s="111"/>
      <c r="E29" s="111"/>
      <c r="F29" s="111"/>
      <c r="G29" s="112"/>
      <c r="H29" s="63"/>
      <c r="I29" s="64"/>
      <c r="J29" s="64"/>
    </row>
    <row r="30" spans="2:11" ht="30" customHeight="1">
      <c r="B30" s="53"/>
      <c r="C30" s="6"/>
      <c r="D30" s="6"/>
      <c r="E30" s="6"/>
      <c r="F30" s="6"/>
      <c r="G30" s="6"/>
      <c r="H30" s="65"/>
      <c r="I30" s="64"/>
      <c r="J30" s="64"/>
    </row>
    <row r="31" spans="2:11">
      <c r="B31" s="53"/>
      <c r="C31" s="2" t="s">
        <v>23</v>
      </c>
      <c r="D31" s="2"/>
      <c r="E31" s="2"/>
      <c r="F31" s="2"/>
      <c r="G31" s="66" t="s">
        <v>24</v>
      </c>
      <c r="H31" s="65"/>
      <c r="I31" s="2"/>
      <c r="J31" s="2"/>
      <c r="K31" s="2"/>
    </row>
    <row r="32" spans="2:11">
      <c r="B32" s="53"/>
      <c r="C32" s="116" t="s">
        <v>25</v>
      </c>
      <c r="D32" s="117"/>
      <c r="E32" s="117"/>
      <c r="F32" s="118"/>
      <c r="G32" s="67" t="s">
        <v>2</v>
      </c>
      <c r="H32" s="65"/>
    </row>
    <row r="33" spans="2:9">
      <c r="B33" s="53"/>
      <c r="C33" s="116" t="s">
        <v>26</v>
      </c>
      <c r="D33" s="117"/>
      <c r="E33" s="117"/>
      <c r="F33" s="118"/>
      <c r="G33" s="67" t="s">
        <v>2</v>
      </c>
      <c r="H33" s="56"/>
    </row>
    <row r="34" spans="2:9" ht="16.5" customHeight="1">
      <c r="B34" s="53"/>
      <c r="C34" s="116" t="s">
        <v>27</v>
      </c>
      <c r="D34" s="117"/>
      <c r="E34" s="117"/>
      <c r="F34" s="118"/>
      <c r="G34" s="67" t="s">
        <v>3</v>
      </c>
      <c r="H34" s="56"/>
    </row>
    <row r="35" spans="2:9" ht="18" customHeight="1">
      <c r="B35" s="53"/>
      <c r="C35" s="116" t="s">
        <v>28</v>
      </c>
      <c r="D35" s="117"/>
      <c r="E35" s="117"/>
      <c r="F35" s="118"/>
      <c r="G35" s="67" t="s">
        <v>4</v>
      </c>
      <c r="H35" s="56"/>
    </row>
    <row r="36" spans="2:9" ht="35.25" customHeight="1">
      <c r="B36" s="53"/>
      <c r="C36" s="116" t="s">
        <v>29</v>
      </c>
      <c r="D36" s="117"/>
      <c r="E36" s="117"/>
      <c r="F36" s="118"/>
      <c r="G36" s="67" t="s">
        <v>2</v>
      </c>
      <c r="H36" s="56"/>
    </row>
    <row r="37" spans="2:9">
      <c r="B37" s="53"/>
      <c r="C37" s="116" t="s">
        <v>30</v>
      </c>
      <c r="D37" s="117"/>
      <c r="E37" s="117"/>
      <c r="F37" s="118"/>
      <c r="G37" s="67" t="s">
        <v>4</v>
      </c>
      <c r="H37" s="56"/>
    </row>
    <row r="38" spans="2:9">
      <c r="B38" s="53"/>
      <c r="C38" s="116" t="s">
        <v>31</v>
      </c>
      <c r="D38" s="117"/>
      <c r="E38" s="117"/>
      <c r="F38" s="118"/>
      <c r="G38" s="67" t="s">
        <v>3</v>
      </c>
      <c r="H38" s="56"/>
    </row>
    <row r="39" spans="2:9">
      <c r="B39" s="53"/>
      <c r="C39" s="116" t="s">
        <v>32</v>
      </c>
      <c r="D39" s="117"/>
      <c r="E39" s="117"/>
      <c r="F39" s="118"/>
      <c r="G39" s="67" t="s">
        <v>3</v>
      </c>
      <c r="H39" s="56"/>
    </row>
    <row r="40" spans="2:9" ht="14.25" customHeight="1">
      <c r="B40" s="53"/>
      <c r="C40" s="114" t="str">
        <f>IF(G32="No","Please document the process and come back to this screening form",IF(OR(G37="Yes",G38="Yes",G39="Yes"),"The process is NOT a good fit for Robotic Process Automation",IF(AND(G33="Yes",G34="Yes",G36="Yes",G36="Yes",G35="Yes"),"The process is a good fit for Robotic Process Automation",IF(OR(G33="No",G34="No",G35="No"),"The process is probably not a good fit for RPA,  further discussion is needed.","The process may be a good fit for Robotic Process Automation,  further discussion is needed."))))</f>
        <v>The process is probably not a good fit for RPA,  further discussion is needed.</v>
      </c>
      <c r="D40" s="114"/>
      <c r="E40" s="114"/>
      <c r="F40" s="114"/>
      <c r="G40" s="114"/>
      <c r="H40" s="56"/>
    </row>
    <row r="41" spans="2:9" ht="4.5" customHeight="1">
      <c r="B41" s="53"/>
      <c r="H41" s="56"/>
    </row>
    <row r="42" spans="2:9">
      <c r="B42" s="53"/>
      <c r="H42" s="56"/>
    </row>
    <row r="43" spans="2:9" ht="5.25" customHeight="1">
      <c r="B43" s="68"/>
      <c r="C43" s="69"/>
      <c r="D43" s="69"/>
      <c r="E43" s="69"/>
      <c r="F43" s="69"/>
      <c r="G43" s="69"/>
      <c r="H43" s="70"/>
    </row>
    <row r="44" spans="2:9">
      <c r="B44" s="71"/>
      <c r="C44" s="72"/>
      <c r="D44" s="72"/>
      <c r="E44" s="72"/>
      <c r="F44" s="72"/>
      <c r="G44" s="72"/>
      <c r="H44" s="73"/>
    </row>
    <row r="45" spans="2:9">
      <c r="B45" s="62"/>
      <c r="C45" s="2" t="s">
        <v>33</v>
      </c>
      <c r="H45" s="74"/>
    </row>
    <row r="46" spans="2:9">
      <c r="B46" s="62"/>
      <c r="C46" s="113" t="s">
        <v>34</v>
      </c>
      <c r="D46" s="113"/>
      <c r="E46" s="113"/>
      <c r="F46" s="113"/>
      <c r="H46" s="74"/>
    </row>
    <row r="47" spans="2:9" ht="15.75" customHeight="1">
      <c r="B47" s="62"/>
      <c r="C47" s="116" t="s">
        <v>35</v>
      </c>
      <c r="D47" s="117"/>
      <c r="E47" s="117"/>
      <c r="F47" s="118"/>
      <c r="G47" s="67" t="s">
        <v>3</v>
      </c>
      <c r="H47" s="74"/>
      <c r="I47" s="75">
        <f>IF(G47="Yes",0,1)</f>
        <v>1</v>
      </c>
    </row>
    <row r="48" spans="2:9" ht="15.75" customHeight="1">
      <c r="B48" s="62"/>
      <c r="C48" s="116" t="s">
        <v>36</v>
      </c>
      <c r="D48" s="117"/>
      <c r="E48" s="117"/>
      <c r="F48" s="118"/>
      <c r="G48" s="67" t="s">
        <v>3</v>
      </c>
      <c r="H48" s="74"/>
      <c r="I48" s="75">
        <f>IF(G48="No",0,2)</f>
        <v>0</v>
      </c>
    </row>
    <row r="49" spans="2:9" ht="15.75" customHeight="1">
      <c r="B49" s="62"/>
      <c r="C49" s="116" t="s">
        <v>37</v>
      </c>
      <c r="D49" s="117"/>
      <c r="E49" s="117"/>
      <c r="F49" s="118"/>
      <c r="G49" s="67" t="s">
        <v>3</v>
      </c>
      <c r="H49" s="74"/>
      <c r="I49" s="75">
        <f>IF(G49="No",0,3)</f>
        <v>0</v>
      </c>
    </row>
    <row r="50" spans="2:9" ht="15.75" customHeight="1">
      <c r="B50" s="62"/>
      <c r="C50" s="116" t="s">
        <v>38</v>
      </c>
      <c r="D50" s="117"/>
      <c r="E50" s="117"/>
      <c r="F50" s="118"/>
      <c r="G50" s="67" t="s">
        <v>2</v>
      </c>
      <c r="H50" s="74"/>
      <c r="I50" s="75">
        <f>IF(G50="Yes",1,0)</f>
        <v>1</v>
      </c>
    </row>
    <row r="51" spans="2:9" ht="15.75" customHeight="1">
      <c r="B51" s="62"/>
      <c r="C51" s="116" t="s">
        <v>39</v>
      </c>
      <c r="D51" s="117"/>
      <c r="E51" s="117"/>
      <c r="F51" s="118"/>
      <c r="G51" s="67">
        <v>1</v>
      </c>
      <c r="H51" s="74"/>
      <c r="I51" s="75">
        <f>IF(G51&lt;3,0,IF(G51&lt;6,2,3))</f>
        <v>0</v>
      </c>
    </row>
    <row r="52" spans="2:9" ht="15.75" customHeight="1">
      <c r="B52" s="62"/>
      <c r="C52" s="116" t="s">
        <v>40</v>
      </c>
      <c r="D52" s="117"/>
      <c r="E52" s="117"/>
      <c r="F52" s="118"/>
      <c r="G52" s="67">
        <v>3</v>
      </c>
      <c r="H52" s="74"/>
      <c r="I52" s="75">
        <f>IF(G52&lt;10,0,IF(G52&lt;20,2,5))</f>
        <v>0</v>
      </c>
    </row>
    <row r="53" spans="2:9" ht="15.75" customHeight="1">
      <c r="B53" s="62"/>
      <c r="C53" s="116" t="s">
        <v>41</v>
      </c>
      <c r="D53" s="117"/>
      <c r="E53" s="117"/>
      <c r="F53" s="118"/>
      <c r="G53" s="67">
        <v>15</v>
      </c>
      <c r="H53" s="74"/>
      <c r="I53" s="75">
        <f>IF(G53&lt;20,0,IF(G53&lt;35,1,3))</f>
        <v>0</v>
      </c>
    </row>
    <row r="54" spans="2:9" ht="31.5" customHeight="1">
      <c r="B54" s="62"/>
      <c r="C54" s="116" t="s">
        <v>42</v>
      </c>
      <c r="D54" s="117"/>
      <c r="E54" s="117"/>
      <c r="F54" s="118"/>
      <c r="G54" s="67">
        <v>3</v>
      </c>
      <c r="H54" s="74"/>
      <c r="I54" s="75">
        <f>IF(G54&lt;3,0,IF(G54&lt;7,1,3))</f>
        <v>1</v>
      </c>
    </row>
    <row r="55" spans="2:9" ht="15.75" customHeight="1">
      <c r="B55" s="62"/>
      <c r="C55" s="116" t="s">
        <v>43</v>
      </c>
      <c r="D55" s="117"/>
      <c r="E55" s="117"/>
      <c r="F55" s="118"/>
      <c r="G55" s="76">
        <v>0.05</v>
      </c>
      <c r="H55" s="74"/>
      <c r="I55" s="75">
        <f>IF(G55&lt;0.01,0,IF(G55&lt;0.2,1,3))</f>
        <v>1</v>
      </c>
    </row>
    <row r="56" spans="2:9" ht="15.75" customHeight="1">
      <c r="B56" s="62"/>
      <c r="C56" s="116" t="s">
        <v>44</v>
      </c>
      <c r="D56" s="117"/>
      <c r="E56" s="117"/>
      <c r="F56" s="118"/>
      <c r="G56" s="67" t="s">
        <v>3</v>
      </c>
      <c r="H56" s="74"/>
      <c r="I56" s="75">
        <f>IF(G56="Yes",I59*0.1,0)</f>
        <v>0</v>
      </c>
    </row>
    <row r="57" spans="2:9" ht="15.75" customHeight="1">
      <c r="B57" s="62"/>
      <c r="C57" s="116" t="s">
        <v>45</v>
      </c>
      <c r="D57" s="117"/>
      <c r="E57" s="117"/>
      <c r="F57" s="118"/>
      <c r="G57" s="67" t="s">
        <v>3</v>
      </c>
      <c r="H57" s="74"/>
      <c r="I57" s="75">
        <f>IF(G57="Yes",I59*0.1,0)</f>
        <v>0</v>
      </c>
    </row>
    <row r="58" spans="2:9">
      <c r="B58" s="62"/>
      <c r="C58" s="121" t="s">
        <v>46</v>
      </c>
      <c r="D58" s="122"/>
      <c r="E58" s="122"/>
      <c r="F58" s="123"/>
      <c r="G58" s="77" t="str">
        <f>IF(I58&lt;3,"Low",IF(I58&lt;10,"Medium","High"))</f>
        <v>Medium</v>
      </c>
      <c r="H58" s="74"/>
      <c r="I58" s="75">
        <f>SUM(I47:I55)</f>
        <v>4</v>
      </c>
    </row>
    <row r="59" spans="2:9">
      <c r="B59" s="62"/>
      <c r="C59" s="121" t="s">
        <v>47</v>
      </c>
      <c r="D59" s="122"/>
      <c r="E59" s="122"/>
      <c r="F59" s="123"/>
      <c r="G59" s="78">
        <f>I56+I57+I59</f>
        <v>65000</v>
      </c>
      <c r="H59" s="74"/>
      <c r="I59" s="75">
        <f>IF(G58="Low",45000,IF(G58="Medium",65000,95000))</f>
        <v>65000</v>
      </c>
    </row>
    <row r="60" spans="2:9">
      <c r="B60" s="62"/>
      <c r="H60" s="74"/>
    </row>
    <row r="61" spans="2:9">
      <c r="B61" s="62"/>
      <c r="C61" s="2" t="s">
        <v>48</v>
      </c>
      <c r="H61" s="74"/>
    </row>
    <row r="62" spans="2:9">
      <c r="B62" s="62"/>
      <c r="C62" s="104" t="s">
        <v>49</v>
      </c>
      <c r="D62" s="67">
        <v>48</v>
      </c>
      <c r="H62" s="74"/>
    </row>
    <row r="63" spans="2:9">
      <c r="B63" s="62"/>
      <c r="C63" s="104" t="s">
        <v>50</v>
      </c>
      <c r="D63" s="67">
        <v>24</v>
      </c>
      <c r="H63" s="74"/>
    </row>
    <row r="64" spans="2:9">
      <c r="B64" s="62"/>
      <c r="C64" s="104" t="s">
        <v>51</v>
      </c>
      <c r="D64" s="67">
        <v>24</v>
      </c>
      <c r="H64" s="74"/>
    </row>
    <row r="65" spans="2:9">
      <c r="B65" s="62"/>
      <c r="C65" s="105" t="s">
        <v>52</v>
      </c>
      <c r="D65" s="77">
        <f>(D62*D63)/60</f>
        <v>19.2</v>
      </c>
      <c r="H65" s="74"/>
    </row>
    <row r="66" spans="2:9">
      <c r="B66" s="62"/>
      <c r="C66" s="105" t="s">
        <v>53</v>
      </c>
      <c r="D66" s="79">
        <f>IF(ISBLANK(D64), "Please enter available time",(D65/D64)*1.25)</f>
        <v>0.99999999999999989</v>
      </c>
      <c r="H66" s="74"/>
    </row>
    <row r="67" spans="2:9">
      <c r="B67" s="62"/>
      <c r="H67" s="74"/>
    </row>
    <row r="68" spans="2:9">
      <c r="B68" s="62"/>
      <c r="H68" s="74"/>
    </row>
    <row r="69" spans="2:9">
      <c r="B69" s="62"/>
      <c r="C69" s="2" t="s">
        <v>54</v>
      </c>
      <c r="H69" s="74"/>
    </row>
    <row r="70" spans="2:9">
      <c r="B70" s="62"/>
      <c r="C70" s="116" t="s">
        <v>55</v>
      </c>
      <c r="D70" s="117"/>
      <c r="E70" s="117"/>
      <c r="F70" s="118"/>
      <c r="G70" s="80" t="s">
        <v>56</v>
      </c>
      <c r="H70" s="74"/>
      <c r="I70" s="81" t="str">
        <f>CONCATENATE(G58,"-",G70)</f>
        <v>Medium-9 x 5</v>
      </c>
    </row>
    <row r="71" spans="2:9">
      <c r="B71" s="62"/>
      <c r="C71" s="121" t="s">
        <v>57</v>
      </c>
      <c r="D71" s="122"/>
      <c r="E71" s="122"/>
      <c r="F71" s="123"/>
      <c r="G71" s="82">
        <f>VLOOKUP(I70,'Support Cost Matrix'!D2:E10,2,FALSE)</f>
        <v>22500</v>
      </c>
      <c r="H71" s="74"/>
    </row>
    <row r="72" spans="2:9">
      <c r="B72" s="62"/>
      <c r="C72" s="83"/>
      <c r="D72" s="83"/>
      <c r="E72" s="83"/>
      <c r="F72" s="83"/>
      <c r="G72" s="83"/>
      <c r="H72" s="74"/>
    </row>
    <row r="73" spans="2:9">
      <c r="B73" s="62"/>
      <c r="H73" s="74"/>
    </row>
    <row r="74" spans="2:9">
      <c r="B74" s="62"/>
      <c r="C74" s="2" t="s">
        <v>58</v>
      </c>
      <c r="D74" s="2"/>
      <c r="G74" s="2"/>
      <c r="H74" s="84"/>
      <c r="I74" s="2"/>
    </row>
    <row r="75" spans="2:9" ht="15.75" customHeight="1">
      <c r="B75" s="62"/>
      <c r="C75" s="116" t="s">
        <v>59</v>
      </c>
      <c r="D75" s="117"/>
      <c r="E75" s="117"/>
      <c r="F75" s="118"/>
      <c r="G75" s="85"/>
      <c r="H75" s="10"/>
      <c r="I75" s="8"/>
    </row>
    <row r="76" spans="2:9" ht="15.75" customHeight="1">
      <c r="B76" s="62"/>
      <c r="C76" s="116" t="s">
        <v>60</v>
      </c>
      <c r="D76" s="117"/>
      <c r="E76" s="117"/>
      <c r="F76" s="118"/>
      <c r="G76" s="80"/>
      <c r="H76" s="10"/>
      <c r="I76" s="8"/>
    </row>
    <row r="77" spans="2:9" ht="15.75" customHeight="1">
      <c r="B77" s="62"/>
      <c r="C77" s="116" t="s">
        <v>61</v>
      </c>
      <c r="D77" s="117"/>
      <c r="E77" s="117"/>
      <c r="F77" s="118"/>
      <c r="G77" s="86"/>
      <c r="H77" s="10"/>
      <c r="I77" s="8"/>
    </row>
    <row r="78" spans="2:9" ht="15.75" customHeight="1">
      <c r="B78" s="62"/>
      <c r="C78" s="116" t="s">
        <v>62</v>
      </c>
      <c r="D78" s="117"/>
      <c r="E78" s="117"/>
      <c r="F78" s="118"/>
      <c r="G78" s="87"/>
      <c r="H78" s="10"/>
      <c r="I78" s="8"/>
    </row>
    <row r="79" spans="2:9" ht="15.75" customHeight="1">
      <c r="B79" s="62"/>
      <c r="C79" s="121" t="s">
        <v>63</v>
      </c>
      <c r="D79" s="122"/>
      <c r="E79" s="122"/>
      <c r="F79" s="123"/>
      <c r="G79" s="82">
        <f>((G78/2078)*(G76/60)*G75)*G77</f>
        <v>0</v>
      </c>
      <c r="H79" s="10"/>
      <c r="I79" s="8"/>
    </row>
    <row r="80" spans="2:9" ht="15.75" customHeight="1">
      <c r="B80" s="62"/>
      <c r="C80" s="121" t="s">
        <v>64</v>
      </c>
      <c r="D80" s="122"/>
      <c r="E80" s="122"/>
      <c r="F80" s="123"/>
      <c r="G80" s="88">
        <f>(G75*G76*G77)/60</f>
        <v>0</v>
      </c>
      <c r="H80" s="10"/>
      <c r="I80" s="8"/>
    </row>
    <row r="81" spans="2:9">
      <c r="B81" s="62"/>
      <c r="C81" s="106"/>
      <c r="D81" s="106"/>
      <c r="E81" s="124"/>
      <c r="F81" s="124"/>
      <c r="G81" s="106"/>
      <c r="H81" s="11"/>
      <c r="I81" s="106"/>
    </row>
    <row r="82" spans="2:9" ht="15.75" customHeight="1">
      <c r="B82" s="62"/>
      <c r="C82" s="116" t="s">
        <v>65</v>
      </c>
      <c r="D82" s="117"/>
      <c r="E82" s="117"/>
      <c r="F82" s="118"/>
      <c r="G82" s="80"/>
      <c r="H82" s="10"/>
      <c r="I82" s="8"/>
    </row>
    <row r="83" spans="2:9" ht="15.75" customHeight="1">
      <c r="B83" s="62"/>
      <c r="C83" s="116" t="s">
        <v>66</v>
      </c>
      <c r="D83" s="117"/>
      <c r="E83" s="117"/>
      <c r="F83" s="118"/>
      <c r="G83" s="89"/>
      <c r="H83" s="10"/>
      <c r="I83" s="8"/>
    </row>
    <row r="84" spans="2:9">
      <c r="B84" s="62"/>
      <c r="C84" s="90"/>
      <c r="D84" s="90"/>
      <c r="E84" s="90"/>
      <c r="G84" s="106"/>
      <c r="H84" s="10"/>
      <c r="I84" s="8"/>
    </row>
    <row r="85" spans="2:9">
      <c r="B85" s="62"/>
      <c r="H85" s="74"/>
    </row>
    <row r="86" spans="2:9">
      <c r="B86" s="62"/>
      <c r="C86" s="2" t="s">
        <v>67</v>
      </c>
      <c r="H86" s="74"/>
    </row>
    <row r="87" spans="2:9">
      <c r="B87" s="62"/>
      <c r="C87" s="91" t="s">
        <v>68</v>
      </c>
      <c r="D87" s="92">
        <f>G59</f>
        <v>65000</v>
      </c>
      <c r="H87" s="74"/>
    </row>
    <row r="88" spans="2:9">
      <c r="B88" s="62"/>
      <c r="C88" s="91" t="s">
        <v>69</v>
      </c>
      <c r="D88" s="92">
        <f>G71</f>
        <v>22500</v>
      </c>
      <c r="H88" s="74"/>
    </row>
    <row r="89" spans="2:9">
      <c r="B89" s="62"/>
      <c r="C89" s="91" t="s">
        <v>70</v>
      </c>
      <c r="D89" s="92">
        <f>9250*D66</f>
        <v>9249.9999999999982</v>
      </c>
      <c r="H89" s="74"/>
    </row>
    <row r="90" spans="2:9">
      <c r="B90" s="62"/>
      <c r="C90" s="97" t="s">
        <v>71</v>
      </c>
      <c r="D90" s="98">
        <f>SUM(D87:D89)</f>
        <v>96750</v>
      </c>
      <c r="H90" s="74"/>
    </row>
    <row r="91" spans="2:9">
      <c r="B91" s="62"/>
      <c r="C91" s="100"/>
      <c r="D91" s="101"/>
      <c r="F91" s="100"/>
      <c r="G91" s="102"/>
      <c r="H91" s="74"/>
    </row>
    <row r="92" spans="2:9">
      <c r="B92" s="62"/>
      <c r="C92" s="2" t="s">
        <v>72</v>
      </c>
      <c r="F92" s="100"/>
      <c r="G92" s="102"/>
      <c r="H92" s="74"/>
    </row>
    <row r="93" spans="2:9">
      <c r="B93" s="62"/>
      <c r="C93" s="91" t="s">
        <v>73</v>
      </c>
      <c r="D93" s="93">
        <f>G79-D87-D88-D89</f>
        <v>-96750</v>
      </c>
      <c r="F93" s="100"/>
      <c r="G93" s="102"/>
      <c r="H93" s="74"/>
    </row>
    <row r="94" spans="2:9">
      <c r="B94" s="62"/>
      <c r="C94" s="91" t="s">
        <v>74</v>
      </c>
      <c r="D94" s="93">
        <f>(2*G79)-D87-(2*(D88+D89))</f>
        <v>-128500</v>
      </c>
      <c r="F94" s="100"/>
      <c r="G94" s="102"/>
      <c r="H94" s="74"/>
    </row>
    <row r="95" spans="2:9">
      <c r="B95" s="62"/>
      <c r="C95" s="91" t="s">
        <v>75</v>
      </c>
      <c r="D95" s="93">
        <f>(3*G79)-D87-(3*(D88+D89))</f>
        <v>-160250</v>
      </c>
      <c r="F95" s="100"/>
      <c r="G95" s="102"/>
      <c r="H95" s="74"/>
    </row>
    <row r="96" spans="2:9">
      <c r="B96" s="62"/>
      <c r="C96" s="97" t="s">
        <v>76</v>
      </c>
      <c r="D96" s="99" t="str">
        <f>IF(D93&gt;=0,"Year 1",IF(AND(D93&lt;0,D94&gt;=0),"Year 2",IF(AND(D93&lt;0,D94&lt;0,D95&gt;=0),"Year 3","More than 3 years")))</f>
        <v>More than 3 years</v>
      </c>
      <c r="F96" s="100"/>
      <c r="G96" s="102"/>
      <c r="H96" s="74"/>
    </row>
    <row r="97" spans="2:8">
      <c r="B97" s="62"/>
      <c r="C97" s="100"/>
      <c r="D97" s="101"/>
      <c r="F97" s="100"/>
      <c r="G97" s="102"/>
      <c r="H97" s="74"/>
    </row>
    <row r="98" spans="2:8">
      <c r="B98" s="94"/>
      <c r="C98" s="95"/>
      <c r="D98" s="95"/>
      <c r="E98" s="95"/>
      <c r="F98" s="95"/>
      <c r="G98" s="95"/>
      <c r="H98" s="96"/>
    </row>
  </sheetData>
  <sheetProtection selectLockedCells="1"/>
  <mergeCells count="42">
    <mergeCell ref="C53:F53"/>
    <mergeCell ref="C52:F52"/>
    <mergeCell ref="C51:F51"/>
    <mergeCell ref="C56:F56"/>
    <mergeCell ref="C57:F57"/>
    <mergeCell ref="C83:F83"/>
    <mergeCell ref="C82:F82"/>
    <mergeCell ref="E81:F81"/>
    <mergeCell ref="C80:F80"/>
    <mergeCell ref="C79:F79"/>
    <mergeCell ref="C24:G25"/>
    <mergeCell ref="C23:G23"/>
    <mergeCell ref="C78:F78"/>
    <mergeCell ref="C77:F77"/>
    <mergeCell ref="C76:F76"/>
    <mergeCell ref="C75:F75"/>
    <mergeCell ref="C59:F59"/>
    <mergeCell ref="C70:F70"/>
    <mergeCell ref="C71:F71"/>
    <mergeCell ref="C58:F58"/>
    <mergeCell ref="C50:F50"/>
    <mergeCell ref="C49:F49"/>
    <mergeCell ref="C48:F48"/>
    <mergeCell ref="C47:F47"/>
    <mergeCell ref="C55:F55"/>
    <mergeCell ref="C54:F54"/>
    <mergeCell ref="C28:G29"/>
    <mergeCell ref="C46:F46"/>
    <mergeCell ref="C40:G40"/>
    <mergeCell ref="C3:G3"/>
    <mergeCell ref="C16:G17"/>
    <mergeCell ref="C32:F32"/>
    <mergeCell ref="C33:F33"/>
    <mergeCell ref="C34:F34"/>
    <mergeCell ref="C36:F36"/>
    <mergeCell ref="C37:F37"/>
    <mergeCell ref="C38:F38"/>
    <mergeCell ref="C39:F39"/>
    <mergeCell ref="C12:G13"/>
    <mergeCell ref="C35:F35"/>
    <mergeCell ref="C19:D19"/>
    <mergeCell ref="C20:G21"/>
  </mergeCells>
  <conditionalFormatting sqref="G75:G78 G82:G84">
    <cfRule type="expression" dxfId="17" priority="12">
      <formula>#REF!="Multiple Regions"</formula>
    </cfRule>
  </conditionalFormatting>
  <conditionalFormatting sqref="G74:H74 B74:D74 B87:D87 H75:H78 B75:B80 G74:G78 B44:H45 B46:C46 B62:B67 E67:H67 B81:E81 G79:H83 B82:B83 F64:H66 B60:D61 B47:B59 H62:H63 E60:E66 B68:H69 B70:B71 B72:H73 B27:H29 B30 H30 G46:H61 C58:C59 C65:D66 C79:C80 C71 G70:H71 B88:E90 B84:H85 B86:E86 H86:H90 B91:H100">
    <cfRule type="expression" dxfId="16" priority="31">
      <formula>$C$40="Process automation is not a good fit."</formula>
    </cfRule>
  </conditionalFormatting>
  <dataValidations count="3">
    <dataValidation type="list" errorStyle="information" allowBlank="1" showErrorMessage="1" error="Please make a selection from the dropdown menu." promptTitle="Select" prompt="Please Select" sqref="G32:G39 G47:G50 G56:G57" xr:uid="{00000000-0002-0000-0000-000000000000}">
      <formula1>Responses</formula1>
    </dataValidation>
    <dataValidation type="whole" allowBlank="1" showInputMessage="1" showErrorMessage="1" sqref="G51:G54" xr:uid="{2C6D3B2C-6D47-4AFC-81C1-3738D6664B98}">
      <formula1>0</formula1>
      <formula2>100</formula2>
    </dataValidation>
    <dataValidation type="list" allowBlank="1" showInputMessage="1" showErrorMessage="1" sqref="G70" xr:uid="{98808CA7-E65B-4A32-8B4E-5BA4714E2DB4}">
      <formula1>"9 x 5, 24 x 5, 24 x 7"</formula1>
    </dataValidation>
  </dataValidations>
  <pageMargins left="0.7" right="0.7" top="0.75" bottom="0.75" header="0.3" footer="0.3"/>
  <pageSetup scale="80" orientation="landscape" horizontalDpi="4294967293" r:id="rId1"/>
  <ignoredErrors>
    <ignoredError sqref="I57:I59 I70 D87:D89 I47:I56" unlocked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41"/>
  <sheetViews>
    <sheetView showGridLines="0" zoomScale="85" zoomScaleNormal="85" workbookViewId="0">
      <selection activeCell="M7" sqref="M7"/>
    </sheetView>
  </sheetViews>
  <sheetFormatPr defaultColWidth="9.140625" defaultRowHeight="14.25"/>
  <cols>
    <col min="1" max="1" width="1" style="12" customWidth="1"/>
    <col min="2" max="2" width="2.28515625" style="12" customWidth="1"/>
    <col min="3" max="3" width="6.28515625" style="12" customWidth="1"/>
    <col min="4" max="4" width="37.85546875" style="12" customWidth="1"/>
    <col min="5" max="5" width="35.7109375" style="12" customWidth="1"/>
    <col min="6" max="6" width="45.140625" style="12" customWidth="1"/>
    <col min="7" max="7" width="49.7109375" style="12" customWidth="1"/>
    <col min="8" max="8" width="16.7109375" style="12" customWidth="1"/>
    <col min="9" max="9" width="2.140625" style="12" customWidth="1"/>
    <col min="10" max="16384" width="9.140625" style="12"/>
  </cols>
  <sheetData>
    <row r="1" spans="2:10" ht="6.75" customHeight="1" thickBot="1"/>
    <row r="2" spans="2:10" ht="26.25">
      <c r="B2" s="33"/>
      <c r="C2" s="36" t="s">
        <v>77</v>
      </c>
      <c r="D2" s="35"/>
      <c r="E2" s="21"/>
      <c r="F2" s="21"/>
      <c r="G2" s="21"/>
      <c r="H2" s="22"/>
      <c r="I2" s="23"/>
    </row>
    <row r="3" spans="2:10" ht="23.25">
      <c r="B3" s="34"/>
      <c r="C3" s="17"/>
      <c r="D3" s="18"/>
      <c r="E3" s="19"/>
      <c r="F3" s="19"/>
      <c r="G3" s="19"/>
      <c r="H3" s="20"/>
      <c r="I3" s="24"/>
    </row>
    <row r="4" spans="2:10" ht="15.75" customHeight="1">
      <c r="B4" s="34"/>
      <c r="C4" s="145" t="s">
        <v>78</v>
      </c>
      <c r="D4" s="145"/>
      <c r="E4" s="145"/>
      <c r="F4" s="145"/>
      <c r="G4" s="145"/>
      <c r="H4" s="145"/>
      <c r="I4" s="25"/>
      <c r="J4" s="13"/>
    </row>
    <row r="5" spans="2:10" ht="15" customHeight="1">
      <c r="B5" s="34"/>
      <c r="C5" s="145"/>
      <c r="D5" s="145"/>
      <c r="E5" s="145"/>
      <c r="F5" s="145"/>
      <c r="G5" s="145"/>
      <c r="H5" s="145"/>
      <c r="I5" s="25"/>
      <c r="J5" s="13"/>
    </row>
    <row r="6" spans="2:10" ht="33.75" customHeight="1">
      <c r="B6" s="34"/>
      <c r="C6" s="125" t="s">
        <v>79</v>
      </c>
      <c r="D6" s="126"/>
      <c r="E6" s="126"/>
      <c r="F6" s="126"/>
      <c r="G6" s="126"/>
      <c r="H6" s="127"/>
      <c r="I6" s="26"/>
      <c r="J6" s="13"/>
    </row>
    <row r="7" spans="2:10" ht="21.75" customHeight="1">
      <c r="B7" s="34"/>
      <c r="C7" s="42" t="s">
        <v>80</v>
      </c>
      <c r="D7" s="133" t="s">
        <v>81</v>
      </c>
      <c r="E7" s="133"/>
      <c r="F7" s="133"/>
      <c r="G7" s="128"/>
      <c r="H7" s="128"/>
      <c r="I7" s="26"/>
      <c r="J7" s="13"/>
    </row>
    <row r="8" spans="2:10" ht="21.75" customHeight="1">
      <c r="B8" s="34"/>
      <c r="C8" s="42" t="s">
        <v>82</v>
      </c>
      <c r="D8" s="133" t="s">
        <v>83</v>
      </c>
      <c r="E8" s="133"/>
      <c r="F8" s="133"/>
      <c r="G8" s="128"/>
      <c r="H8" s="128"/>
      <c r="I8" s="26"/>
      <c r="J8" s="13"/>
    </row>
    <row r="9" spans="2:10" ht="21.75" customHeight="1">
      <c r="B9" s="34"/>
      <c r="C9" s="42" t="s">
        <v>84</v>
      </c>
      <c r="D9" s="133" t="s">
        <v>85</v>
      </c>
      <c r="E9" s="133"/>
      <c r="F9" s="133"/>
      <c r="G9" s="128"/>
      <c r="H9" s="128"/>
      <c r="I9" s="26"/>
      <c r="J9" s="13"/>
    </row>
    <row r="10" spans="2:10" ht="21.75" customHeight="1">
      <c r="B10" s="34"/>
      <c r="C10" s="42" t="s">
        <v>86</v>
      </c>
      <c r="D10" s="133" t="s">
        <v>87</v>
      </c>
      <c r="E10" s="133"/>
      <c r="F10" s="133"/>
      <c r="G10" s="128"/>
      <c r="H10" s="128"/>
      <c r="I10" s="26"/>
      <c r="J10" s="13"/>
    </row>
    <row r="11" spans="2:10" ht="15">
      <c r="B11" s="34"/>
      <c r="C11" s="14"/>
      <c r="D11" s="15"/>
      <c r="E11" s="15"/>
      <c r="F11" s="15"/>
      <c r="G11" s="16"/>
      <c r="H11" s="16"/>
      <c r="I11" s="26"/>
      <c r="J11" s="13"/>
    </row>
    <row r="12" spans="2:10" ht="14.25" customHeight="1">
      <c r="B12" s="34"/>
      <c r="C12" s="145" t="s">
        <v>88</v>
      </c>
      <c r="D12" s="145"/>
      <c r="E12" s="145"/>
      <c r="F12" s="145"/>
      <c r="G12" s="145"/>
      <c r="H12" s="145"/>
      <c r="I12" s="26"/>
      <c r="J12" s="13"/>
    </row>
    <row r="13" spans="2:10" ht="14.25" customHeight="1">
      <c r="B13" s="34"/>
      <c r="C13" s="145"/>
      <c r="D13" s="145"/>
      <c r="E13" s="145"/>
      <c r="F13" s="145"/>
      <c r="G13" s="145"/>
      <c r="H13" s="145"/>
      <c r="I13" s="26"/>
      <c r="J13" s="13"/>
    </row>
    <row r="14" spans="2:10" ht="42" customHeight="1">
      <c r="B14" s="34"/>
      <c r="C14" s="43">
        <v>2</v>
      </c>
      <c r="D14" s="132" t="s">
        <v>89</v>
      </c>
      <c r="E14" s="132"/>
      <c r="F14" s="132"/>
      <c r="G14" s="131"/>
      <c r="H14" s="131"/>
      <c r="I14" s="26"/>
      <c r="J14" s="13"/>
    </row>
    <row r="15" spans="2:10" ht="42" customHeight="1">
      <c r="B15" s="34"/>
      <c r="C15" s="43">
        <v>3</v>
      </c>
      <c r="D15" s="132" t="s">
        <v>90</v>
      </c>
      <c r="E15" s="132"/>
      <c r="F15" s="132"/>
      <c r="G15" s="131"/>
      <c r="H15" s="131"/>
      <c r="I15" s="26"/>
      <c r="J15" s="13"/>
    </row>
    <row r="16" spans="2:10" ht="42" customHeight="1">
      <c r="B16" s="34"/>
      <c r="C16" s="43">
        <v>4</v>
      </c>
      <c r="D16" s="132" t="s">
        <v>91</v>
      </c>
      <c r="E16" s="132"/>
      <c r="F16" s="132"/>
      <c r="G16" s="128"/>
      <c r="H16" s="128"/>
      <c r="I16" s="26"/>
      <c r="J16" s="13"/>
    </row>
    <row r="17" spans="2:10" ht="16.5" customHeight="1">
      <c r="B17" s="34"/>
      <c r="C17" s="31"/>
      <c r="D17" s="32"/>
      <c r="E17" s="32"/>
      <c r="F17" s="32"/>
      <c r="G17" s="13"/>
      <c r="H17" s="13"/>
      <c r="I17" s="26"/>
      <c r="J17" s="13"/>
    </row>
    <row r="18" spans="2:10" ht="36.75" customHeight="1">
      <c r="B18" s="34"/>
      <c r="C18" s="145" t="s">
        <v>92</v>
      </c>
      <c r="D18" s="145"/>
      <c r="E18" s="145"/>
      <c r="F18" s="145"/>
      <c r="G18" s="145"/>
      <c r="H18" s="145"/>
      <c r="I18" s="26"/>
      <c r="J18" s="13"/>
    </row>
    <row r="19" spans="2:10" ht="42" customHeight="1">
      <c r="B19" s="34"/>
      <c r="C19" s="43">
        <v>5</v>
      </c>
      <c r="D19" s="132" t="s">
        <v>93</v>
      </c>
      <c r="E19" s="132"/>
      <c r="F19" s="132"/>
      <c r="G19" s="128"/>
      <c r="H19" s="128"/>
      <c r="I19" s="26"/>
      <c r="J19" s="13"/>
    </row>
    <row r="20" spans="2:10" ht="60.75" customHeight="1">
      <c r="B20" s="34"/>
      <c r="C20" s="44" t="s">
        <v>94</v>
      </c>
      <c r="D20" s="130" t="s">
        <v>95</v>
      </c>
      <c r="E20" s="130"/>
      <c r="F20" s="130"/>
      <c r="G20" s="128"/>
      <c r="H20" s="128"/>
      <c r="I20" s="26"/>
      <c r="J20" s="13"/>
    </row>
    <row r="21" spans="2:10" ht="60.75" customHeight="1">
      <c r="B21" s="34"/>
      <c r="C21" s="44" t="s">
        <v>96</v>
      </c>
      <c r="D21" s="130" t="s">
        <v>97</v>
      </c>
      <c r="E21" s="130"/>
      <c r="F21" s="130"/>
      <c r="G21" s="128"/>
      <c r="H21" s="128"/>
      <c r="I21" s="26"/>
      <c r="J21" s="13"/>
    </row>
    <row r="22" spans="2:10" ht="60.75" customHeight="1">
      <c r="B22" s="34"/>
      <c r="C22" s="44" t="s">
        <v>98</v>
      </c>
      <c r="D22" s="130" t="s">
        <v>99</v>
      </c>
      <c r="E22" s="130"/>
      <c r="F22" s="130"/>
      <c r="G22" s="128"/>
      <c r="H22" s="128"/>
      <c r="I22" s="26"/>
      <c r="J22" s="13"/>
    </row>
    <row r="23" spans="2:10" ht="60.75" customHeight="1">
      <c r="B23" s="34"/>
      <c r="C23" s="44" t="s">
        <v>100</v>
      </c>
      <c r="D23" s="130" t="s">
        <v>101</v>
      </c>
      <c r="E23" s="130"/>
      <c r="F23" s="130"/>
      <c r="G23" s="128"/>
      <c r="H23" s="128"/>
      <c r="I23" s="26"/>
      <c r="J23" s="13"/>
    </row>
    <row r="24" spans="2:10" ht="60.75" customHeight="1">
      <c r="B24" s="34"/>
      <c r="C24" s="44" t="s">
        <v>102</v>
      </c>
      <c r="D24" s="130" t="s">
        <v>103</v>
      </c>
      <c r="E24" s="130"/>
      <c r="F24" s="130"/>
      <c r="G24" s="128"/>
      <c r="H24" s="128"/>
      <c r="I24" s="26"/>
      <c r="J24" s="13"/>
    </row>
    <row r="25" spans="2:10" ht="42" customHeight="1">
      <c r="B25" s="34"/>
      <c r="C25" s="43">
        <v>6</v>
      </c>
      <c r="D25" s="132" t="s">
        <v>104</v>
      </c>
      <c r="E25" s="132"/>
      <c r="F25" s="132"/>
      <c r="G25" s="131"/>
      <c r="H25" s="131"/>
      <c r="I25" s="26"/>
      <c r="J25" s="13"/>
    </row>
    <row r="26" spans="2:10" ht="42" customHeight="1">
      <c r="B26" s="34"/>
      <c r="C26" s="43">
        <v>7</v>
      </c>
      <c r="D26" s="132" t="s">
        <v>105</v>
      </c>
      <c r="E26" s="132"/>
      <c r="F26" s="132"/>
      <c r="G26" s="136"/>
      <c r="H26" s="137"/>
      <c r="I26" s="26"/>
      <c r="J26" s="13"/>
    </row>
    <row r="27" spans="2:10" ht="16.5" customHeight="1">
      <c r="B27" s="34"/>
      <c r="C27" s="14"/>
      <c r="D27" s="30"/>
      <c r="E27" s="30"/>
      <c r="F27" s="30"/>
      <c r="G27" s="13"/>
      <c r="H27" s="13"/>
      <c r="I27" s="26"/>
      <c r="J27" s="13"/>
    </row>
    <row r="28" spans="2:10" ht="42" customHeight="1">
      <c r="B28" s="34"/>
      <c r="C28" s="145" t="s">
        <v>106</v>
      </c>
      <c r="D28" s="145"/>
      <c r="E28" s="145"/>
      <c r="F28" s="145"/>
      <c r="G28" s="145"/>
      <c r="H28" s="145"/>
      <c r="I28" s="26"/>
      <c r="J28" s="13"/>
    </row>
    <row r="29" spans="2:10" ht="42" customHeight="1">
      <c r="B29" s="34"/>
      <c r="C29" s="43">
        <v>8</v>
      </c>
      <c r="D29" s="132" t="s">
        <v>107</v>
      </c>
      <c r="E29" s="132"/>
      <c r="F29" s="132"/>
      <c r="G29" s="131"/>
      <c r="H29" s="131"/>
      <c r="I29" s="26"/>
      <c r="J29" s="13"/>
    </row>
    <row r="30" spans="2:10" ht="42" customHeight="1">
      <c r="B30" s="34"/>
      <c r="C30" s="44" t="s">
        <v>108</v>
      </c>
      <c r="D30" s="129" t="s">
        <v>109</v>
      </c>
      <c r="E30" s="130"/>
      <c r="F30" s="130"/>
      <c r="G30" s="131"/>
      <c r="H30" s="131"/>
      <c r="I30" s="26"/>
      <c r="J30" s="13"/>
    </row>
    <row r="31" spans="2:10" ht="42" customHeight="1">
      <c r="B31" s="34"/>
      <c r="C31" s="44" t="s">
        <v>110</v>
      </c>
      <c r="D31" s="129" t="s">
        <v>111</v>
      </c>
      <c r="E31" s="130"/>
      <c r="F31" s="130"/>
      <c r="G31" s="131"/>
      <c r="H31" s="131"/>
      <c r="I31" s="26"/>
      <c r="J31" s="13"/>
    </row>
    <row r="32" spans="2:10" ht="42" customHeight="1">
      <c r="B32" s="34"/>
      <c r="C32" s="44" t="s">
        <v>112</v>
      </c>
      <c r="D32" s="129" t="s">
        <v>113</v>
      </c>
      <c r="E32" s="130"/>
      <c r="F32" s="130"/>
      <c r="G32" s="131"/>
      <c r="H32" s="131"/>
      <c r="I32" s="26"/>
      <c r="J32" s="13"/>
    </row>
    <row r="33" spans="2:10" ht="42" customHeight="1">
      <c r="B33" s="34"/>
      <c r="C33" s="44" t="s">
        <v>114</v>
      </c>
      <c r="D33" s="138" t="s">
        <v>115</v>
      </c>
      <c r="E33" s="139"/>
      <c r="F33" s="140"/>
      <c r="G33" s="136"/>
      <c r="H33" s="137"/>
      <c r="I33" s="26"/>
      <c r="J33" s="13"/>
    </row>
    <row r="34" spans="2:10" ht="42" customHeight="1">
      <c r="B34" s="34"/>
      <c r="C34" s="44" t="s">
        <v>116</v>
      </c>
      <c r="D34" s="138" t="s">
        <v>117</v>
      </c>
      <c r="E34" s="139"/>
      <c r="F34" s="140"/>
      <c r="G34" s="136"/>
      <c r="H34" s="137"/>
      <c r="I34" s="26"/>
      <c r="J34" s="13"/>
    </row>
    <row r="35" spans="2:10" ht="42" customHeight="1">
      <c r="B35" s="34"/>
      <c r="C35" s="44">
        <v>9</v>
      </c>
      <c r="D35" s="132" t="s">
        <v>118</v>
      </c>
      <c r="E35" s="132"/>
      <c r="F35" s="132"/>
      <c r="G35" s="136"/>
      <c r="H35" s="137"/>
      <c r="I35" s="26"/>
      <c r="J35" s="13"/>
    </row>
    <row r="36" spans="2:10" ht="42" customHeight="1">
      <c r="B36" s="34"/>
      <c r="C36" s="43">
        <v>9</v>
      </c>
      <c r="D36" s="132" t="s">
        <v>119</v>
      </c>
      <c r="E36" s="132"/>
      <c r="F36" s="132"/>
      <c r="G36" s="128"/>
      <c r="H36" s="128"/>
      <c r="I36" s="26"/>
      <c r="J36" s="13"/>
    </row>
    <row r="37" spans="2:10" ht="42" customHeight="1">
      <c r="B37" s="34"/>
      <c r="C37" s="43">
        <v>10</v>
      </c>
      <c r="D37" s="132" t="s">
        <v>120</v>
      </c>
      <c r="E37" s="132"/>
      <c r="F37" s="132"/>
      <c r="G37" s="128"/>
      <c r="H37" s="128"/>
      <c r="I37" s="26"/>
      <c r="J37" s="13"/>
    </row>
    <row r="38" spans="2:10" ht="42" customHeight="1">
      <c r="B38" s="34"/>
      <c r="C38" s="45">
        <v>11</v>
      </c>
      <c r="D38" s="134" t="s">
        <v>121</v>
      </c>
      <c r="E38" s="134"/>
      <c r="F38" s="134"/>
      <c r="G38" s="135"/>
      <c r="H38" s="135"/>
      <c r="I38" s="26"/>
      <c r="J38" s="13"/>
    </row>
    <row r="39" spans="2:10" ht="50.25" customHeight="1">
      <c r="B39" s="34"/>
      <c r="C39" s="46">
        <v>12</v>
      </c>
      <c r="D39" s="141" t="s">
        <v>122</v>
      </c>
      <c r="E39" s="141"/>
      <c r="F39" s="141"/>
      <c r="G39" s="144"/>
      <c r="H39" s="144"/>
      <c r="I39" s="26"/>
      <c r="J39" s="13"/>
    </row>
    <row r="40" spans="2:10" ht="42" customHeight="1">
      <c r="B40" s="34"/>
      <c r="C40" s="46">
        <v>13</v>
      </c>
      <c r="D40" s="141" t="s">
        <v>123</v>
      </c>
      <c r="E40" s="141"/>
      <c r="F40" s="141"/>
      <c r="G40" s="142"/>
      <c r="H40" s="143"/>
      <c r="I40" s="26"/>
      <c r="J40" s="13"/>
    </row>
    <row r="41" spans="2:10" ht="15" thickBot="1">
      <c r="B41" s="27"/>
      <c r="C41" s="28"/>
      <c r="D41" s="28"/>
      <c r="E41" s="28"/>
      <c r="F41" s="28"/>
      <c r="G41" s="28"/>
      <c r="H41" s="28"/>
      <c r="I41" s="29"/>
    </row>
  </sheetData>
  <sheetProtection selectLockedCells="1"/>
  <mergeCells count="59">
    <mergeCell ref="D40:F40"/>
    <mergeCell ref="G40:H40"/>
    <mergeCell ref="D39:F39"/>
    <mergeCell ref="G39:H39"/>
    <mergeCell ref="C4:H5"/>
    <mergeCell ref="C12:H13"/>
    <mergeCell ref="C18:H18"/>
    <mergeCell ref="C28:H28"/>
    <mergeCell ref="G16:H16"/>
    <mergeCell ref="G26:H26"/>
    <mergeCell ref="G7:H7"/>
    <mergeCell ref="G8:H8"/>
    <mergeCell ref="G9:H9"/>
    <mergeCell ref="D26:F26"/>
    <mergeCell ref="D14:F14"/>
    <mergeCell ref="G14:H14"/>
    <mergeCell ref="G29:H29"/>
    <mergeCell ref="G31:H31"/>
    <mergeCell ref="G30:H30"/>
    <mergeCell ref="D38:F38"/>
    <mergeCell ref="D37:F37"/>
    <mergeCell ref="G38:H38"/>
    <mergeCell ref="G37:H37"/>
    <mergeCell ref="G36:H36"/>
    <mergeCell ref="G33:H33"/>
    <mergeCell ref="G34:H34"/>
    <mergeCell ref="G35:H35"/>
    <mergeCell ref="D36:F36"/>
    <mergeCell ref="D33:F33"/>
    <mergeCell ref="D34:F34"/>
    <mergeCell ref="D35:F35"/>
    <mergeCell ref="D7:F7"/>
    <mergeCell ref="D8:F8"/>
    <mergeCell ref="D9:F9"/>
    <mergeCell ref="D29:F29"/>
    <mergeCell ref="D19:F19"/>
    <mergeCell ref="D16:F16"/>
    <mergeCell ref="D20:F20"/>
    <mergeCell ref="D21:F21"/>
    <mergeCell ref="D22:F22"/>
    <mergeCell ref="D24:F24"/>
    <mergeCell ref="D10:F10"/>
    <mergeCell ref="D15:F15"/>
    <mergeCell ref="C6:H6"/>
    <mergeCell ref="G10:H10"/>
    <mergeCell ref="D30:F30"/>
    <mergeCell ref="D32:F32"/>
    <mergeCell ref="D31:F31"/>
    <mergeCell ref="G32:H32"/>
    <mergeCell ref="D23:F23"/>
    <mergeCell ref="G25:H25"/>
    <mergeCell ref="G15:H15"/>
    <mergeCell ref="G19:H19"/>
    <mergeCell ref="G20:H20"/>
    <mergeCell ref="G21:H21"/>
    <mergeCell ref="D25:F25"/>
    <mergeCell ref="G22:H22"/>
    <mergeCell ref="G24:H24"/>
    <mergeCell ref="G23:H23"/>
  </mergeCells>
  <conditionalFormatting sqref="C14:D14 G7:G9 C4 G14:G17 G19:G27 C6:C9 C41:I42 C14:C17 C19:C27 G29:G38 I4:I40 C29:C38 C11 G11">
    <cfRule type="expression" dxfId="15" priority="29">
      <formula>#REF!="Process automation is not a good fit."</formula>
    </cfRule>
  </conditionalFormatting>
  <conditionalFormatting sqref="D37:D38">
    <cfRule type="expression" dxfId="14" priority="27">
      <formula>#REF!="Process automation is not a good fit."</formula>
    </cfRule>
  </conditionalFormatting>
  <conditionalFormatting sqref="D16">
    <cfRule type="expression" dxfId="13" priority="25">
      <formula>#REF!="Process automation is not a good fit."</formula>
    </cfRule>
  </conditionalFormatting>
  <conditionalFormatting sqref="D15 D25 D30:D34">
    <cfRule type="expression" dxfId="12" priority="22">
      <formula>#REF!="Process automation is not a good fit."</formula>
    </cfRule>
  </conditionalFormatting>
  <conditionalFormatting sqref="D29">
    <cfRule type="expression" dxfId="11" priority="19">
      <formula>#REF!="Process automation is not a good fit."</formula>
    </cfRule>
  </conditionalFormatting>
  <conditionalFormatting sqref="D36">
    <cfRule type="expression" dxfId="10" priority="15">
      <formula>#REF!="Process automation is not a good fit."</formula>
    </cfRule>
  </conditionalFormatting>
  <conditionalFormatting sqref="D19:D24">
    <cfRule type="expression" dxfId="9" priority="13">
      <formula>#REF!="Process automation is not a good fit."</formula>
    </cfRule>
  </conditionalFormatting>
  <conditionalFormatting sqref="D16:D17">
    <cfRule type="expression" dxfId="8" priority="9">
      <formula>#REF!="Process automation is not a good fit."</formula>
    </cfRule>
  </conditionalFormatting>
  <conditionalFormatting sqref="D26:D27">
    <cfRule type="expression" dxfId="7" priority="8">
      <formula>#REF!="Process automation is not a good fit."</formula>
    </cfRule>
  </conditionalFormatting>
  <conditionalFormatting sqref="C12">
    <cfRule type="expression" dxfId="6" priority="7">
      <formula>#REF!="Process automation is not a good fit."</formula>
    </cfRule>
  </conditionalFormatting>
  <conditionalFormatting sqref="C18">
    <cfRule type="expression" dxfId="5" priority="6">
      <formula>#REF!="Process automation is not a good fit."</formula>
    </cfRule>
  </conditionalFormatting>
  <conditionalFormatting sqref="C28">
    <cfRule type="expression" dxfId="4" priority="5">
      <formula>#REF!="Process automation is not a good fit."</formula>
    </cfRule>
  </conditionalFormatting>
  <conditionalFormatting sqref="D35">
    <cfRule type="expression" dxfId="3" priority="4">
      <formula>#REF!="Process automation is not a good fit."</formula>
    </cfRule>
  </conditionalFormatting>
  <conditionalFormatting sqref="G39:G40 C39:C40">
    <cfRule type="expression" dxfId="2" priority="3">
      <formula>#REF!="Process automation is not a good fit."</formula>
    </cfRule>
  </conditionalFormatting>
  <conditionalFormatting sqref="D39:D40">
    <cfRule type="expression" dxfId="1" priority="2">
      <formula>#REF!="Process automation is not a good fit."</formula>
    </cfRule>
  </conditionalFormatting>
  <conditionalFormatting sqref="G10 C10">
    <cfRule type="expression" dxfId="0" priority="1">
      <formula>#REF!="Process automation is not a good fit."</formula>
    </cfRule>
  </conditionalFormatting>
  <pageMargins left="0.7" right="0.7" top="0.75" bottom="0.75" header="0.3" footer="0.3"/>
  <pageSetup scale="80" orientation="landscape" horizontalDpi="4294967293"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BC268-196C-4F76-AC6C-C05882AB0BCB}">
  <dimension ref="A1:F10"/>
  <sheetViews>
    <sheetView workbookViewId="0">
      <selection activeCell="E15" sqref="E15"/>
    </sheetView>
  </sheetViews>
  <sheetFormatPr defaultRowHeight="15"/>
  <cols>
    <col min="2" max="2" width="20.85546875" bestFit="1" customWidth="1"/>
    <col min="3" max="3" width="11.140625" bestFit="1" customWidth="1"/>
    <col min="4" max="4" width="29.85546875" bestFit="1" customWidth="1"/>
    <col min="5" max="5" width="22.140625" bestFit="1" customWidth="1"/>
  </cols>
  <sheetData>
    <row r="1" spans="1:6">
      <c r="A1" s="40" t="s">
        <v>124</v>
      </c>
      <c r="B1" s="40" t="s">
        <v>125</v>
      </c>
      <c r="C1" s="41" t="s">
        <v>126</v>
      </c>
      <c r="D1" s="41" t="s">
        <v>127</v>
      </c>
      <c r="E1" s="41" t="s">
        <v>128</v>
      </c>
    </row>
    <row r="2" spans="1:6">
      <c r="A2" s="37" t="s">
        <v>129</v>
      </c>
      <c r="B2" s="37" t="s">
        <v>56</v>
      </c>
      <c r="C2" s="38" t="s">
        <v>130</v>
      </c>
      <c r="D2" s="38" t="str">
        <f>CONCATENATE(C2,"-",B2)</f>
        <v>Low-9 x 5</v>
      </c>
      <c r="E2" s="39">
        <v>19500</v>
      </c>
      <c r="F2" s="103"/>
    </row>
    <row r="3" spans="1:6">
      <c r="A3" s="37" t="s">
        <v>129</v>
      </c>
      <c r="B3" s="37" t="s">
        <v>56</v>
      </c>
      <c r="C3" s="38" t="s">
        <v>131</v>
      </c>
      <c r="D3" s="38" t="str">
        <f t="shared" ref="D3:D10" si="0">CONCATENATE(C3,"-",B3)</f>
        <v>Medium-9 x 5</v>
      </c>
      <c r="E3" s="39">
        <v>22500</v>
      </c>
      <c r="F3" s="103"/>
    </row>
    <row r="4" spans="1:6">
      <c r="A4" s="37" t="s">
        <v>129</v>
      </c>
      <c r="B4" s="37" t="s">
        <v>56</v>
      </c>
      <c r="C4" s="38" t="s">
        <v>132</v>
      </c>
      <c r="D4" s="38" t="str">
        <f t="shared" si="0"/>
        <v>High-9 x 5</v>
      </c>
      <c r="E4" s="39">
        <v>26000</v>
      </c>
      <c r="F4" s="103"/>
    </row>
    <row r="5" spans="1:6">
      <c r="A5" s="37" t="s">
        <v>133</v>
      </c>
      <c r="B5" s="37" t="s">
        <v>134</v>
      </c>
      <c r="C5" s="38" t="s">
        <v>130</v>
      </c>
      <c r="D5" s="38" t="str">
        <f t="shared" si="0"/>
        <v>Low-24 x 5</v>
      </c>
      <c r="E5" s="39">
        <v>25500</v>
      </c>
      <c r="F5" s="103"/>
    </row>
    <row r="6" spans="1:6">
      <c r="A6" s="37" t="s">
        <v>133</v>
      </c>
      <c r="B6" s="37" t="s">
        <v>134</v>
      </c>
      <c r="C6" s="38" t="s">
        <v>131</v>
      </c>
      <c r="D6" s="38" t="str">
        <f t="shared" si="0"/>
        <v>Medium-24 x 5</v>
      </c>
      <c r="E6" s="39">
        <v>30000</v>
      </c>
      <c r="F6" s="103"/>
    </row>
    <row r="7" spans="1:6">
      <c r="A7" s="37" t="s">
        <v>133</v>
      </c>
      <c r="B7" s="37" t="s">
        <v>134</v>
      </c>
      <c r="C7" s="38" t="s">
        <v>132</v>
      </c>
      <c r="D7" s="38" t="str">
        <f t="shared" si="0"/>
        <v>High-24 x 5</v>
      </c>
      <c r="E7" s="39">
        <v>35500</v>
      </c>
      <c r="F7" s="103"/>
    </row>
    <row r="8" spans="1:6">
      <c r="A8" s="37" t="s">
        <v>135</v>
      </c>
      <c r="B8" s="37" t="s">
        <v>136</v>
      </c>
      <c r="C8" s="38" t="s">
        <v>130</v>
      </c>
      <c r="D8" s="38" t="str">
        <f t="shared" si="0"/>
        <v>Low-24 x 7</v>
      </c>
      <c r="E8" s="39">
        <v>28500</v>
      </c>
      <c r="F8" s="103"/>
    </row>
    <row r="9" spans="1:6">
      <c r="A9" s="37" t="s">
        <v>135</v>
      </c>
      <c r="B9" s="37" t="s">
        <v>136</v>
      </c>
      <c r="C9" s="38" t="s">
        <v>131</v>
      </c>
      <c r="D9" s="38" t="str">
        <f t="shared" si="0"/>
        <v>Medium-24 x 7</v>
      </c>
      <c r="E9" s="39">
        <v>33500</v>
      </c>
      <c r="F9" s="103"/>
    </row>
    <row r="10" spans="1:6">
      <c r="A10" s="37" t="s">
        <v>135</v>
      </c>
      <c r="B10" s="37" t="s">
        <v>136</v>
      </c>
      <c r="C10" s="38" t="s">
        <v>132</v>
      </c>
      <c r="D10" s="38" t="str">
        <f t="shared" si="0"/>
        <v>High-24 x 7</v>
      </c>
      <c r="E10" s="39">
        <v>39500</v>
      </c>
      <c r="F10" s="10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DocumentType xmlns="12aec079-8188-49c0-b00d-bccf5551133e">Template</DocumentType>
    <ProjectPhase xmlns="12aec079-8188-49c0-b00d-bccf5551133e">1. Assess and Analyze</ProjectPhase>
    <SharedWithUsers xmlns="11a2f349-6de9-44d6-8a8e-53409bbddbc9">
      <UserInfo>
        <DisplayName>Zaman, Nusiba [JJCUS]</DisplayName>
        <AccountId>15910</AccountId>
        <AccountType/>
      </UserInfo>
      <UserInfo>
        <DisplayName>Krause, David [GTSUS]</DisplayName>
        <AccountId>6</AccountId>
        <AccountType/>
      </UserInfo>
      <UserInfo>
        <DisplayName>Yoshida, Masanori [VCCJP]</DisplayName>
        <AccountId>17628</AccountId>
        <AccountType/>
      </UserInfo>
      <UserInfo>
        <DisplayName>Abi-nader, Maya [CPCUS]</DisplayName>
        <AccountId>13120</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47FF0A7006494CA0953A2CB6DEA902" ma:contentTypeVersion="13" ma:contentTypeDescription="Create a new document." ma:contentTypeScope="" ma:versionID="08314e752bcbda9e0cf7684793378186">
  <xsd:schema xmlns:xsd="http://www.w3.org/2001/XMLSchema" xmlns:xs="http://www.w3.org/2001/XMLSchema" xmlns:p="http://schemas.microsoft.com/office/2006/metadata/properties" xmlns:ns2="12aec079-8188-49c0-b00d-bccf5551133e" xmlns:ns3="11a2f349-6de9-44d6-8a8e-53409bbddbc9" targetNamespace="http://schemas.microsoft.com/office/2006/metadata/properties" ma:root="true" ma:fieldsID="4bf49178b560f31f2de02fa0e62dcb50" ns2:_="" ns3:_="">
    <xsd:import namespace="12aec079-8188-49c0-b00d-bccf5551133e"/>
    <xsd:import namespace="11a2f349-6de9-44d6-8a8e-53409bbddb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DocumentType"/>
                <xsd:element ref="ns2:ProjectPhase"/>
                <xsd:element ref="ns2:MediaServiceAutoKeyPoints" minOccurs="0"/>
                <xsd:element ref="ns2:MediaServiceKeyPoints" minOccurs="0"/>
                <xsd:element ref="ns2:MediaServiceObjectDetectorVersions"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2aec079-8188-49c0-b00d-bccf5551133e"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DocumentType" ma:index="12" ma:displayName="Document Type" ma:format="Dropdown" ma:internalName="DocumentType">
      <xsd:simpleType>
        <xsd:restriction base="dms:Choice">
          <xsd:enumeration value="Template"/>
          <xsd:enumeration value="Reference"/>
          <xsd:enumeration value="RPA SOP"/>
          <xsd:enumeration value="RPA WI"/>
        </xsd:restriction>
      </xsd:simpleType>
    </xsd:element>
    <xsd:element name="ProjectPhase" ma:index="13" ma:displayName="Project Phase" ma:format="Dropdown" ma:internalName="ProjectPhase">
      <xsd:simpleType>
        <xsd:restriction base="dms:Choice">
          <xsd:enumeration value="1. Assess and Analyze"/>
          <xsd:enumeration value="2. Design"/>
          <xsd:enumeration value="3. Build"/>
          <xsd:enumeration value="4. Test"/>
          <xsd:enumeration value="5. Release and Operate"/>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11a2f349-6de9-44d6-8a8e-53409bbddb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795F900-A27A-45EF-A510-0FDA69FB98A0}"/>
</file>

<file path=customXml/itemProps2.xml><?xml version="1.0" encoding="utf-8"?>
<ds:datastoreItem xmlns:ds="http://schemas.openxmlformats.org/officeDocument/2006/customXml" ds:itemID="{A1999ADB-88DA-4475-AB93-0AA41FD19F28}"/>
</file>

<file path=customXml/itemProps3.xml><?xml version="1.0" encoding="utf-8"?>
<ds:datastoreItem xmlns:ds="http://schemas.openxmlformats.org/officeDocument/2006/customXml" ds:itemID="{9BF9DB02-5F67-4062-BF6C-C953F9F7D711}"/>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Harper, Michael C</dc:creator>
  <cp:keywords/>
  <dc:description/>
  <cp:lastModifiedBy>Glembocki, Paul [JJCUS]</cp:lastModifiedBy>
  <cp:revision/>
  <dcterms:created xsi:type="dcterms:W3CDTF">2017-10-10T10:54:27Z</dcterms:created>
  <dcterms:modified xsi:type="dcterms:W3CDTF">2023-05-09T20:18:30Z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0x0101005C47FF0A7006494CA0953A2CB6DEA902</vt:lpwstr>
  </property>
  <property fmtid="{D5CDD505-2E9C-101B-9397-08002B2CF9AE}" pid="3" name="AuthorIds_UIVersion_7168">
    <vt:lpwstr>6</vt:lpwstr>
  </property>
  <property fmtid="{D5CDD505-2E9C-101B-9397-08002B2CF9AE}" pid="4" name="MSIP_Label_0a85929b-232e-42d6-98ae-ef1aa01cbfa4_Enabled">
    <vt:lpwstr>true</vt:lpwstr>
  </property>
  <property fmtid="{D5CDD505-2E9C-101B-9397-08002B2CF9AE}" pid="5" name="MSIP_Label_0a85929b-232e-42d6-98ae-ef1aa01cbfa4_SetDate">
    <vt:lpwstr>2022-03-29T17:46:33Z</vt:lpwstr>
  </property>
  <property fmtid="{D5CDD505-2E9C-101B-9397-08002B2CF9AE}" pid="6" name="MSIP_Label_0a85929b-232e-42d6-98ae-ef1aa01cbfa4_Method">
    <vt:lpwstr>Standard</vt:lpwstr>
  </property>
  <property fmtid="{D5CDD505-2E9C-101B-9397-08002B2CF9AE}" pid="7" name="MSIP_Label_0a85929b-232e-42d6-98ae-ef1aa01cbfa4_Name">
    <vt:lpwstr>Not Sensitive</vt:lpwstr>
  </property>
  <property fmtid="{D5CDD505-2E9C-101B-9397-08002B2CF9AE}" pid="8" name="MSIP_Label_0a85929b-232e-42d6-98ae-ef1aa01cbfa4_SiteId">
    <vt:lpwstr>3ac94b33-9135-4821-9502-eafda6592a35</vt:lpwstr>
  </property>
  <property fmtid="{D5CDD505-2E9C-101B-9397-08002B2CF9AE}" pid="9" name="MSIP_Label_0a85929b-232e-42d6-98ae-ef1aa01cbfa4_ActionId">
    <vt:lpwstr>a095e01e-8820-4e90-8d32-522737dcc607</vt:lpwstr>
  </property>
  <property fmtid="{D5CDD505-2E9C-101B-9397-08002B2CF9AE}" pid="10" name="MSIP_Label_0a85929b-232e-42d6-98ae-ef1aa01cbfa4_ContentBits">
    <vt:lpwstr>0</vt:lpwstr>
  </property>
</Properties>
</file>