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3" windowWidth="14803" windowHeight="801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40" i="1" l="1"/>
  <c r="H36" i="1"/>
  <c r="H32" i="1"/>
  <c r="H28" i="1"/>
  <c r="H23" i="1"/>
  <c r="H18" i="1"/>
  <c r="H14" i="1"/>
  <c r="H10" i="1"/>
  <c r="H6" i="1"/>
  <c r="H2" i="1"/>
  <c r="G5" i="1"/>
  <c r="G4" i="1"/>
  <c r="G3" i="1"/>
  <c r="G2" i="1"/>
  <c r="F44" i="1"/>
  <c r="H44" i="1" s="1"/>
  <c r="F43" i="1"/>
  <c r="H43" i="1" s="1"/>
  <c r="F42" i="1"/>
  <c r="H42" i="1" s="1"/>
  <c r="F41" i="1"/>
  <c r="H41" i="1" s="1"/>
  <c r="F40" i="1"/>
  <c r="F39" i="1"/>
  <c r="H39" i="1" s="1"/>
  <c r="F38" i="1"/>
  <c r="H38" i="1" s="1"/>
  <c r="F37" i="1"/>
  <c r="H37" i="1" s="1"/>
  <c r="F36" i="1"/>
  <c r="F35" i="1"/>
  <c r="H35" i="1" s="1"/>
  <c r="F34" i="1"/>
  <c r="H34" i="1" s="1"/>
  <c r="F33" i="1"/>
  <c r="H33" i="1" s="1"/>
  <c r="F32" i="1"/>
  <c r="F31" i="1"/>
  <c r="H31" i="1" s="1"/>
  <c r="F30" i="1"/>
  <c r="H30" i="1" s="1"/>
  <c r="F29" i="1"/>
  <c r="H29" i="1" s="1"/>
  <c r="F28" i="1"/>
  <c r="F27" i="1"/>
  <c r="H27" i="1" s="1"/>
  <c r="F26" i="1"/>
  <c r="H26" i="1" s="1"/>
  <c r="F25" i="1"/>
  <c r="H25" i="1" s="1"/>
  <c r="F24" i="1"/>
  <c r="H24" i="1" s="1"/>
  <c r="F23" i="1"/>
  <c r="F22" i="1"/>
  <c r="H22" i="1" s="1"/>
  <c r="F21" i="1"/>
  <c r="H21" i="1" s="1"/>
  <c r="F20" i="1"/>
  <c r="H20" i="1" s="1"/>
  <c r="F19" i="1"/>
  <c r="H19" i="1" s="1"/>
  <c r="F18" i="1"/>
  <c r="F17" i="1"/>
  <c r="H17" i="1" s="1"/>
  <c r="F16" i="1"/>
  <c r="H16" i="1" s="1"/>
  <c r="F15" i="1"/>
  <c r="H15" i="1" s="1"/>
  <c r="F14" i="1"/>
  <c r="F13" i="1"/>
  <c r="H13" i="1" s="1"/>
  <c r="F12" i="1"/>
  <c r="H12" i="1" s="1"/>
  <c r="F11" i="1"/>
  <c r="H11" i="1" s="1"/>
  <c r="F10" i="1"/>
  <c r="F9" i="1"/>
  <c r="H9" i="1" s="1"/>
  <c r="F8" i="1"/>
  <c r="H8" i="1" s="1"/>
  <c r="F7" i="1"/>
  <c r="H7" i="1" s="1"/>
  <c r="F6" i="1"/>
  <c r="F5" i="1"/>
  <c r="H5" i="1" s="1"/>
  <c r="F4" i="1"/>
  <c r="H4" i="1" s="1"/>
  <c r="F3" i="1"/>
  <c r="H3" i="1" s="1"/>
  <c r="F2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51" i="1"/>
  <c r="B50" i="1"/>
  <c r="B49" i="1"/>
  <c r="B48" i="1"/>
  <c r="B47" i="1"/>
  <c r="B46" i="1"/>
  <c r="B45" i="1"/>
  <c r="H48" i="1" l="1"/>
  <c r="H49" i="1"/>
  <c r="H45" i="1"/>
  <c r="H47" i="1"/>
  <c r="H46" i="1"/>
</calcChain>
</file>

<file path=xl/sharedStrings.xml><?xml version="1.0" encoding="utf-8"?>
<sst xmlns="http://schemas.openxmlformats.org/spreadsheetml/2006/main" count="71" uniqueCount="67">
  <si>
    <t>Entry Number</t>
  </si>
  <si>
    <t>MSE</t>
  </si>
  <si>
    <t>Error</t>
  </si>
  <si>
    <t>2014CS10227</t>
  </si>
  <si>
    <t>2014CS50435</t>
  </si>
  <si>
    <t>2014ME20762</t>
  </si>
  <si>
    <t>Incorrect folder format</t>
  </si>
  <si>
    <t>2015CS10208</t>
  </si>
  <si>
    <t>2015CS10213</t>
  </si>
  <si>
    <t>2015CS10218</t>
  </si>
  <si>
    <t>2015CS10234</t>
  </si>
  <si>
    <t>2015CS10238</t>
  </si>
  <si>
    <t>2015CS10239</t>
  </si>
  <si>
    <t>2015CS10265</t>
  </si>
  <si>
    <t>Commented 1 line to run</t>
  </si>
  <si>
    <t>2015CS10291</t>
  </si>
  <si>
    <t>2015CS10435</t>
  </si>
  <si>
    <t>2015CS50102</t>
  </si>
  <si>
    <t>2015CS50286</t>
  </si>
  <si>
    <t>2015CS50292</t>
  </si>
  <si>
    <t>2015EE10452</t>
  </si>
  <si>
    <t>2015EE30761</t>
  </si>
  <si>
    <t>Library used not requested by anybody - Matplotlib</t>
  </si>
  <si>
    <t>2015ME10108</t>
  </si>
  <si>
    <t>2015ME10686</t>
  </si>
  <si>
    <t>2015PH10813</t>
  </si>
  <si>
    <t>2016CS10311</t>
  </si>
  <si>
    <t>2016CS10312</t>
  </si>
  <si>
    <t>Library used not requested by anybody - Matplotlib,edited 2 lines</t>
  </si>
  <si>
    <t>2016CS10317</t>
  </si>
  <si>
    <t>2016CS10321</t>
  </si>
  <si>
    <t>2016CS10328</t>
  </si>
  <si>
    <t>2016CS10329</t>
  </si>
  <si>
    <t>2016CS10332</t>
  </si>
  <si>
    <t>2016CS10333</t>
  </si>
  <si>
    <t>2016CS10385</t>
  </si>
  <si>
    <t>Commented 2 lines to run</t>
  </si>
  <si>
    <t>2016CS10395</t>
  </si>
  <si>
    <t>2016CS10412</t>
  </si>
  <si>
    <t>2016CS50388</t>
  </si>
  <si>
    <t>2016CS50389</t>
  </si>
  <si>
    <t>2016CS50391</t>
  </si>
  <si>
    <t>2016CS50393</t>
  </si>
  <si>
    <t>2016CS50394</t>
  </si>
  <si>
    <t>2016CS50433</t>
  </si>
  <si>
    <t>2016CS50789</t>
  </si>
  <si>
    <t>2016EE30506</t>
  </si>
  <si>
    <t>2015ME20740</t>
  </si>
  <si>
    <t>Program killed because memory usage exceeded</t>
  </si>
  <si>
    <t>2015TT10917</t>
  </si>
  <si>
    <t>Library used not requested by anybody - PerceptronTagger,Sentiwordnet and error while running training</t>
  </si>
  <si>
    <t>2016CS10087</t>
  </si>
  <si>
    <t>Everything in python 2</t>
  </si>
  <si>
    <t>2016CS10343</t>
  </si>
  <si>
    <t>Training did not end in 6 hrs</t>
  </si>
  <si>
    <t>MEAN</t>
  </si>
  <si>
    <t>MEDIAN</t>
  </si>
  <si>
    <t>STDEV</t>
  </si>
  <si>
    <t>MIN</t>
  </si>
  <si>
    <t>MAX</t>
  </si>
  <si>
    <t>PERCENTILE</t>
  </si>
  <si>
    <t>BASELINE</t>
  </si>
  <si>
    <t>Software Penalty</t>
  </si>
  <si>
    <t>Late Days</t>
  </si>
  <si>
    <t>Score out of 10</t>
  </si>
  <si>
    <t>Extra credit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</si>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</sst>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wrapText="1"/>
    </xf>
    <xf numFmtId="2" fontId="2" fillId="0" borderId="0" xfId="0" applyNumberFormat="1" applyFont="1" applyAlignment="1">
      <alignment horizontal="right" wrapText="1"/>
    </xf>
    <xf numFmtId="2" fontId="0" fillId="0" borderId="0" xfId="0" applyNumberFormat="1"/>
    <xf numFmtId="2" fontId="3" fillId="0" borderId="0" xfId="0" applyNumberFormat="1" applyFont="1" applyAlignment="1">
      <alignment wrapText="1"/>
    </xf>
    <xf numFmtId="2" fontId="3" fillId="0" borderId="0" xfId="0" applyNumberFormat="1" applyFont="1" applyAlignment="1">
      <alignment horizontal="right" wrapText="1"/>
    </xf>
    <xf numFmtId="2" fontId="1" fillId="0" borderId="0" xfId="0" applyNumberFormat="1" applyFont="1"/>
    <xf numFmtId="0" fontId="3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D10" sqref="D10"/>
    </sheetView>
  </sheetViews>
  <sheetFormatPr defaultRowHeight="14.6" x14ac:dyDescent="0.4"/>
  <cols>
    <col min="1" max="1" width="18.84375" customWidth="1"/>
    <col min="2" max="2" width="14.3828125" customWidth="1"/>
    <col min="3" max="7" width="14.3828125" style="6" customWidth="1"/>
    <col min="8" max="8" width="14.3828125" style="9" customWidth="1"/>
    <col min="9" max="9" width="32.765625" customWidth="1"/>
  </cols>
  <sheetData>
    <row r="1" spans="1:9" ht="15.9" customHeight="1" x14ac:dyDescent="0.4">
      <c r="A1" s="1" t="s">
        <v>0</v>
      </c>
      <c r="B1" s="1" t="s">
        <v>1</v>
      </c>
      <c r="C1" s="4"/>
      <c r="D1" s="4" t="s">
        <v>63</v>
      </c>
      <c r="E1" s="4" t="s">
        <v>62</v>
      </c>
      <c r="F1" s="4" t="s">
        <v>64</v>
      </c>
      <c r="G1" s="4" t="s">
        <v>65</v>
      </c>
      <c r="H1" s="7" t="s">
        <v>66</v>
      </c>
      <c r="I1" s="1" t="s">
        <v>2</v>
      </c>
    </row>
    <row r="2" spans="1:9" ht="15.9" customHeight="1" x14ac:dyDescent="0.4">
      <c r="A2" s="1" t="s">
        <v>27</v>
      </c>
      <c r="B2" s="2">
        <v>0.33500630720000002</v>
      </c>
      <c r="C2" s="5">
        <f>3+7*MAX(0,MIN(1,(B$51-B2)/(B$51-B$50)))</f>
        <v>10</v>
      </c>
      <c r="D2" s="5"/>
      <c r="E2" s="5">
        <v>0.2</v>
      </c>
      <c r="F2" s="5">
        <f>(1-0.1*D2)*(1-E2)*C2</f>
        <v>8</v>
      </c>
      <c r="G2" s="5">
        <f>(0.35-B2)/(0.35-B$2)</f>
        <v>1</v>
      </c>
      <c r="H2" s="8">
        <f>F2+G2</f>
        <v>9</v>
      </c>
      <c r="I2" s="3" t="s">
        <v>28</v>
      </c>
    </row>
    <row r="3" spans="1:9" ht="15.9" customHeight="1" x14ac:dyDescent="0.4">
      <c r="A3" s="1" t="s">
        <v>29</v>
      </c>
      <c r="B3" s="2">
        <v>0.33928997770000002</v>
      </c>
      <c r="C3" s="5">
        <f t="shared" ref="C3:C40" si="0">3+7*MAX(0,MIN(1,(B$51-B3)/(B$51-B$50)))</f>
        <v>10</v>
      </c>
      <c r="D3" s="5"/>
      <c r="E3" s="5"/>
      <c r="F3" s="5">
        <f t="shared" ref="F3:F44" si="1">(1-0.1*D3)*(1-E3)*C3</f>
        <v>10</v>
      </c>
      <c r="G3" s="5">
        <f t="shared" ref="G3:G5" si="2">(0.35-B3)/(0.35-B$2)</f>
        <v>0.71430183630279431</v>
      </c>
      <c r="H3" s="8">
        <f t="shared" ref="H3:H44" si="3">F3+G3</f>
        <v>10.714301836302795</v>
      </c>
      <c r="I3" s="1"/>
    </row>
    <row r="4" spans="1:9" ht="15.9" customHeight="1" x14ac:dyDescent="0.4">
      <c r="A4" s="1" t="s">
        <v>33</v>
      </c>
      <c r="B4" s="2">
        <v>0.33982684810000002</v>
      </c>
      <c r="C4" s="5">
        <f t="shared" si="0"/>
        <v>10</v>
      </c>
      <c r="D4" s="5"/>
      <c r="E4" s="5"/>
      <c r="F4" s="5">
        <f t="shared" si="1"/>
        <v>10</v>
      </c>
      <c r="G4" s="5">
        <f t="shared" si="2"/>
        <v>0.67849542042104416</v>
      </c>
      <c r="H4" s="8">
        <f t="shared" si="3"/>
        <v>10.678495420421044</v>
      </c>
      <c r="I4" s="1"/>
    </row>
    <row r="5" spans="1:9" ht="15.9" customHeight="1" x14ac:dyDescent="0.4">
      <c r="A5" s="1" t="s">
        <v>45</v>
      </c>
      <c r="B5" s="2">
        <v>0.34881704870000002</v>
      </c>
      <c r="C5" s="5">
        <f t="shared" si="0"/>
        <v>10</v>
      </c>
      <c r="D5" s="5"/>
      <c r="E5" s="5">
        <v>0.1</v>
      </c>
      <c r="F5" s="5">
        <f t="shared" si="1"/>
        <v>9</v>
      </c>
      <c r="G5" s="5">
        <f t="shared" si="2"/>
        <v>7.8896594440027501E-2</v>
      </c>
      <c r="H5" s="8">
        <f t="shared" si="3"/>
        <v>9.0788965944400282</v>
      </c>
      <c r="I5" s="3" t="s">
        <v>6</v>
      </c>
    </row>
    <row r="6" spans="1:9" ht="15.9" customHeight="1" x14ac:dyDescent="0.4">
      <c r="A6" s="1" t="s">
        <v>31</v>
      </c>
      <c r="B6" s="2">
        <v>0.35132083120000002</v>
      </c>
      <c r="C6" s="5">
        <f t="shared" si="0"/>
        <v>10</v>
      </c>
      <c r="D6" s="5"/>
      <c r="E6" s="5"/>
      <c r="F6" s="5">
        <f t="shared" si="1"/>
        <v>10</v>
      </c>
      <c r="G6" s="5"/>
      <c r="H6" s="8">
        <f t="shared" si="3"/>
        <v>10</v>
      </c>
      <c r="I6" s="1"/>
    </row>
    <row r="7" spans="1:9" ht="15.9" customHeight="1" x14ac:dyDescent="0.4">
      <c r="A7" s="1" t="s">
        <v>12</v>
      </c>
      <c r="B7" s="2">
        <v>0.35226145539999998</v>
      </c>
      <c r="C7" s="5">
        <f t="shared" si="0"/>
        <v>10</v>
      </c>
      <c r="D7" s="5"/>
      <c r="E7" s="5"/>
      <c r="F7" s="5">
        <f t="shared" si="1"/>
        <v>10</v>
      </c>
      <c r="G7" s="5"/>
      <c r="H7" s="8">
        <f t="shared" si="3"/>
        <v>10</v>
      </c>
      <c r="I7" s="1"/>
    </row>
    <row r="8" spans="1:9" ht="15.9" customHeight="1" x14ac:dyDescent="0.4">
      <c r="A8" s="1" t="s">
        <v>15</v>
      </c>
      <c r="B8" s="2">
        <v>0.35471427890000001</v>
      </c>
      <c r="C8" s="5">
        <f t="shared" si="0"/>
        <v>9.9774966455665606</v>
      </c>
      <c r="D8" s="5"/>
      <c r="E8" s="5"/>
      <c r="F8" s="5">
        <f t="shared" si="1"/>
        <v>9.9774966455665606</v>
      </c>
      <c r="G8" s="5"/>
      <c r="H8" s="8">
        <f t="shared" si="3"/>
        <v>9.9774966455665606</v>
      </c>
      <c r="I8" s="1"/>
    </row>
    <row r="9" spans="1:9" ht="15.9" customHeight="1" x14ac:dyDescent="0.4">
      <c r="A9" s="1" t="s">
        <v>42</v>
      </c>
      <c r="B9" s="2">
        <v>0.35480816310000002</v>
      </c>
      <c r="C9" s="5">
        <f t="shared" si="0"/>
        <v>9.9746255197961986</v>
      </c>
      <c r="D9" s="5"/>
      <c r="E9" s="5"/>
      <c r="F9" s="5">
        <f t="shared" si="1"/>
        <v>9.9746255197961986</v>
      </c>
      <c r="G9" s="5"/>
      <c r="H9" s="8">
        <f t="shared" si="3"/>
        <v>9.9746255197961986</v>
      </c>
      <c r="I9" s="1"/>
    </row>
    <row r="10" spans="1:9" ht="15.9" customHeight="1" x14ac:dyDescent="0.4">
      <c r="A10" s="1" t="s">
        <v>30</v>
      </c>
      <c r="B10" s="2">
        <v>0.3550257436</v>
      </c>
      <c r="C10" s="5">
        <f t="shared" si="0"/>
        <v>9.9679715675797631</v>
      </c>
      <c r="D10" s="5"/>
      <c r="E10" s="5"/>
      <c r="F10" s="5">
        <f t="shared" si="1"/>
        <v>9.9679715675797631</v>
      </c>
      <c r="G10" s="5"/>
      <c r="H10" s="8">
        <f t="shared" si="3"/>
        <v>9.9679715675797631</v>
      </c>
      <c r="I10" s="1"/>
    </row>
    <row r="11" spans="1:9" ht="15.9" customHeight="1" x14ac:dyDescent="0.4">
      <c r="A11" s="1" t="s">
        <v>32</v>
      </c>
      <c r="B11" s="2">
        <v>0.35542767289999999</v>
      </c>
      <c r="C11" s="5">
        <f t="shared" si="0"/>
        <v>9.9556799405424812</v>
      </c>
      <c r="D11" s="5"/>
      <c r="E11" s="5"/>
      <c r="F11" s="5">
        <f t="shared" si="1"/>
        <v>9.9556799405424812</v>
      </c>
      <c r="G11" s="5"/>
      <c r="H11" s="8">
        <f t="shared" si="3"/>
        <v>9.9556799405424812</v>
      </c>
      <c r="I11" s="1"/>
    </row>
    <row r="12" spans="1:9" ht="15.9" customHeight="1" x14ac:dyDescent="0.4">
      <c r="A12" s="1" t="s">
        <v>43</v>
      </c>
      <c r="B12" s="2">
        <v>0.35773763050000001</v>
      </c>
      <c r="C12" s="5">
        <f t="shared" si="0"/>
        <v>9.8850378219133255</v>
      </c>
      <c r="D12" s="5"/>
      <c r="E12" s="5"/>
      <c r="F12" s="5">
        <f t="shared" si="1"/>
        <v>9.8850378219133255</v>
      </c>
      <c r="G12" s="5"/>
      <c r="H12" s="8">
        <f t="shared" si="3"/>
        <v>9.8850378219133255</v>
      </c>
      <c r="I12" s="1"/>
    </row>
    <row r="13" spans="1:9" ht="15.9" customHeight="1" x14ac:dyDescent="0.4">
      <c r="A13" s="1" t="s">
        <v>16</v>
      </c>
      <c r="B13" s="2">
        <v>0.36275954170000002</v>
      </c>
      <c r="C13" s="5">
        <f t="shared" si="0"/>
        <v>9.7314599178273369</v>
      </c>
      <c r="D13" s="5"/>
      <c r="E13" s="5"/>
      <c r="F13" s="5">
        <f t="shared" si="1"/>
        <v>9.7314599178273369</v>
      </c>
      <c r="G13" s="5"/>
      <c r="H13" s="8">
        <f t="shared" si="3"/>
        <v>9.7314599178273369</v>
      </c>
      <c r="I13" s="1"/>
    </row>
    <row r="14" spans="1:9" ht="15.9" customHeight="1" x14ac:dyDescent="0.4">
      <c r="A14" s="1" t="s">
        <v>41</v>
      </c>
      <c r="B14" s="2">
        <v>0.36520675860000001</v>
      </c>
      <c r="C14" s="5">
        <f t="shared" si="0"/>
        <v>9.6566201949852051</v>
      </c>
      <c r="D14" s="5"/>
      <c r="E14" s="5"/>
      <c r="F14" s="5">
        <f t="shared" si="1"/>
        <v>9.6566201949852051</v>
      </c>
      <c r="G14" s="5"/>
      <c r="H14" s="8">
        <f t="shared" si="3"/>
        <v>9.6566201949852051</v>
      </c>
      <c r="I14" s="1"/>
    </row>
    <row r="15" spans="1:9" ht="15.9" customHeight="1" x14ac:dyDescent="0.4">
      <c r="A15" s="1" t="s">
        <v>40</v>
      </c>
      <c r="B15" s="2">
        <v>0.36540149490000001</v>
      </c>
      <c r="C15" s="5">
        <f t="shared" si="0"/>
        <v>9.6506648541573021</v>
      </c>
      <c r="D15" s="5"/>
      <c r="E15" s="5"/>
      <c r="F15" s="5">
        <f t="shared" si="1"/>
        <v>9.6506648541573021</v>
      </c>
      <c r="G15" s="5"/>
      <c r="H15" s="8">
        <f t="shared" si="3"/>
        <v>9.6506648541573021</v>
      </c>
      <c r="I15" s="1"/>
    </row>
    <row r="16" spans="1:9" ht="15.9" customHeight="1" x14ac:dyDescent="0.4">
      <c r="A16" s="1" t="s">
        <v>37</v>
      </c>
      <c r="B16" s="2">
        <v>0.37185529470000001</v>
      </c>
      <c r="C16" s="5">
        <f t="shared" si="0"/>
        <v>9.4532975556924175</v>
      </c>
      <c r="D16" s="5"/>
      <c r="E16" s="5"/>
      <c r="F16" s="5">
        <f t="shared" si="1"/>
        <v>9.4532975556924175</v>
      </c>
      <c r="G16" s="5"/>
      <c r="H16" s="8">
        <f t="shared" si="3"/>
        <v>9.4532975556924175</v>
      </c>
      <c r="I16" s="1"/>
    </row>
    <row r="17" spans="1:9" ht="15.9" customHeight="1" x14ac:dyDescent="0.4">
      <c r="A17" s="1" t="s">
        <v>26</v>
      </c>
      <c r="B17" s="2">
        <v>0.37284283239999999</v>
      </c>
      <c r="C17" s="5">
        <f t="shared" si="0"/>
        <v>9.4230971072711291</v>
      </c>
      <c r="D17" s="5"/>
      <c r="E17" s="5"/>
      <c r="F17" s="5">
        <f t="shared" si="1"/>
        <v>9.4230971072711291</v>
      </c>
      <c r="G17" s="5"/>
      <c r="H17" s="8">
        <f t="shared" si="3"/>
        <v>9.4230971072711291</v>
      </c>
      <c r="I17" s="1"/>
    </row>
    <row r="18" spans="1:9" ht="15.9" customHeight="1" x14ac:dyDescent="0.4">
      <c r="A18" s="1" t="s">
        <v>9</v>
      </c>
      <c r="B18" s="2">
        <v>0.38589368600000001</v>
      </c>
      <c r="C18" s="5">
        <f t="shared" si="0"/>
        <v>9.023981578820317</v>
      </c>
      <c r="D18" s="5"/>
      <c r="E18" s="5"/>
      <c r="F18" s="5">
        <f t="shared" si="1"/>
        <v>9.023981578820317</v>
      </c>
      <c r="G18" s="5"/>
      <c r="H18" s="8">
        <f t="shared" si="3"/>
        <v>9.023981578820317</v>
      </c>
      <c r="I18" s="1"/>
    </row>
    <row r="19" spans="1:9" ht="15.9" customHeight="1" x14ac:dyDescent="0.4">
      <c r="A19" s="1" t="s">
        <v>24</v>
      </c>
      <c r="B19" s="2">
        <v>0.38870444999999998</v>
      </c>
      <c r="C19" s="5">
        <f t="shared" si="0"/>
        <v>8.938024016687331</v>
      </c>
      <c r="D19" s="5">
        <v>1</v>
      </c>
      <c r="E19" s="5"/>
      <c r="F19" s="5">
        <f t="shared" si="1"/>
        <v>8.0442216150185981</v>
      </c>
      <c r="G19" s="5"/>
      <c r="H19" s="8">
        <f t="shared" si="3"/>
        <v>8.0442216150185981</v>
      </c>
      <c r="I19" s="1"/>
    </row>
    <row r="20" spans="1:9" ht="15.9" customHeight="1" x14ac:dyDescent="0.4">
      <c r="A20" s="1" t="s">
        <v>35</v>
      </c>
      <c r="B20" s="2">
        <v>0.40028389990000002</v>
      </c>
      <c r="C20" s="5">
        <f t="shared" si="0"/>
        <v>8.583906316216904</v>
      </c>
      <c r="D20" s="5"/>
      <c r="E20" s="5">
        <v>0.2</v>
      </c>
      <c r="F20" s="5">
        <f t="shared" si="1"/>
        <v>6.8671250529735239</v>
      </c>
      <c r="G20" s="5"/>
      <c r="H20" s="8">
        <f t="shared" si="3"/>
        <v>6.8671250529735239</v>
      </c>
      <c r="I20" s="3" t="s">
        <v>36</v>
      </c>
    </row>
    <row r="21" spans="1:9" ht="15.9" customHeight="1" x14ac:dyDescent="0.4">
      <c r="A21" s="1" t="s">
        <v>7</v>
      </c>
      <c r="B21" s="2">
        <v>0.4251316</v>
      </c>
      <c r="C21" s="5">
        <f t="shared" si="0"/>
        <v>7.8240247590290464</v>
      </c>
      <c r="D21" s="5"/>
      <c r="E21" s="5"/>
      <c r="F21" s="5">
        <f t="shared" si="1"/>
        <v>7.8240247590290464</v>
      </c>
      <c r="G21" s="5"/>
      <c r="H21" s="8">
        <f t="shared" si="3"/>
        <v>7.8240247590290464</v>
      </c>
      <c r="I21" s="1"/>
    </row>
    <row r="22" spans="1:9" ht="15.9" customHeight="1" x14ac:dyDescent="0.4">
      <c r="A22" s="1" t="s">
        <v>23</v>
      </c>
      <c r="B22" s="2">
        <v>0.42596869370000001</v>
      </c>
      <c r="C22" s="5">
        <f t="shared" si="0"/>
        <v>7.7984251235815725</v>
      </c>
      <c r="D22" s="5"/>
      <c r="E22" s="5">
        <v>0.1</v>
      </c>
      <c r="F22" s="5">
        <f t="shared" si="1"/>
        <v>7.0185826112234153</v>
      </c>
      <c r="G22" s="5"/>
      <c r="H22" s="8">
        <f t="shared" si="3"/>
        <v>7.0185826112234153</v>
      </c>
      <c r="I22" s="3" t="s">
        <v>6</v>
      </c>
    </row>
    <row r="23" spans="1:9" ht="15.9" customHeight="1" x14ac:dyDescent="0.4">
      <c r="A23" s="1" t="s">
        <v>18</v>
      </c>
      <c r="B23" s="2">
        <v>0.44067467069999999</v>
      </c>
      <c r="C23" s="5">
        <f t="shared" si="0"/>
        <v>7.348693331192111</v>
      </c>
      <c r="D23" s="5"/>
      <c r="E23" s="5"/>
      <c r="F23" s="5">
        <f t="shared" si="1"/>
        <v>7.348693331192111</v>
      </c>
      <c r="G23" s="5"/>
      <c r="H23" s="8">
        <f t="shared" si="3"/>
        <v>7.348693331192111</v>
      </c>
      <c r="I23" s="1"/>
    </row>
    <row r="24" spans="1:9" ht="15.9" customHeight="1" x14ac:dyDescent="0.4">
      <c r="A24" s="1" t="s">
        <v>25</v>
      </c>
      <c r="B24" s="2">
        <v>0.45957999999999999</v>
      </c>
      <c r="C24" s="5">
        <f t="shared" si="0"/>
        <v>6.7705387732323086</v>
      </c>
      <c r="D24" s="5"/>
      <c r="E24" s="5"/>
      <c r="F24" s="5">
        <f t="shared" si="1"/>
        <v>6.7705387732323086</v>
      </c>
      <c r="G24" s="5"/>
      <c r="H24" s="8">
        <f t="shared" si="3"/>
        <v>6.7705387732323086</v>
      </c>
      <c r="I24" s="1"/>
    </row>
    <row r="25" spans="1:9" ht="15.9" customHeight="1" x14ac:dyDescent="0.4">
      <c r="A25" s="1" t="s">
        <v>19</v>
      </c>
      <c r="B25" s="2">
        <v>0.46008500000000002</v>
      </c>
      <c r="C25" s="5">
        <f t="shared" si="0"/>
        <v>6.7550950828772454</v>
      </c>
      <c r="D25" s="5"/>
      <c r="E25" s="5">
        <v>0.2</v>
      </c>
      <c r="F25" s="5">
        <f t="shared" si="1"/>
        <v>5.4040760663017968</v>
      </c>
      <c r="G25" s="5"/>
      <c r="H25" s="8">
        <f t="shared" si="3"/>
        <v>5.4040760663017968</v>
      </c>
      <c r="I25" s="3" t="s">
        <v>14</v>
      </c>
    </row>
    <row r="26" spans="1:9" ht="15.9" customHeight="1" x14ac:dyDescent="0.4">
      <c r="A26" s="1" t="s">
        <v>3</v>
      </c>
      <c r="B26" s="2">
        <v>0.47198543630000001</v>
      </c>
      <c r="C26" s="5">
        <f t="shared" si="0"/>
        <v>6.391161115931995</v>
      </c>
      <c r="D26" s="5"/>
      <c r="E26" s="5"/>
      <c r="F26" s="5">
        <f t="shared" si="1"/>
        <v>6.391161115931995</v>
      </c>
      <c r="G26" s="5"/>
      <c r="H26" s="8">
        <f t="shared" si="3"/>
        <v>6.391161115931995</v>
      </c>
      <c r="I26" s="1"/>
    </row>
    <row r="27" spans="1:9" ht="15.9" customHeight="1" x14ac:dyDescent="0.4">
      <c r="A27" s="1" t="s">
        <v>4</v>
      </c>
      <c r="B27" s="2">
        <v>0.4772477872</v>
      </c>
      <c r="C27" s="5">
        <f t="shared" si="0"/>
        <v>6.2302301895175649</v>
      </c>
      <c r="D27" s="5">
        <v>1</v>
      </c>
      <c r="E27" s="5"/>
      <c r="F27" s="5">
        <f t="shared" si="1"/>
        <v>5.6072071705658084</v>
      </c>
      <c r="G27" s="5"/>
      <c r="H27" s="8">
        <f t="shared" si="3"/>
        <v>5.6072071705658084</v>
      </c>
      <c r="I27" s="1"/>
    </row>
    <row r="28" spans="1:9" ht="15.9" customHeight="1" x14ac:dyDescent="0.4">
      <c r="A28" s="1" t="s">
        <v>5</v>
      </c>
      <c r="B28" s="2">
        <v>0.48276999999999998</v>
      </c>
      <c r="C28" s="5">
        <f t="shared" si="0"/>
        <v>6.0613522795017918</v>
      </c>
      <c r="D28" s="5"/>
      <c r="E28" s="5">
        <v>0.1</v>
      </c>
      <c r="F28" s="5">
        <f t="shared" si="1"/>
        <v>5.455217051551613</v>
      </c>
      <c r="G28" s="5"/>
      <c r="H28" s="8">
        <f t="shared" si="3"/>
        <v>5.455217051551613</v>
      </c>
      <c r="I28" s="3" t="s">
        <v>6</v>
      </c>
    </row>
    <row r="29" spans="1:9" ht="15.9" customHeight="1" x14ac:dyDescent="0.4">
      <c r="A29" s="1" t="s">
        <v>8</v>
      </c>
      <c r="B29" s="2">
        <v>0.48713333330000003</v>
      </c>
      <c r="C29" s="5">
        <f t="shared" si="0"/>
        <v>5.927914718311424</v>
      </c>
      <c r="D29" s="5"/>
      <c r="E29" s="5"/>
      <c r="F29" s="5">
        <f t="shared" si="1"/>
        <v>5.927914718311424</v>
      </c>
      <c r="G29" s="5"/>
      <c r="H29" s="8">
        <f t="shared" si="3"/>
        <v>5.927914718311424</v>
      </c>
      <c r="I29" s="1"/>
    </row>
    <row r="30" spans="1:9" ht="15.9" customHeight="1" x14ac:dyDescent="0.4">
      <c r="A30" s="1" t="s">
        <v>10</v>
      </c>
      <c r="B30" s="2">
        <v>0.49459999999999998</v>
      </c>
      <c r="C30" s="5">
        <f t="shared" si="0"/>
        <v>5.6995723648475431</v>
      </c>
      <c r="D30" s="5"/>
      <c r="E30" s="5"/>
      <c r="F30" s="5">
        <f t="shared" si="1"/>
        <v>5.6995723648475431</v>
      </c>
      <c r="G30" s="5"/>
      <c r="H30" s="8">
        <f t="shared" si="3"/>
        <v>5.6995723648475431</v>
      </c>
      <c r="I30" s="1"/>
    </row>
    <row r="31" spans="1:9" ht="15.9" customHeight="1" x14ac:dyDescent="0.4">
      <c r="A31" s="1" t="s">
        <v>20</v>
      </c>
      <c r="B31" s="2">
        <v>0.50194000000000005</v>
      </c>
      <c r="C31" s="5">
        <f t="shared" si="0"/>
        <v>5.4751036773105861</v>
      </c>
      <c r="D31" s="5"/>
      <c r="E31" s="5"/>
      <c r="F31" s="5">
        <f t="shared" si="1"/>
        <v>5.4751036773105861</v>
      </c>
      <c r="G31" s="5"/>
      <c r="H31" s="8">
        <f t="shared" si="3"/>
        <v>5.4751036773105861</v>
      </c>
      <c r="I31" s="1"/>
    </row>
    <row r="32" spans="1:9" ht="15.9" customHeight="1" x14ac:dyDescent="0.4">
      <c r="A32" s="1" t="s">
        <v>11</v>
      </c>
      <c r="B32" s="2">
        <v>0.50902292130000004</v>
      </c>
      <c r="C32" s="5">
        <f t="shared" si="0"/>
        <v>5.2584968587631007</v>
      </c>
      <c r="D32" s="5"/>
      <c r="E32" s="5"/>
      <c r="F32" s="5">
        <f t="shared" si="1"/>
        <v>5.2584968587631007</v>
      </c>
      <c r="G32" s="5"/>
      <c r="H32" s="8">
        <f t="shared" si="3"/>
        <v>5.2584968587631007</v>
      </c>
      <c r="I32" s="1"/>
    </row>
    <row r="33" spans="1:9" ht="15.9" customHeight="1" x14ac:dyDescent="0.4">
      <c r="A33" s="1" t="s">
        <v>38</v>
      </c>
      <c r="B33" s="2">
        <v>0.5184750172</v>
      </c>
      <c r="C33" s="5">
        <f t="shared" si="0"/>
        <v>4.9694369730483281</v>
      </c>
      <c r="D33" s="5"/>
      <c r="E33" s="5"/>
      <c r="F33" s="5">
        <f t="shared" si="1"/>
        <v>4.9694369730483281</v>
      </c>
      <c r="G33" s="5"/>
      <c r="H33" s="8">
        <f t="shared" si="3"/>
        <v>4.9694369730483281</v>
      </c>
      <c r="I33" s="1"/>
    </row>
    <row r="34" spans="1:9" ht="15.9" customHeight="1" x14ac:dyDescent="0.4">
      <c r="A34" s="1" t="s">
        <v>39</v>
      </c>
      <c r="B34" s="2">
        <v>0.51964500000000002</v>
      </c>
      <c r="C34" s="5">
        <f t="shared" si="0"/>
        <v>4.9336570679315956</v>
      </c>
      <c r="D34" s="5"/>
      <c r="E34" s="5"/>
      <c r="F34" s="5">
        <f t="shared" si="1"/>
        <v>4.9336570679315956</v>
      </c>
      <c r="G34" s="5"/>
      <c r="H34" s="8">
        <f t="shared" si="3"/>
        <v>4.9336570679315956</v>
      </c>
      <c r="I34" s="1"/>
    </row>
    <row r="35" spans="1:9" ht="15.9" customHeight="1" x14ac:dyDescent="0.4">
      <c r="A35" s="1" t="s">
        <v>46</v>
      </c>
      <c r="B35" s="2">
        <v>0.55534790560000002</v>
      </c>
      <c r="C35" s="5">
        <f t="shared" si="0"/>
        <v>3.8418063375109117</v>
      </c>
      <c r="D35" s="5"/>
      <c r="E35" s="5"/>
      <c r="F35" s="5">
        <f t="shared" si="1"/>
        <v>3.8418063375109117</v>
      </c>
      <c r="G35" s="5"/>
      <c r="H35" s="8">
        <f t="shared" si="3"/>
        <v>3.8418063375109117</v>
      </c>
      <c r="I35" s="1"/>
    </row>
    <row r="36" spans="1:9" ht="15.9" customHeight="1" x14ac:dyDescent="0.4">
      <c r="A36" s="1" t="s">
        <v>21</v>
      </c>
      <c r="B36" s="2">
        <v>0.55846074729999995</v>
      </c>
      <c r="C36" s="5">
        <f t="shared" si="0"/>
        <v>3.7466107665423438</v>
      </c>
      <c r="D36" s="5"/>
      <c r="E36" s="5">
        <v>0.2</v>
      </c>
      <c r="F36" s="5">
        <f t="shared" si="1"/>
        <v>2.9972886132338754</v>
      </c>
      <c r="G36" s="5"/>
      <c r="H36" s="8">
        <f t="shared" si="3"/>
        <v>2.9972886132338754</v>
      </c>
      <c r="I36" s="3" t="s">
        <v>22</v>
      </c>
    </row>
    <row r="37" spans="1:9" ht="15.9" customHeight="1" x14ac:dyDescent="0.4">
      <c r="A37" s="1" t="s">
        <v>13</v>
      </c>
      <c r="B37" s="2">
        <v>0.56898499999999996</v>
      </c>
      <c r="C37" s="5">
        <f t="shared" si="0"/>
        <v>3.4247626478943518</v>
      </c>
      <c r="D37" s="5"/>
      <c r="E37" s="5">
        <v>0.1</v>
      </c>
      <c r="F37" s="5">
        <f t="shared" si="1"/>
        <v>3.0822863831049165</v>
      </c>
      <c r="G37" s="5"/>
      <c r="H37" s="8">
        <f t="shared" si="3"/>
        <v>3.0822863831049165</v>
      </c>
      <c r="I37" s="3" t="s">
        <v>14</v>
      </c>
    </row>
    <row r="38" spans="1:9" ht="15.9" customHeight="1" x14ac:dyDescent="0.4">
      <c r="A38" s="1" t="s">
        <v>17</v>
      </c>
      <c r="B38" s="2">
        <v>0.58205499999999999</v>
      </c>
      <c r="C38" s="5">
        <f t="shared" si="0"/>
        <v>3.0250615925662845</v>
      </c>
      <c r="D38" s="5"/>
      <c r="E38" s="5"/>
      <c r="F38" s="5">
        <f t="shared" si="1"/>
        <v>3.0250615925662845</v>
      </c>
      <c r="G38" s="5"/>
      <c r="H38" s="8">
        <f t="shared" si="3"/>
        <v>3.0250615925662845</v>
      </c>
      <c r="I38" s="1"/>
    </row>
    <row r="39" spans="1:9" ht="15.9" customHeight="1" x14ac:dyDescent="0.4">
      <c r="A39" s="1" t="s">
        <v>34</v>
      </c>
      <c r="B39" s="2">
        <v>0.59025000000000005</v>
      </c>
      <c r="C39" s="5">
        <f t="shared" si="0"/>
        <v>3</v>
      </c>
      <c r="D39" s="5"/>
      <c r="E39" s="5"/>
      <c r="F39" s="5">
        <f t="shared" si="1"/>
        <v>3</v>
      </c>
      <c r="G39" s="5"/>
      <c r="H39" s="8">
        <f t="shared" si="3"/>
        <v>3</v>
      </c>
      <c r="I39" s="1"/>
    </row>
    <row r="40" spans="1:9" ht="15.9" customHeight="1" x14ac:dyDescent="0.4">
      <c r="A40" s="1" t="s">
        <v>44</v>
      </c>
      <c r="B40" s="2">
        <v>15.924955000000001</v>
      </c>
      <c r="C40" s="5">
        <f t="shared" si="0"/>
        <v>3</v>
      </c>
      <c r="D40" s="5"/>
      <c r="E40" s="5"/>
      <c r="F40" s="5">
        <f t="shared" si="1"/>
        <v>3</v>
      </c>
      <c r="G40" s="5"/>
      <c r="H40" s="8">
        <f t="shared" si="3"/>
        <v>3</v>
      </c>
      <c r="I40" s="1"/>
    </row>
    <row r="41" spans="1:9" ht="15.9" customHeight="1" x14ac:dyDescent="0.4">
      <c r="A41" s="1" t="s">
        <v>47</v>
      </c>
      <c r="B41" s="1"/>
      <c r="C41" s="4"/>
      <c r="D41" s="4">
        <v>1</v>
      </c>
      <c r="F41" s="5" t="e">
        <f>(1-0.1*#REF!)*(1-D41)*C41</f>
        <v>#REF!</v>
      </c>
      <c r="G41" s="5"/>
      <c r="H41" s="8" t="e">
        <f t="shared" si="3"/>
        <v>#REF!</v>
      </c>
      <c r="I41" s="3" t="s">
        <v>48</v>
      </c>
    </row>
    <row r="42" spans="1:9" ht="15.9" customHeight="1" x14ac:dyDescent="0.4">
      <c r="A42" s="1" t="s">
        <v>49</v>
      </c>
      <c r="B42" s="1"/>
      <c r="C42" s="4"/>
      <c r="D42" s="4"/>
      <c r="E42" s="4"/>
      <c r="F42" s="5">
        <f t="shared" si="1"/>
        <v>0</v>
      </c>
      <c r="G42" s="5"/>
      <c r="H42" s="8">
        <f t="shared" si="3"/>
        <v>0</v>
      </c>
      <c r="I42" s="3" t="s">
        <v>50</v>
      </c>
    </row>
    <row r="43" spans="1:9" ht="15.9" customHeight="1" x14ac:dyDescent="0.4">
      <c r="A43" s="1" t="s">
        <v>51</v>
      </c>
      <c r="B43" s="1"/>
      <c r="C43" s="4"/>
      <c r="D43" s="4"/>
      <c r="E43" s="4"/>
      <c r="F43" s="5">
        <f t="shared" si="1"/>
        <v>0</v>
      </c>
      <c r="G43" s="5"/>
      <c r="H43" s="8">
        <f t="shared" si="3"/>
        <v>0</v>
      </c>
      <c r="I43" s="3" t="s">
        <v>52</v>
      </c>
    </row>
    <row r="44" spans="1:9" ht="15.9" customHeight="1" x14ac:dyDescent="0.4">
      <c r="A44" s="1" t="s">
        <v>53</v>
      </c>
      <c r="B44" s="1"/>
      <c r="C44" s="4"/>
      <c r="D44" s="4"/>
      <c r="E44" s="4"/>
      <c r="F44" s="5">
        <f t="shared" si="1"/>
        <v>0</v>
      </c>
      <c r="G44" s="5"/>
      <c r="H44" s="8">
        <f t="shared" si="3"/>
        <v>0</v>
      </c>
      <c r="I44" s="3" t="s">
        <v>54</v>
      </c>
    </row>
    <row r="45" spans="1:9" x14ac:dyDescent="0.4">
      <c r="A45" s="10" t="s">
        <v>55</v>
      </c>
      <c r="B45" s="11">
        <f>AVERAGE(B$2:B$40)</f>
        <v>0.82849992379743587</v>
      </c>
      <c r="C45" s="9"/>
      <c r="D45" s="9"/>
      <c r="E45" s="9"/>
      <c r="F45" s="9"/>
      <c r="G45" s="9"/>
      <c r="H45" s="9">
        <f>AVERAGE(H$2:H$40)</f>
        <v>7.2849512484349912</v>
      </c>
    </row>
    <row r="46" spans="1:9" x14ac:dyDescent="0.4">
      <c r="A46" s="10" t="s">
        <v>56</v>
      </c>
      <c r="B46" s="11">
        <f>MEDIAN(B$2:B$40)</f>
        <v>0.4251316</v>
      </c>
      <c r="C46" s="9"/>
      <c r="D46" s="9"/>
      <c r="E46" s="9"/>
      <c r="F46" s="9"/>
      <c r="G46" s="9"/>
      <c r="H46" s="9">
        <f>MEDIAN(H$2:H$40)</f>
        <v>7.348693331192111</v>
      </c>
    </row>
    <row r="47" spans="1:9" x14ac:dyDescent="0.4">
      <c r="A47" s="10" t="s">
        <v>57</v>
      </c>
      <c r="B47" s="11">
        <f>_xlfn.STDEV.P(B$2:B$40)</f>
        <v>2.4502230117935966</v>
      </c>
      <c r="C47" s="9"/>
      <c r="D47" s="9"/>
      <c r="E47" s="9"/>
      <c r="F47" s="9"/>
      <c r="G47" s="9"/>
      <c r="H47" s="9">
        <f>_xlfn.STDEV.P(H$2:H$40)</f>
        <v>2.5142538873038234</v>
      </c>
    </row>
    <row r="48" spans="1:9" x14ac:dyDescent="0.4">
      <c r="A48" s="10" t="s">
        <v>58</v>
      </c>
      <c r="B48" s="11">
        <f>MIN(B$2:B$40)</f>
        <v>0.33500630720000002</v>
      </c>
      <c r="C48" s="9"/>
      <c r="D48" s="9"/>
      <c r="E48" s="9"/>
      <c r="F48" s="9"/>
      <c r="G48" s="9"/>
      <c r="H48" s="9">
        <f>MIN(H$2:H$40)</f>
        <v>2.9972886132338754</v>
      </c>
    </row>
    <row r="49" spans="1:8" x14ac:dyDescent="0.4">
      <c r="A49" s="10" t="s">
        <v>59</v>
      </c>
      <c r="B49" s="11">
        <f>MAX(B$2:B$40)</f>
        <v>15.924955000000001</v>
      </c>
      <c r="C49" s="9"/>
      <c r="D49" s="9"/>
      <c r="E49" s="9"/>
      <c r="F49" s="9"/>
      <c r="G49" s="9"/>
      <c r="H49" s="9">
        <f>MAX(H$2:H$40)</f>
        <v>10.714301836302795</v>
      </c>
    </row>
    <row r="50" spans="1:8" x14ac:dyDescent="0.4">
      <c r="A50" s="10" t="s">
        <v>60</v>
      </c>
      <c r="B50" s="11">
        <f>PERCENTILE(B$2:B$40, 0.15)</f>
        <v>0.35397843185</v>
      </c>
      <c r="C50" s="9"/>
      <c r="D50" s="9"/>
      <c r="E50" s="9"/>
      <c r="F50" s="9"/>
      <c r="G50" s="9"/>
    </row>
    <row r="51" spans="1:8" x14ac:dyDescent="0.4">
      <c r="A51" s="10" t="s">
        <v>60</v>
      </c>
      <c r="B51" s="11">
        <f>PERCENTILE(B$2:B$40, 0.95)</f>
        <v>0.58287449999999996</v>
      </c>
      <c r="C51" s="9"/>
      <c r="D51" s="9"/>
      <c r="E51" s="9"/>
      <c r="F51" s="9"/>
      <c r="G51" s="9"/>
    </row>
    <row r="52" spans="1:8" x14ac:dyDescent="0.4">
      <c r="A52" s="10" t="s">
        <v>61</v>
      </c>
      <c r="B52" s="11">
        <v>2.2243949999999999</v>
      </c>
    </row>
  </sheetData>
  <sortState ref="A2:D44">
    <sortCondition ref="B2:B44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2019-04-15T07:54:59Z</dcterms:modified>
</cp:coreProperties>
</file>