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2.xml" ContentType="application/vnd.openxmlformats-officedocument.spreadsheetml.table+xml"/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Dependent" sheetId="1" state="visible" r:id="rId2"/>
    <sheet name="Autonomous" sheetId="2" state="visible" r:id="rId3"/>
    <sheet name="Transcontinental" sheetId="3" state="visible" r:id="rId4"/>
    <sheet name="Exclav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<sst xmlns="http://schemas.openxmlformats.org/spreadsheetml/2006/main" count="186" uniqueCount="128">
  <si>
    <t xml:space="preserve">Territory</t>
  </si>
  <si>
    <t xml:space="preserve">Population</t>
  </si>
  <si>
    <t xml:space="preserve">Area</t>
  </si>
  <si>
    <t xml:space="preserve">Location</t>
  </si>
  <si>
    <t xml:space="preserve">Flag/capital</t>
  </si>
  <si>
    <t xml:space="preserve">Map</t>
  </si>
  <si>
    <t xml:space="preserve">Flag/Capital (OR)</t>
  </si>
  <si>
    <t xml:space="preserve">Pitcairn Islands</t>
  </si>
  <si>
    <t xml:space="preserve">Min. population</t>
  </si>
  <si>
    <t xml:space="preserve">Cocos (Keeling) Islands</t>
  </si>
  <si>
    <t xml:space="preserve">Min. area (km²)</t>
  </si>
  <si>
    <t xml:space="preserve">Tokelau</t>
  </si>
  <si>
    <t xml:space="preserve">Logic</t>
  </si>
  <si>
    <t xml:space="preserve">OR</t>
  </si>
  <si>
    <t xml:space="preserve">AND</t>
  </si>
  <si>
    <t xml:space="preserve">Christmas Island</t>
  </si>
  <si>
    <t xml:space="preserve">Norfolk Island</t>
  </si>
  <si>
    <t xml:space="preserve">The following have not been considered for this list:</t>
  </si>
  <si>
    <t xml:space="preserve">Montserrat</t>
  </si>
  <si>
    <t xml:space="preserve">  - uninhabited territories</t>
  </si>
  <si>
    <t xml:space="preserve">Saint Pierre and Miquelon</t>
  </si>
  <si>
    <t xml:space="preserve">  - territories that are also sovereign states</t>
  </si>
  <si>
    <t xml:space="preserve">Saint Helena, Ascension and Tristan da Cunha</t>
  </si>
  <si>
    <t xml:space="preserve">Saint Barthélemy</t>
  </si>
  <si>
    <t xml:space="preserve">Source: https://en.wikipedia.org/wiki/Dependent_territory</t>
  </si>
  <si>
    <t xml:space="preserve">Anguilla</t>
  </si>
  <si>
    <t xml:space="preserve">Wallis and Futuna</t>
  </si>
  <si>
    <t xml:space="preserve">Akrotiri and Dhekelia</t>
  </si>
  <si>
    <t xml:space="preserve">Gibraltar</t>
  </si>
  <si>
    <t xml:space="preserve">Saint Martin</t>
  </si>
  <si>
    <t xml:space="preserve">British Virgin Islands</t>
  </si>
  <si>
    <t xml:space="preserve">Sint Maarten</t>
  </si>
  <si>
    <t xml:space="preserve">Turks and Caicos Islands</t>
  </si>
  <si>
    <t xml:space="preserve">Northern Mariana Islands</t>
  </si>
  <si>
    <t xml:space="preserve">American Samoa</t>
  </si>
  <si>
    <t xml:space="preserve">Cayman Islands</t>
  </si>
  <si>
    <t xml:space="preserve">Guernsey</t>
  </si>
  <si>
    <t xml:space="preserve">Bermuda</t>
  </si>
  <si>
    <t xml:space="preserve">Isle of Man</t>
  </si>
  <si>
    <t xml:space="preserve">Jersey</t>
  </si>
  <si>
    <t xml:space="preserve">Svalbard</t>
  </si>
  <si>
    <t xml:space="preserve">Falkland Islands</t>
  </si>
  <si>
    <t xml:space="preserve">Åland Islands</t>
  </si>
  <si>
    <t xml:space="preserve">Faroe Islands</t>
  </si>
  <si>
    <t xml:space="preserve">Greenland</t>
  </si>
  <si>
    <t xml:space="preserve">United States Virgin Islands</t>
  </si>
  <si>
    <t xml:space="preserve">Aruba</t>
  </si>
  <si>
    <t xml:space="preserve">Curaçao</t>
  </si>
  <si>
    <t xml:space="preserve">Guam</t>
  </si>
  <si>
    <t xml:space="preserve">New Caledonia</t>
  </si>
  <si>
    <t xml:space="preserve">French Polynesia</t>
  </si>
  <si>
    <t xml:space="preserve">Macau</t>
  </si>
  <si>
    <t xml:space="preserve">Puerto Rico</t>
  </si>
  <si>
    <t xml:space="preserve">Hong Kong</t>
  </si>
  <si>
    <t xml:space="preserve">Include?</t>
  </si>
  <si>
    <t xml:space="preserve">North Sentinel Island</t>
  </si>
  <si>
    <t xml:space="preserve">Rotuma</t>
  </si>
  <si>
    <t xml:space="preserve">Rodrigues</t>
  </si>
  <si>
    <t xml:space="preserve">Inclusion with maps only</t>
  </si>
  <si>
    <t xml:space="preserve">Azores</t>
  </si>
  <si>
    <t xml:space="preserve">Autonomous Region of Bougainville</t>
  </si>
  <si>
    <t xml:space="preserve">Mayotte</t>
  </si>
  <si>
    <t xml:space="preserve">  - autonomous land territories</t>
  </si>
  <si>
    <t xml:space="preserve">Madeira</t>
  </si>
  <si>
    <t xml:space="preserve">  - autonomous islands that are also sovereign states or dependent territories</t>
  </si>
  <si>
    <t xml:space="preserve">Corsica</t>
  </si>
  <si>
    <t xml:space="preserve">Martinique</t>
  </si>
  <si>
    <t xml:space="preserve">Source: https://en.wikipedia.org/wiki/List_of_autonomous_areas_by_country</t>
  </si>
  <si>
    <t xml:space="preserve">Jeju Province</t>
  </si>
  <si>
    <t xml:space="preserve">Zanzibar</t>
  </si>
  <si>
    <t xml:space="preserve">Sardinia</t>
  </si>
  <si>
    <t xml:space="preserve">Sicily</t>
  </si>
  <si>
    <t xml:space="preserve">km</t>
  </si>
  <si>
    <t xml:space="preserve">Distance</t>
  </si>
  <si>
    <t xml:space="preserve">Ceuta</t>
  </si>
  <si>
    <t xml:space="preserve">VERY CLOSE</t>
  </si>
  <si>
    <t xml:space="preserve">Melilla</t>
  </si>
  <si>
    <t xml:space="preserve">~ 100</t>
  </si>
  <si>
    <t xml:space="preserve">Min. distance</t>
  </si>
  <si>
    <t xml:space="preserve">CLOSE</t>
  </si>
  <si>
    <t xml:space="preserve">Maluku provinces</t>
  </si>
  <si>
    <t xml:space="preserve">Logic for map</t>
  </si>
  <si>
    <t xml:space="preserve">Western New Guinea</t>
  </si>
  <si>
    <t xml:space="preserve">Greek islands (e.g. Rhodes)</t>
  </si>
  <si>
    <t xml:space="preserve">NA</t>
  </si>
  <si>
    <t xml:space="preserve">~ 50</t>
  </si>
  <si>
    <t xml:space="preserve">Socotra Governorate</t>
  </si>
  <si>
    <t xml:space="preserve">~ 350</t>
  </si>
  <si>
    <t xml:space="preserve">  - territories contiguous to their mainland</t>
  </si>
  <si>
    <t xml:space="preserve">Galápagos Islands</t>
  </si>
  <si>
    <t xml:space="preserve">FAR</t>
  </si>
  <si>
    <t xml:space="preserve">San Andrés and Providencia</t>
  </si>
  <si>
    <t xml:space="preserve">  - territories that are also dependent territories</t>
  </si>
  <si>
    <t xml:space="preserve">Saba</t>
  </si>
  <si>
    <t xml:space="preserve">VERY FAR</t>
  </si>
  <si>
    <t xml:space="preserve">Sint Eustatius</t>
  </si>
  <si>
    <t xml:space="preserve">Distance calculations:</t>
  </si>
  <si>
    <t xml:space="preserve">Easter Island</t>
  </si>
  <si>
    <t xml:space="preserve">  - Greek islands: none of the Greek are further than about ~ 50 km from each other and some of them are within 50 km of the mainland.</t>
  </si>
  <si>
    <t xml:space="preserve">Bonaire</t>
  </si>
  <si>
    <t xml:space="preserve">  - Maluku provinces: distance is between Masoni Island and Limbo Island</t>
  </si>
  <si>
    <t xml:space="preserve">Canary Islands</t>
  </si>
  <si>
    <t xml:space="preserve">~ 1000</t>
  </si>
  <si>
    <t xml:space="preserve">  - Western New Guinea: distance is between Gag Island and Gebe Island; distance between Western New Guinea itself and the Aru islands is 124 km.</t>
  </si>
  <si>
    <t xml:space="preserve">Guadeloupe</t>
  </si>
  <si>
    <t xml:space="preserve">Réunion</t>
  </si>
  <si>
    <t xml:space="preserve">Source: https://en.wikipedia.org/wiki/List_of_transcontinental_countries</t>
  </si>
  <si>
    <t xml:space="preserve">Hawaii (state)</t>
  </si>
  <si>
    <t xml:space="preserve">Llívia</t>
  </si>
  <si>
    <t xml:space="preserve">Madha</t>
  </si>
  <si>
    <t xml:space="preserve">Shohimardon</t>
  </si>
  <si>
    <t xml:space="preserve">Temburong District</t>
  </si>
  <si>
    <t xml:space="preserve">Dahagram-Angarpota</t>
  </si>
  <si>
    <t xml:space="preserve">Vorukh</t>
  </si>
  <si>
    <t xml:space="preserve">  - water exclaves (e.g. Isla Apipé, etc.)</t>
  </si>
  <si>
    <t xml:space="preserve">So‘x District</t>
  </si>
  <si>
    <t xml:space="preserve">  - exclaves with areas less than 10 km2 or unknown population</t>
  </si>
  <si>
    <t xml:space="preserve">  - exclaves that are also sovereign states or dependent territories</t>
  </si>
  <si>
    <t xml:space="preserve">Musandam Governorate</t>
  </si>
  <si>
    <t xml:space="preserve">Source: https://en.wikipedia.org/wiki/List_of_enclaves_and_exclaves</t>
  </si>
  <si>
    <t xml:space="preserve">Oecusse</t>
  </si>
  <si>
    <t xml:space="preserve">Nakhichivan Autonomous Republic</t>
  </si>
  <si>
    <t xml:space="preserve">Cabinda Province</t>
  </si>
  <si>
    <t xml:space="preserve">Río Muni</t>
  </si>
  <si>
    <t xml:space="preserve">Gaza Strip</t>
  </si>
  <si>
    <t xml:space="preserve">Kaliningrad Oblast</t>
  </si>
  <si>
    <t xml:space="preserve">Alaska</t>
  </si>
  <si>
    <t xml:space="preserve">French Guiana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</si>
</sst>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_-* #,##0.00_-;\-* #,##0.00_-;_-* \-??_-;_-@_-"/>
    <numFmt numFmtId="167" formatCode="_-* #,##0_-;\-* #,##0_-;_-* \-??_-;_-@_-"/>
    <numFmt numFmtId="168" formatCode="#,##0"/>
    <numFmt numFmtId="169" formatCode="0.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9">
    <dxf>
      <fill>
        <patternFill>
          <bgColor rgb="FFE2F0D9"/>
        </patternFill>
      </fill>
    </dxf>
    <dxf>
      <fill>
        <patternFill>
          <bgColor rgb="FFDEEBF7"/>
        </patternFill>
      </fill>
    </dxf>
    <dxf>
      <font>
        <b val="0"/>
        <i val="0"/>
      </font>
      <fill>
        <patternFill>
          <bgColor rgb="FFFBE5D6"/>
        </patternFill>
      </fill>
    </dxf>
    <dxf>
      <fill>
        <patternFill>
          <bgColor rgb="FFDEEBF7"/>
        </patternFill>
      </fill>
    </dxf>
    <dxf>
      <fill>
        <patternFill>
          <bgColor rgb="FFFBE5D6"/>
        </patternFill>
      </fill>
    </dxf>
    <dxf>
      <fill>
        <patternFill>
          <bgColor rgb="FFDEEBF7"/>
        </patternFill>
      </fill>
    </dxf>
    <dxf>
      <fill>
        <patternFill>
          <bgColor rgb="FFFBE5D6"/>
        </patternFill>
      </fill>
    </dxf>
    <dxf>
      <fill>
        <patternFill>
          <bgColor rgb="FFFBE5D6"/>
        </patternFill>
      </fill>
    </dxf>
    <dxf>
      <fill>
        <patternFill>
          <bgColor rgb="FFDEEBF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E39" headerRowCount="1" totalsRowCount="0" totalsRowShown="0">
  <autoFilter ref="A1:E39"/>
  <tableColumns count="5">
    <tableColumn id="1" name="Territory"/>
    <tableColumn id="2" name="Population"/>
    <tableColumn id="3" name="Area"/>
    <tableColumn id="4" name="Location"/>
    <tableColumn id="5" name="Flag/capital"/>
  </tableColumns>
</table>
</file>

<file path=xl/tables/table2.xml><?xml version="1.0" encoding="utf-8"?>
<table xmlns="http://schemas.openxmlformats.org/spreadsheetml/2006/main" id="2" name="Table15" displayName="Table15" ref="A1:E19" headerRowCount="1" totalsRowCount="0" totalsRowShown="0">
  <autoFilter ref="A1:E19"/>
  <tableColumns count="5">
    <tableColumn id="1" name="Territory"/>
    <tableColumn id="2" name="Population"/>
    <tableColumn id="3" name="Area"/>
    <tableColumn id="4" name="Distance"/>
    <tableColumn id="5" name="Include?"/>
  </tableColumns>
</table>
</file>

<file path=xl/tables/table3.xml><?xml version="1.0" encoding="utf-8"?>
<table xmlns="http://schemas.openxmlformats.org/spreadsheetml/2006/main" id="3" name="Table2" displayName="Table2" ref="A1:D14" headerRowCount="1" totalsRowCount="0" totalsRowShown="0">
  <autoFilter ref="A1:D14"/>
  <tableColumns count="4">
    <tableColumn id="1" name="Territory"/>
    <tableColumn id="2" name="Population"/>
    <tableColumn id="3" name="Area"/>
    <tableColumn id="4" name="Include?"/>
  </tableColumns>
</table>
</file>

<file path=xl/tables/table4.xml><?xml version="1.0" encoding="utf-8"?>
<table xmlns="http://schemas.openxmlformats.org/spreadsheetml/2006/main" id="4" name="Table3" displayName="Table3" ref="A1:F17" headerRowCount="1" totalsRowCount="0" totalsRowShown="0">
  <autoFilter ref="A1:F17"/>
  <tableColumns count="6">
    <tableColumn id="1" name="Territory"/>
    <tableColumn id="2" name="Population"/>
    <tableColumn id="3" name="Area"/>
    <tableColumn id="4" name="km"/>
    <tableColumn id="5" name="Distance"/>
    <tableColumn id="6" name="Include?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3.8"/>
  <cols>
    <col collapsed="false" hidden="false" max="1" min="1" style="1" width="40.765306122449"/>
    <col collapsed="false" hidden="false" max="2" min="2" style="2" width="14.1734693877551"/>
    <col collapsed="false" hidden="false" max="3" min="3" style="1" width="10.9336734693878"/>
    <col collapsed="false" hidden="false" max="4" min="4" style="3" width="12.5561224489796"/>
    <col collapsed="false" hidden="false" max="5" min="5" style="3" width="15.3877551020408"/>
    <col collapsed="false" hidden="false" max="6" min="6" style="0" width="7.69387755102041"/>
    <col collapsed="false" hidden="false" max="8" min="7" style="1" width="6.61224489795918"/>
    <col collapsed="false" hidden="false" max="9" min="9" style="1" width="8.23469387755102"/>
    <col collapsed="false" hidden="false" max="10" min="10" style="1" width="7.83163265306122"/>
    <col collapsed="false" hidden="false" max="11" min="11" style="1" width="8.77551020408163"/>
    <col collapsed="false" hidden="false" max="1025" min="12" style="1" width="6.61224489795918"/>
  </cols>
  <sheetData>
    <row r="1" s="4" customFormat="true" ht="15" hidden="false" customHeight="false" outlineLevel="0" collapsed="false">
      <c r="A1" s="4" t="s">
        <v>0</v>
      </c>
      <c r="B1" s="5" t="s">
        <v>1</v>
      </c>
      <c r="C1" s="5" t="s">
        <v>2</v>
      </c>
      <c r="D1" s="4" t="s">
        <v>3</v>
      </c>
      <c r="E1" s="4" t="s">
        <v>4</v>
      </c>
      <c r="I1" s="4" t="s">
        <v>5</v>
      </c>
      <c r="J1" s="6" t="s">
        <v>6</v>
      </c>
      <c r="K1" s="6"/>
    </row>
    <row r="2" s="1" customFormat="true" ht="15" hidden="false" customHeight="false" outlineLevel="0" collapsed="false">
      <c r="A2" s="7" t="s">
        <v>7</v>
      </c>
      <c r="B2" s="8" t="n">
        <v>57</v>
      </c>
      <c r="C2" s="8" t="n">
        <v>43</v>
      </c>
      <c r="D2" s="3" t="str">
        <f aca="false">IF(OR(Table1[[#This Row],[Population]]&gt;=$I$2,Table1[[#This Row],[Area]]&gt;=$I$3),"YES","NO")</f>
        <v>NO</v>
      </c>
      <c r="E2" s="3" t="str">
        <f aca="false">IF(OR(AND(Table1[[#This Row],[Population]]&gt;=20000,Table1[[#This Row],[Area]]&gt;=$J$3),Table1[[#This Row],[Population]]&gt;=$K$2,),"YES","NO")</f>
        <v>NO</v>
      </c>
      <c r="H2" s="9" t="s">
        <v>8</v>
      </c>
      <c r="I2" s="10" t="n">
        <v>15000</v>
      </c>
      <c r="J2" s="10" t="n">
        <v>15000</v>
      </c>
      <c r="K2" s="10" t="n">
        <v>100000</v>
      </c>
    </row>
    <row r="3" s="1" customFormat="true" ht="15" hidden="false" customHeight="false" outlineLevel="0" collapsed="false">
      <c r="A3" s="7" t="s">
        <v>9</v>
      </c>
      <c r="B3" s="8" t="n">
        <v>596</v>
      </c>
      <c r="C3" s="8" t="n">
        <v>14</v>
      </c>
      <c r="D3" s="3" t="str">
        <f aca="false">IF(OR(Table1[[#This Row],[Population]]&gt;=$I$2,Table1[[#This Row],[Area]]&gt;=$I$3),"YES","NO")</f>
        <v>NO</v>
      </c>
      <c r="E3" s="3" t="str">
        <f aca="false">IF(OR(AND(Table1[[#This Row],[Population]]&gt;=20000,Table1[[#This Row],[Area]]&gt;=$J$3),Table1[[#This Row],[Population]]&gt;=$K$2,),"YES","NO")</f>
        <v>NO</v>
      </c>
      <c r="H3" s="9" t="s">
        <v>10</v>
      </c>
      <c r="I3" s="10" t="n">
        <v>1000</v>
      </c>
      <c r="J3" s="10" t="n">
        <v>1000</v>
      </c>
    </row>
    <row r="4" s="1" customFormat="true" ht="13.8" hidden="false" customHeight="false" outlineLevel="0" collapsed="false">
      <c r="A4" s="7" t="s">
        <v>11</v>
      </c>
      <c r="B4" s="8" t="n">
        <v>1499</v>
      </c>
      <c r="C4" s="8" t="n">
        <v>10</v>
      </c>
      <c r="D4" s="3" t="str">
        <f aca="false">IF(OR(Table1[[#This Row],[Population]]&gt;=$I$2,Table1[[#This Row],[Area]]&gt;=$I$3),"YES","NO")</f>
        <v>NO</v>
      </c>
      <c r="E4" s="3" t="str">
        <f aca="false">IF(OR(AND(Table1[[#This Row],[Population]]&gt;=20000,Table1[[#This Row],[Area]]&gt;=$J$3),Table1[[#This Row],[Population]]&gt;=$K$2,),"YES","NO")</f>
        <v>NO</v>
      </c>
      <c r="H4" s="11" t="s">
        <v>12</v>
      </c>
      <c r="I4" s="11" t="s">
        <v>13</v>
      </c>
      <c r="J4" s="11" t="s">
        <v>14</v>
      </c>
    </row>
    <row r="5" s="1" customFormat="true" ht="13.8" hidden="false" customHeight="false" outlineLevel="0" collapsed="false">
      <c r="A5" s="7" t="s">
        <v>15</v>
      </c>
      <c r="B5" s="8" t="n">
        <v>2205</v>
      </c>
      <c r="C5" s="8" t="n">
        <v>135</v>
      </c>
      <c r="D5" s="3" t="str">
        <f aca="false">IF(OR(Table1[[#This Row],[Population]]&gt;=$I$2,Table1[[#This Row],[Area]]&gt;=$I$3),"YES","NO")</f>
        <v>NO</v>
      </c>
      <c r="E5" s="3" t="str">
        <f aca="false">IF(OR(AND(Table1[[#This Row],[Population]]&gt;=20000,Table1[[#This Row],[Area]]&gt;=$J$3),Table1[[#This Row],[Population]]&gt;=$K$2,),"YES","NO")</f>
        <v>NO</v>
      </c>
      <c r="H5" s="11"/>
    </row>
    <row r="6" s="1" customFormat="true" ht="13.8" hidden="false" customHeight="false" outlineLevel="0" collapsed="false">
      <c r="A6" s="7" t="s">
        <v>16</v>
      </c>
      <c r="B6" s="8" t="n">
        <v>2210</v>
      </c>
      <c r="C6" s="8" t="n">
        <v>34.6</v>
      </c>
      <c r="D6" s="3" t="str">
        <f aca="false">IF(OR(Table1[[#This Row],[Population]]&gt;=$I$2,Table1[[#This Row],[Area]]&gt;=$I$3),"YES","NO")</f>
        <v>NO</v>
      </c>
      <c r="E6" s="3" t="str">
        <f aca="false">IF(OR(AND(Table1[[#This Row],[Population]]&gt;=20000,Table1[[#This Row],[Area]]&gt;=$J$3),Table1[[#This Row],[Population]]&gt;=$K$2,),"YES","NO")</f>
        <v>NO</v>
      </c>
      <c r="G6" s="1" t="s">
        <v>17</v>
      </c>
    </row>
    <row r="7" s="1" customFormat="true" ht="13.8" hidden="false" customHeight="false" outlineLevel="0" collapsed="false">
      <c r="A7" s="7" t="s">
        <v>18</v>
      </c>
      <c r="B7" s="8" t="n">
        <v>5267</v>
      </c>
      <c r="C7" s="8" t="n">
        <v>101</v>
      </c>
      <c r="D7" s="3" t="str">
        <f aca="false">IF(OR(Table1[[#This Row],[Population]]&gt;=$I$2,Table1[[#This Row],[Area]]&gt;=$I$3),"YES","NO")</f>
        <v>NO</v>
      </c>
      <c r="E7" s="3" t="str">
        <f aca="false">IF(OR(AND(Table1[[#This Row],[Population]]&gt;=20000,Table1[[#This Row],[Area]]&gt;=$J$3),Table1[[#This Row],[Population]]&gt;=$K$2,),"YES","NO")</f>
        <v>NO</v>
      </c>
      <c r="G7" s="12" t="s">
        <v>19</v>
      </c>
    </row>
    <row r="8" s="1" customFormat="true" ht="13.8" hidden="false" customHeight="false" outlineLevel="0" collapsed="false">
      <c r="A8" s="7" t="s">
        <v>20</v>
      </c>
      <c r="B8" s="8" t="n">
        <v>5595</v>
      </c>
      <c r="C8" s="8" t="n">
        <v>242</v>
      </c>
      <c r="D8" s="3" t="str">
        <f aca="false">IF(OR(Table1[[#This Row],[Population]]&gt;=$I$2,Table1[[#This Row],[Area]]&gt;=$I$3),"YES","NO")</f>
        <v>NO</v>
      </c>
      <c r="E8" s="3" t="str">
        <f aca="false">IF(OR(AND(Table1[[#This Row],[Population]]&gt;=20000,Table1[[#This Row],[Area]]&gt;=$J$3),Table1[[#This Row],[Population]]&gt;=$K$2,),"YES","NO")</f>
        <v>NO</v>
      </c>
      <c r="G8" s="12" t="s">
        <v>21</v>
      </c>
    </row>
    <row r="9" s="1" customFormat="true" ht="13.8" hidden="false" customHeight="false" outlineLevel="0" collapsed="false">
      <c r="A9" s="7" t="s">
        <v>22</v>
      </c>
      <c r="B9" s="8" t="n">
        <v>5633</v>
      </c>
      <c r="C9" s="8" t="n">
        <v>394</v>
      </c>
      <c r="D9" s="3" t="str">
        <f aca="false">IF(OR(Table1[[#This Row],[Population]]&gt;=$I$2,Table1[[#This Row],[Area]]&gt;=$I$3),"YES","NO")</f>
        <v>NO</v>
      </c>
      <c r="E9" s="3" t="str">
        <f aca="false">IF(OR(AND(Table1[[#This Row],[Population]]&gt;=20000,Table1[[#This Row],[Area]]&gt;=$J$3),Table1[[#This Row],[Population]]&gt;=$K$2,),"YES","NO")</f>
        <v>NO</v>
      </c>
      <c r="G9" s="0"/>
    </row>
    <row r="10" s="1" customFormat="true" ht="13.8" hidden="false" customHeight="false" outlineLevel="0" collapsed="false">
      <c r="A10" s="7" t="s">
        <v>23</v>
      </c>
      <c r="B10" s="8" t="n">
        <v>7209</v>
      </c>
      <c r="C10" s="8" t="n">
        <v>25</v>
      </c>
      <c r="D10" s="3" t="str">
        <f aca="false">IF(OR(Table1[[#This Row],[Population]]&gt;=$I$2,Table1[[#This Row],[Area]]&gt;=$I$3),"YES","NO")</f>
        <v>NO</v>
      </c>
      <c r="E10" s="3" t="str">
        <f aca="false">IF(OR(AND(Table1[[#This Row],[Population]]&gt;=20000,Table1[[#This Row],[Area]]&gt;=$J$3),Table1[[#This Row],[Population]]&gt;=$K$2,),"YES","NO")</f>
        <v>NO</v>
      </c>
      <c r="G10" s="1" t="s">
        <v>24</v>
      </c>
    </row>
    <row r="11" s="1" customFormat="true" ht="13.8" hidden="false" customHeight="false" outlineLevel="0" collapsed="false">
      <c r="A11" s="7" t="s">
        <v>25</v>
      </c>
      <c r="B11" s="8" t="n">
        <v>15100</v>
      </c>
      <c r="C11" s="8" t="n">
        <v>91</v>
      </c>
      <c r="D11" s="3" t="str">
        <f aca="false">IF(OR(Table1[[#This Row],[Population]]&gt;=$I$2,Table1[[#This Row],[Area]]&gt;=$I$3),"YES","NO")</f>
        <v>YES</v>
      </c>
      <c r="E11" s="3" t="str">
        <f aca="false">IF(OR(AND(Table1[[#This Row],[Population]]&gt;=20000,Table1[[#This Row],[Area]]&gt;=$J$3),Table1[[#This Row],[Population]]&gt;=$K$2,),"YES","NO")</f>
        <v>NO</v>
      </c>
    </row>
    <row r="12" s="1" customFormat="true" ht="13.8" hidden="false" customHeight="false" outlineLevel="0" collapsed="false">
      <c r="A12" s="7" t="s">
        <v>26</v>
      </c>
      <c r="B12" s="8" t="n">
        <v>15664</v>
      </c>
      <c r="C12" s="8" t="n">
        <v>142</v>
      </c>
      <c r="D12" s="3" t="str">
        <f aca="false">IF(OR(Table1[[#This Row],[Population]]&gt;=$I$2,Table1[[#This Row],[Area]]&gt;=$I$3),"YES","NO")</f>
        <v>YES</v>
      </c>
      <c r="E12" s="3" t="str">
        <f aca="false">IF(OR(AND(Table1[[#This Row],[Population]]&gt;=20000,Table1[[#This Row],[Area]]&gt;=$J$3),Table1[[#This Row],[Population]]&gt;=$K$2,),"YES","NO")</f>
        <v>NO</v>
      </c>
    </row>
    <row r="13" s="1" customFormat="true" ht="13.8" hidden="false" customHeight="false" outlineLevel="0" collapsed="false">
      <c r="A13" s="7" t="s">
        <v>27</v>
      </c>
      <c r="B13" s="8" t="n">
        <v>15700</v>
      </c>
      <c r="C13" s="8" t="n">
        <v>254</v>
      </c>
      <c r="D13" s="3" t="str">
        <f aca="false">IF(OR(Table1[[#This Row],[Population]]&gt;=$I$2,Table1[[#This Row],[Area]]&gt;=$I$3),"YES","NO")</f>
        <v>YES</v>
      </c>
      <c r="E13" s="3" t="str">
        <f aca="false">IF(OR(AND(Table1[[#This Row],[Population]]&gt;=20000,Table1[[#This Row],[Area]]&gt;=$J$3),Table1[[#This Row],[Population]]&gt;=$K$2,),"YES","NO")</f>
        <v>NO</v>
      </c>
    </row>
    <row r="14" s="1" customFormat="true" ht="13.8" hidden="false" customHeight="false" outlineLevel="0" collapsed="false">
      <c r="A14" s="7" t="s">
        <v>28</v>
      </c>
      <c r="B14" s="8" t="n">
        <v>29328</v>
      </c>
      <c r="C14" s="8" t="n">
        <v>6.5</v>
      </c>
      <c r="D14" s="3" t="str">
        <f aca="false">IF(OR(Table1[[#This Row],[Population]]&gt;=$I$2,Table1[[#This Row],[Area]]&gt;=$I$3),"YES","NO")</f>
        <v>YES</v>
      </c>
      <c r="E14" s="3" t="str">
        <f aca="false">IF(OR(AND(Table1[[#This Row],[Population]]&gt;=20000,Table1[[#This Row],[Area]]&gt;=$J$3),Table1[[#This Row],[Population]]&gt;=$K$2,),"YES","NO")</f>
        <v>NO</v>
      </c>
    </row>
    <row r="15" s="1" customFormat="true" ht="13.8" hidden="false" customHeight="false" outlineLevel="0" collapsed="false">
      <c r="A15" s="7" t="s">
        <v>29</v>
      </c>
      <c r="B15" s="8" t="n">
        <v>31949</v>
      </c>
      <c r="C15" s="8" t="n">
        <v>53.2</v>
      </c>
      <c r="D15" s="3" t="str">
        <f aca="false">IF(OR(Table1[[#This Row],[Population]]&gt;=$I$2,Table1[[#This Row],[Area]]&gt;=$I$3),"YES","NO")</f>
        <v>YES</v>
      </c>
      <c r="E15" s="3" t="str">
        <f aca="false">IF(OR(AND(Table1[[#This Row],[Population]]&gt;=20000,Table1[[#This Row],[Area]]&gt;=$J$3),Table1[[#This Row],[Population]]&gt;=$K$2,),"YES","NO")</f>
        <v>NO</v>
      </c>
    </row>
    <row r="16" s="1" customFormat="true" ht="13.8" hidden="false" customHeight="false" outlineLevel="0" collapsed="false">
      <c r="A16" s="7" t="s">
        <v>30</v>
      </c>
      <c r="B16" s="8" t="n">
        <v>34232</v>
      </c>
      <c r="C16" s="8" t="n">
        <v>153</v>
      </c>
      <c r="D16" s="3" t="str">
        <f aca="false">IF(OR(Table1[[#This Row],[Population]]&gt;=$I$2,Table1[[#This Row],[Area]]&gt;=$I$3),"YES","NO")</f>
        <v>YES</v>
      </c>
      <c r="E16" s="3" t="str">
        <f aca="false">IF(OR(AND(Table1[[#This Row],[Population]]&gt;=20000,Table1[[#This Row],[Area]]&gt;=$J$3),Table1[[#This Row],[Population]]&gt;=$K$2,),"YES","NO")</f>
        <v>NO</v>
      </c>
    </row>
    <row r="17" s="1" customFormat="true" ht="13.8" hidden="false" customHeight="false" outlineLevel="0" collapsed="false">
      <c r="A17" s="7" t="s">
        <v>31</v>
      </c>
      <c r="B17" s="8" t="n">
        <v>41486</v>
      </c>
      <c r="C17" s="8" t="n">
        <v>37</v>
      </c>
      <c r="D17" s="3" t="str">
        <f aca="false">IF(OR(Table1[[#This Row],[Population]]&gt;=$I$2,Table1[[#This Row],[Area]]&gt;=$I$3),"YES","NO")</f>
        <v>YES</v>
      </c>
      <c r="E17" s="3" t="str">
        <f aca="false">IF(OR(AND(Table1[[#This Row],[Population]]&gt;=20000,Table1[[#This Row],[Area]]&gt;=$J$3),Table1[[#This Row],[Population]]&gt;=$K$2,),"YES","NO")</f>
        <v>NO</v>
      </c>
    </row>
    <row r="18" s="1" customFormat="true" ht="13.8" hidden="false" customHeight="false" outlineLevel="0" collapsed="false">
      <c r="A18" s="7" t="s">
        <v>32</v>
      </c>
      <c r="B18" s="8" t="n">
        <v>51430</v>
      </c>
      <c r="C18" s="8" t="n">
        <v>430</v>
      </c>
      <c r="D18" s="3" t="str">
        <f aca="false">IF(OR(Table1[[#This Row],[Population]]&gt;=$I$2,Table1[[#This Row],[Area]]&gt;=$I$3),"YES","NO")</f>
        <v>YES</v>
      </c>
      <c r="E18" s="3" t="str">
        <f aca="false">IF(OR(AND(Table1[[#This Row],[Population]]&gt;=20000,Table1[[#This Row],[Area]]&gt;=$J$3),Table1[[#This Row],[Population]]&gt;=$K$2,),"YES","NO")</f>
        <v>NO</v>
      </c>
    </row>
    <row r="19" s="1" customFormat="true" ht="13.8" hidden="false" customHeight="false" outlineLevel="0" collapsed="false">
      <c r="A19" s="7" t="s">
        <v>33</v>
      </c>
      <c r="B19" s="8" t="n">
        <v>53467</v>
      </c>
      <c r="C19" s="8" t="n">
        <v>464</v>
      </c>
      <c r="D19" s="3" t="str">
        <f aca="false">IF(OR(Table1[[#This Row],[Population]]&gt;=$I$2,Table1[[#This Row],[Area]]&gt;=$I$3),"YES","NO")</f>
        <v>YES</v>
      </c>
      <c r="E19" s="3" t="str">
        <f aca="false">IF(OR(AND(Table1[[#This Row],[Population]]&gt;=20000,Table1[[#This Row],[Area]]&gt;=$J$3),Table1[[#This Row],[Population]]&gt;=$K$2,),"YES","NO")</f>
        <v>NO</v>
      </c>
    </row>
    <row r="20" s="1" customFormat="true" ht="13.8" hidden="false" customHeight="false" outlineLevel="0" collapsed="false">
      <c r="A20" s="7" t="s">
        <v>34</v>
      </c>
      <c r="B20" s="8" t="n">
        <v>54194</v>
      </c>
      <c r="C20" s="8" t="n">
        <v>199</v>
      </c>
      <c r="D20" s="3" t="str">
        <f aca="false">IF(OR(Table1[[#This Row],[Population]]&gt;=$I$2,Table1[[#This Row],[Area]]&gt;=$I$3),"YES","NO")</f>
        <v>YES</v>
      </c>
      <c r="E20" s="3" t="str">
        <f aca="false">IF(OR(AND(Table1[[#This Row],[Population]]&gt;=20000,Table1[[#This Row],[Area]]&gt;=$J$3),Table1[[#This Row],[Population]]&gt;=$K$2,),"YES","NO")</f>
        <v>NO</v>
      </c>
    </row>
    <row r="21" s="1" customFormat="true" ht="13.8" hidden="false" customHeight="false" outlineLevel="0" collapsed="false">
      <c r="A21" s="7" t="s">
        <v>35</v>
      </c>
      <c r="B21" s="8" t="n">
        <v>57268</v>
      </c>
      <c r="C21" s="8" t="n">
        <v>264</v>
      </c>
      <c r="D21" s="3" t="str">
        <f aca="false">IF(OR(Table1[[#This Row],[Population]]&gt;=$I$2,Table1[[#This Row],[Area]]&gt;=$I$3),"YES","NO")</f>
        <v>YES</v>
      </c>
      <c r="E21" s="3" t="str">
        <f aca="false">IF(OR(AND(Table1[[#This Row],[Population]]&gt;=20000,Table1[[#This Row],[Area]]&gt;=$J$3),Table1[[#This Row],[Population]]&gt;=$K$2,),"YES","NO")</f>
        <v>NO</v>
      </c>
    </row>
    <row r="22" s="1" customFormat="true" ht="13.8" hidden="false" customHeight="false" outlineLevel="0" collapsed="false">
      <c r="A22" s="7" t="s">
        <v>36</v>
      </c>
      <c r="B22" s="8" t="n">
        <v>63026</v>
      </c>
      <c r="C22" s="8" t="n">
        <v>65</v>
      </c>
      <c r="D22" s="3" t="str">
        <f aca="false">IF(OR(Table1[[#This Row],[Population]]&gt;=$I$2,Table1[[#This Row],[Area]]&gt;=$I$3),"YES","NO")</f>
        <v>YES</v>
      </c>
      <c r="E22" s="3" t="str">
        <f aca="false">IF(OR(AND(Table1[[#This Row],[Population]]&gt;=20000,Table1[[#This Row],[Area]]&gt;=$J$3),Table1[[#This Row],[Population]]&gt;=$K$2,),"YES","NO")</f>
        <v>NO</v>
      </c>
    </row>
    <row r="23" s="1" customFormat="true" ht="13.8" hidden="false" customHeight="false" outlineLevel="0" collapsed="false">
      <c r="A23" s="7" t="s">
        <v>37</v>
      </c>
      <c r="B23" s="8" t="n">
        <v>70537</v>
      </c>
      <c r="C23" s="8" t="n">
        <v>53.2</v>
      </c>
      <c r="D23" s="3" t="str">
        <f aca="false">IF(OR(Table1[[#This Row],[Population]]&gt;=$I$2,Table1[[#This Row],[Area]]&gt;=$I$3),"YES","NO")</f>
        <v>YES</v>
      </c>
      <c r="E23" s="3" t="str">
        <f aca="false">IF(OR(AND(Table1[[#This Row],[Population]]&gt;=20000,Table1[[#This Row],[Area]]&gt;=$J$3),Table1[[#This Row],[Population]]&gt;=$K$2,),"YES","NO")</f>
        <v>NO</v>
      </c>
    </row>
    <row r="24" s="1" customFormat="true" ht="13.8" hidden="false" customHeight="false" outlineLevel="0" collapsed="false">
      <c r="A24" s="7" t="s">
        <v>38</v>
      </c>
      <c r="B24" s="8" t="n">
        <v>88195</v>
      </c>
      <c r="C24" s="8" t="n">
        <v>572</v>
      </c>
      <c r="D24" s="3" t="str">
        <f aca="false">IF(OR(Table1[[#This Row],[Population]]&gt;=$I$2,Table1[[#This Row],[Area]]&gt;=$I$3),"YES","NO")</f>
        <v>YES</v>
      </c>
      <c r="E24" s="3" t="str">
        <f aca="false">IF(OR(AND(Table1[[#This Row],[Population]]&gt;=20000,Table1[[#This Row],[Area]]&gt;=$J$3),Table1[[#This Row],[Population]]&gt;=$K$2,),"YES","NO")</f>
        <v>NO</v>
      </c>
    </row>
    <row r="25" s="1" customFormat="true" ht="13.8" hidden="false" customHeight="false" outlineLevel="0" collapsed="false">
      <c r="A25" s="7" t="s">
        <v>39</v>
      </c>
      <c r="B25" s="8" t="n">
        <v>98069</v>
      </c>
      <c r="C25" s="8" t="n">
        <v>118.2</v>
      </c>
      <c r="D25" s="3" t="str">
        <f aca="false">IF(OR(Table1[[#This Row],[Population]]&gt;=$I$2,Table1[[#This Row],[Area]]&gt;=$I$3),"YES","NO")</f>
        <v>YES</v>
      </c>
      <c r="E25" s="3" t="str">
        <f aca="false">IF(OR(AND(Table1[[#This Row],[Population]]&gt;=20000,Table1[[#This Row],[Area]]&gt;=$J$3),Table1[[#This Row],[Population]]&gt;=$K$2,),"YES","NO")</f>
        <v>NO</v>
      </c>
    </row>
    <row r="26" s="1" customFormat="true" ht="13.8" hidden="false" customHeight="false" outlineLevel="0" collapsed="false">
      <c r="A26" s="7" t="s">
        <v>40</v>
      </c>
      <c r="B26" s="8" t="n">
        <v>2667</v>
      </c>
      <c r="C26" s="8" t="n">
        <v>61022</v>
      </c>
      <c r="D26" s="3" t="str">
        <f aca="false">IF(OR(Table1[[#This Row],[Population]]&gt;=$I$2,Table1[[#This Row],[Area]]&gt;=$I$3),"YES","NO")</f>
        <v>YES</v>
      </c>
      <c r="E26" s="3" t="str">
        <f aca="false">IF(OR(AND(Table1[[#This Row],[Population]]&gt;=20000,Table1[[#This Row],[Area]]&gt;=$J$3),Table1[[#This Row],[Population]]&gt;=$K$2,),"YES","NO")</f>
        <v>NO</v>
      </c>
    </row>
    <row r="27" s="1" customFormat="true" ht="13.8" hidden="false" customHeight="false" outlineLevel="0" collapsed="false">
      <c r="A27" s="7" t="s">
        <v>41</v>
      </c>
      <c r="B27" s="8" t="n">
        <v>2931</v>
      </c>
      <c r="C27" s="8" t="n">
        <v>12173</v>
      </c>
      <c r="D27" s="3" t="str">
        <f aca="false">IF(OR(Table1[[#This Row],[Population]]&gt;=$I$2,Table1[[#This Row],[Area]]&gt;=$I$3),"YES","NO")</f>
        <v>YES</v>
      </c>
      <c r="E27" s="3" t="str">
        <f aca="false">IF(OR(AND(Table1[[#This Row],[Population]]&gt;=20000,Table1[[#This Row],[Area]]&gt;=$J$3),Table1[[#This Row],[Population]]&gt;=$K$2,),"YES","NO")</f>
        <v>NO</v>
      </c>
    </row>
    <row r="28" s="1" customFormat="true" ht="13.8" hidden="false" customHeight="false" outlineLevel="0" collapsed="false">
      <c r="A28" s="7" t="s">
        <v>42</v>
      </c>
      <c r="B28" s="8" t="n">
        <v>29013</v>
      </c>
      <c r="C28" s="8" t="n">
        <v>1580</v>
      </c>
      <c r="D28" s="3" t="str">
        <f aca="false">IF(OR(Table1[[#This Row],[Population]]&gt;=$I$2,Table1[[#This Row],[Area]]&gt;=$I$3),"YES","NO")</f>
        <v>YES</v>
      </c>
      <c r="E28" s="3" t="str">
        <f aca="false">IF(OR(AND(Table1[[#This Row],[Population]]&gt;=20000,Table1[[#This Row],[Area]]&gt;=$J$3),Table1[[#This Row],[Population]]&gt;=$K$2,),"YES","NO")</f>
        <v>YES</v>
      </c>
    </row>
    <row r="29" s="1" customFormat="true" ht="13.8" hidden="false" customHeight="false" outlineLevel="0" collapsed="false">
      <c r="A29" s="7" t="s">
        <v>43</v>
      </c>
      <c r="B29" s="8" t="n">
        <v>49188</v>
      </c>
      <c r="C29" s="8" t="n">
        <v>4167</v>
      </c>
      <c r="D29" s="3" t="str">
        <f aca="false">IF(OR(Table1[[#This Row],[Population]]&gt;=$I$2,Table1[[#This Row],[Area]]&gt;=$I$3),"YES","NO")</f>
        <v>YES</v>
      </c>
      <c r="E29" s="3" t="str">
        <f aca="false">IF(OR(AND(Table1[[#This Row],[Population]]&gt;=20000,Table1[[#This Row],[Area]]&gt;=$J$3),Table1[[#This Row],[Population]]&gt;=$K$2,),"YES","NO")</f>
        <v>YES</v>
      </c>
    </row>
    <row r="30" s="1" customFormat="true" ht="13.8" hidden="false" customHeight="false" outlineLevel="0" collapsed="false">
      <c r="A30" s="7" t="s">
        <v>44</v>
      </c>
      <c r="B30" s="8" t="n">
        <v>56483</v>
      </c>
      <c r="C30" s="8" t="n">
        <v>2166086</v>
      </c>
      <c r="D30" s="3" t="str">
        <f aca="false">IF(OR(Table1[[#This Row],[Population]]&gt;=$I$2,Table1[[#This Row],[Area]]&gt;=$I$3),"YES","NO")</f>
        <v>YES</v>
      </c>
      <c r="E30" s="3" t="str">
        <f aca="false">IF(OR(AND(Table1[[#This Row],[Population]]&gt;=20000,Table1[[#This Row],[Area]]&gt;=$J$3),Table1[[#This Row],[Population]]&gt;=$K$2,),"YES","NO")</f>
        <v>YES</v>
      </c>
    </row>
    <row r="31" s="1" customFormat="true" ht="13.8" hidden="false" customHeight="false" outlineLevel="0" collapsed="false">
      <c r="A31" s="7" t="s">
        <v>45</v>
      </c>
      <c r="B31" s="8" t="n">
        <v>102951</v>
      </c>
      <c r="C31" s="8" t="n">
        <v>346.36</v>
      </c>
      <c r="D31" s="3" t="str">
        <f aca="false">IF(OR(Table1[[#This Row],[Population]]&gt;=$I$2,Table1[[#This Row],[Area]]&gt;=$I$3),"YES","NO")</f>
        <v>YES</v>
      </c>
      <c r="E31" s="3" t="str">
        <f aca="false">IF(OR(AND(Table1[[#This Row],[Population]]&gt;=20000,Table1[[#This Row],[Area]]&gt;=$J$3),Table1[[#This Row],[Population]]&gt;=$K$2,),"YES","NO")</f>
        <v>YES</v>
      </c>
    </row>
    <row r="32" s="1" customFormat="true" ht="13.8" hidden="false" customHeight="false" outlineLevel="0" collapsed="false">
      <c r="A32" s="7" t="s">
        <v>46</v>
      </c>
      <c r="B32" s="8" t="n">
        <v>113648</v>
      </c>
      <c r="C32" s="8" t="n">
        <v>178.91</v>
      </c>
      <c r="D32" s="3" t="str">
        <f aca="false">IF(OR(Table1[[#This Row],[Population]]&gt;=$I$2,Table1[[#This Row],[Area]]&gt;=$I$3),"YES","NO")</f>
        <v>YES</v>
      </c>
      <c r="E32" s="3" t="str">
        <f aca="false">IF(OR(AND(Table1[[#This Row],[Population]]&gt;=20000,Table1[[#This Row],[Area]]&gt;=$J$3),Table1[[#This Row],[Population]]&gt;=$K$2,),"YES","NO")</f>
        <v>YES</v>
      </c>
    </row>
    <row r="33" s="1" customFormat="true" ht="13.8" hidden="false" customHeight="false" outlineLevel="0" collapsed="false">
      <c r="A33" s="7" t="s">
        <v>47</v>
      </c>
      <c r="B33" s="8" t="n">
        <v>158986</v>
      </c>
      <c r="C33" s="8" t="n">
        <v>444</v>
      </c>
      <c r="D33" s="3" t="str">
        <f aca="false">IF(OR(Table1[[#This Row],[Population]]&gt;=$I$2,Table1[[#This Row],[Area]]&gt;=$I$3),"YES","NO")</f>
        <v>YES</v>
      </c>
      <c r="E33" s="3" t="str">
        <f aca="false">IF(OR(AND(Table1[[#This Row],[Population]]&gt;=20000,Table1[[#This Row],[Area]]&gt;=$J$3),Table1[[#This Row],[Population]]&gt;=$K$2,),"YES","NO")</f>
        <v>YES</v>
      </c>
    </row>
    <row r="34" s="1" customFormat="true" ht="13.8" hidden="false" customHeight="false" outlineLevel="0" collapsed="false">
      <c r="A34" s="7" t="s">
        <v>48</v>
      </c>
      <c r="B34" s="8" t="n">
        <v>162742</v>
      </c>
      <c r="C34" s="8" t="n">
        <v>210</v>
      </c>
      <c r="D34" s="3" t="str">
        <f aca="false">IF(OR(Table1[[#This Row],[Population]]&gt;=$I$2,Table1[[#This Row],[Area]]&gt;=$I$3),"YES","NO")</f>
        <v>YES</v>
      </c>
      <c r="E34" s="3" t="str">
        <f aca="false">IF(OR(AND(Table1[[#This Row],[Population]]&gt;=20000,Table1[[#This Row],[Area]]&gt;=$J$3),Table1[[#This Row],[Population]]&gt;=$K$2,),"YES","NO")</f>
        <v>YES</v>
      </c>
    </row>
    <row r="35" s="1" customFormat="true" ht="13.8" hidden="false" customHeight="false" outlineLevel="0" collapsed="false">
      <c r="A35" s="7" t="s">
        <v>49</v>
      </c>
      <c r="B35" s="8" t="n">
        <v>275355</v>
      </c>
      <c r="C35" s="8" t="n">
        <v>18576</v>
      </c>
      <c r="D35" s="3" t="str">
        <f aca="false">IF(OR(Table1[[#This Row],[Population]]&gt;=$I$2,Table1[[#This Row],[Area]]&gt;=$I$3),"YES","NO")</f>
        <v>YES</v>
      </c>
      <c r="E35" s="3" t="str">
        <f aca="false">IF(OR(AND(Table1[[#This Row],[Population]]&gt;=20000,Table1[[#This Row],[Area]]&gt;=$J$3),Table1[[#This Row],[Population]]&gt;=$K$2,),"YES","NO")</f>
        <v>YES</v>
      </c>
    </row>
    <row r="36" s="1" customFormat="true" ht="13.8" hidden="false" customHeight="false" outlineLevel="0" collapsed="false">
      <c r="A36" s="7" t="s">
        <v>50</v>
      </c>
      <c r="B36" s="8" t="n">
        <v>285735</v>
      </c>
      <c r="C36" s="8" t="n">
        <v>1399</v>
      </c>
      <c r="D36" s="3" t="str">
        <f aca="false">IF(OR(Table1[[#This Row],[Population]]&gt;=$I$2,Table1[[#This Row],[Area]]&gt;=$I$3),"YES","NO")</f>
        <v>YES</v>
      </c>
      <c r="E36" s="3" t="str">
        <f aca="false">IF(OR(AND(Table1[[#This Row],[Population]]&gt;=20000,Table1[[#This Row],[Area]]&gt;=$J$3),Table1[[#This Row],[Population]]&gt;=$K$2,),"YES","NO")</f>
        <v>YES</v>
      </c>
    </row>
    <row r="37" s="1" customFormat="true" ht="13.8" hidden="false" customHeight="false" outlineLevel="0" collapsed="false">
      <c r="A37" s="7" t="s">
        <v>51</v>
      </c>
      <c r="B37" s="8" t="n">
        <v>650900</v>
      </c>
      <c r="C37" s="8" t="n">
        <v>115.3</v>
      </c>
      <c r="D37" s="3" t="str">
        <f aca="false">IF(OR(Table1[[#This Row],[Population]]&gt;=$I$2,Table1[[#This Row],[Area]]&gt;=$I$3),"YES","NO")</f>
        <v>YES</v>
      </c>
      <c r="E37" s="3" t="str">
        <f aca="false">IF(OR(AND(Table1[[#This Row],[Population]]&gt;=20000,Table1[[#This Row],[Area]]&gt;=$J$3),Table1[[#This Row],[Population]]&gt;=$K$2,),"YES","NO")</f>
        <v>YES</v>
      </c>
    </row>
    <row r="38" s="1" customFormat="true" ht="13.8" hidden="false" customHeight="false" outlineLevel="0" collapsed="false">
      <c r="A38" s="7" t="s">
        <v>52</v>
      </c>
      <c r="B38" s="8" t="n">
        <v>3411307</v>
      </c>
      <c r="C38" s="8" t="n">
        <v>9104</v>
      </c>
      <c r="D38" s="3" t="str">
        <f aca="false">IF(OR(Table1[[#This Row],[Population]]&gt;=$I$2,Table1[[#This Row],[Area]]&gt;=$I$3),"YES","NO")</f>
        <v>YES</v>
      </c>
      <c r="E38" s="3" t="str">
        <f aca="false">IF(OR(AND(Table1[[#This Row],[Population]]&gt;=20000,Table1[[#This Row],[Area]]&gt;=$J$3),Table1[[#This Row],[Population]]&gt;=$K$2,),"YES","NO")</f>
        <v>YES</v>
      </c>
    </row>
    <row r="39" s="1" customFormat="true" ht="13.8" hidden="false" customHeight="false" outlineLevel="0" collapsed="false">
      <c r="A39" s="7" t="s">
        <v>53</v>
      </c>
      <c r="B39" s="8" t="n">
        <v>7374000</v>
      </c>
      <c r="C39" s="8" t="n">
        <v>2755</v>
      </c>
      <c r="D39" s="3" t="str">
        <f aca="false">IF(OR(Table1[[#This Row],[Population]]&gt;=$I$2,Table1[[#This Row],[Area]]&gt;=$I$3),"YES","NO")</f>
        <v>YES</v>
      </c>
      <c r="E39" s="3" t="str">
        <f aca="false">IF(OR(AND(Table1[[#This Row],[Population]]&gt;=20000,Table1[[#This Row],[Area]]&gt;=$J$3),Table1[[#This Row],[Population]]&gt;=$K$2,),"YES","NO")</f>
        <v>YES</v>
      </c>
    </row>
  </sheetData>
  <mergeCells count="1">
    <mergeCell ref="J1:K1"/>
  </mergeCells>
  <conditionalFormatting sqref="A2:A39">
    <cfRule type="expression" priority="2" aboveAverage="0" equalAverage="0" bottom="0" percent="0" rank="0" text="" dxfId="0">
      <formula>$E2="YES"</formula>
    </cfRule>
    <cfRule type="expression" priority="3" aboveAverage="0" equalAverage="0" bottom="0" percent="0" rank="0" text="" dxfId="1">
      <formula>AND($D2="YES",$E2="NO")</formula>
    </cfRule>
    <cfRule type="expression" priority="4" aboveAverage="0" equalAverage="0" bottom="0" percent="0" rank="0" text="" dxfId="2">
      <formula>$D2="NO"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4.4234693877551"/>
    <col collapsed="false" hidden="false" max="2" min="2" style="2" width="14.5816326530612"/>
    <col collapsed="false" hidden="false" max="3" min="3" style="1" width="9.31632653061224"/>
    <col collapsed="false" hidden="false" max="4" min="4" style="3" width="12.5561224489796"/>
    <col collapsed="false" hidden="false" max="5" min="5" style="3" width="6.61224489795918"/>
    <col collapsed="false" hidden="false" max="6" min="6" style="0" width="6.61224489795918"/>
    <col collapsed="false" hidden="false" max="7" min="7" style="1" width="6.61224489795918"/>
    <col collapsed="false" hidden="false" max="8" min="8" style="1" width="8.77551020408163"/>
    <col collapsed="false" hidden="false" max="1025" min="9" style="1" width="6.61224489795918"/>
  </cols>
  <sheetData>
    <row r="1" s="4" customFormat="true" ht="15" hidden="false" customHeight="false" outlineLevel="0" collapsed="false">
      <c r="A1" s="4" t="s">
        <v>0</v>
      </c>
      <c r="B1" s="13" t="s">
        <v>1</v>
      </c>
      <c r="C1" s="4" t="s">
        <v>2</v>
      </c>
      <c r="D1" s="4" t="s">
        <v>54</v>
      </c>
    </row>
    <row r="2" s="1" customFormat="true" ht="15" hidden="false" customHeight="false" outlineLevel="0" collapsed="false">
      <c r="A2" s="7" t="s">
        <v>55</v>
      </c>
      <c r="B2" s="14" t="n">
        <v>39</v>
      </c>
      <c r="C2" s="15" t="n">
        <v>59.67</v>
      </c>
      <c r="D2" s="16" t="str">
        <f aca="false">IF(Table2[[#This Row],[Population]]&gt;=$H$2,"YES","NO")</f>
        <v>NO</v>
      </c>
      <c r="F2" s="17"/>
      <c r="G2" s="9" t="s">
        <v>8</v>
      </c>
      <c r="H2" s="18" t="n">
        <v>100000</v>
      </c>
    </row>
    <row r="3" customFormat="false" ht="15" hidden="false" customHeight="false" outlineLevel="0" collapsed="false">
      <c r="A3" s="7" t="s">
        <v>56</v>
      </c>
      <c r="B3" s="14" t="n">
        <v>1594</v>
      </c>
      <c r="C3" s="15" t="n">
        <v>47</v>
      </c>
      <c r="D3" s="16" t="str">
        <f aca="false">IF(Table2[[#This Row],[Population]]&gt;=$H$2,"YES","NO")</f>
        <v>NO</v>
      </c>
      <c r="E3" s="1"/>
      <c r="F3" s="17"/>
      <c r="G3" s="11"/>
      <c r="H3" s="11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7" t="s">
        <v>57</v>
      </c>
      <c r="B4" s="14" t="n">
        <v>41669</v>
      </c>
      <c r="C4" s="15" t="n">
        <v>108</v>
      </c>
      <c r="D4" s="16" t="str">
        <f aca="false">IF(Table2[[#This Row],[Population]]&gt;=$H$2,"YES","NO")</f>
        <v>NO</v>
      </c>
      <c r="E4" s="1"/>
      <c r="F4" s="17" t="s">
        <v>58</v>
      </c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7" t="s">
        <v>59</v>
      </c>
      <c r="B5" s="14" t="n">
        <v>246772</v>
      </c>
      <c r="C5" s="15" t="n">
        <v>2351</v>
      </c>
      <c r="D5" s="16" t="str">
        <f aca="false">IF(Table2[[#This Row],[Population]]&gt;=$H$2,"YES","NO")</f>
        <v>YES</v>
      </c>
      <c r="E5" s="1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1" customFormat="true" ht="15" hidden="false" customHeight="false" outlineLevel="0" collapsed="false">
      <c r="A6" s="7" t="s">
        <v>60</v>
      </c>
      <c r="B6" s="14" t="n">
        <v>249358</v>
      </c>
      <c r="C6" s="15" t="n">
        <v>9384</v>
      </c>
      <c r="D6" s="16" t="str">
        <f aca="false">IF(Table2[[#This Row],[Population]]&gt;=$H$2,"YES","NO")</f>
        <v>YES</v>
      </c>
      <c r="F6" s="1" t="s">
        <v>17</v>
      </c>
    </row>
    <row r="7" customFormat="false" ht="15" hidden="false" customHeight="false" outlineLevel="0" collapsed="false">
      <c r="A7" s="7" t="s">
        <v>61</v>
      </c>
      <c r="B7" s="19" t="n">
        <v>279471</v>
      </c>
      <c r="C7" s="19" t="n">
        <v>374</v>
      </c>
      <c r="D7" s="16" t="str">
        <f aca="false">IF(Table2[[#This Row],[Population]]&gt;=$H$2,"YES","NO")</f>
        <v>YES</v>
      </c>
      <c r="E7" s="0"/>
      <c r="F7" s="12" t="s">
        <v>62</v>
      </c>
    </row>
    <row r="8" customFormat="false" ht="15" hidden="false" customHeight="false" outlineLevel="0" collapsed="false">
      <c r="A8" s="7" t="s">
        <v>63</v>
      </c>
      <c r="B8" s="14" t="n">
        <v>289000</v>
      </c>
      <c r="C8" s="15" t="n">
        <v>801</v>
      </c>
      <c r="D8" s="16" t="str">
        <f aca="false">IF(Table2[[#This Row],[Population]]&gt;=$H$2,"YES","NO")</f>
        <v>YES</v>
      </c>
      <c r="E8" s="0"/>
      <c r="F8" s="12" t="s">
        <v>64</v>
      </c>
    </row>
    <row r="9" customFormat="false" ht="15" hidden="false" customHeight="false" outlineLevel="0" collapsed="false">
      <c r="A9" s="7" t="s">
        <v>65</v>
      </c>
      <c r="B9" s="19" t="n">
        <v>322120</v>
      </c>
      <c r="C9" s="19" t="n">
        <v>8680</v>
      </c>
      <c r="D9" s="16" t="str">
        <f aca="false">IF(Table2[[#This Row],[Population]]&gt;=$H$2,"YES","NO")</f>
        <v>YES</v>
      </c>
      <c r="E9" s="1"/>
    </row>
    <row r="10" customFormat="false" ht="15" hidden="false" customHeight="false" outlineLevel="0" collapsed="false">
      <c r="A10" s="7" t="s">
        <v>66</v>
      </c>
      <c r="B10" s="19" t="n">
        <v>376480</v>
      </c>
      <c r="C10" s="19" t="n">
        <v>1128</v>
      </c>
      <c r="D10" s="16" t="str">
        <f aca="false">IF(Table2[[#This Row],[Population]]&gt;=$H$2,"YES","NO")</f>
        <v>YES</v>
      </c>
      <c r="F10" s="0" t="s">
        <v>67</v>
      </c>
    </row>
    <row r="11" customFormat="false" ht="15" hidden="false" customHeight="false" outlineLevel="0" collapsed="false">
      <c r="A11" s="7" t="s">
        <v>68</v>
      </c>
      <c r="B11" s="14" t="n">
        <v>604771</v>
      </c>
      <c r="C11" s="15" t="n">
        <v>1849</v>
      </c>
      <c r="D11" s="16" t="str">
        <f aca="false">IF(Table2[[#This Row],[Population]]&gt;=$H$2,"YES","NO")</f>
        <v>YES</v>
      </c>
    </row>
    <row r="12" customFormat="false" ht="15" hidden="false" customHeight="false" outlineLevel="0" collapsed="false">
      <c r="A12" s="7" t="s">
        <v>69</v>
      </c>
      <c r="B12" s="14" t="n">
        <v>1303569</v>
      </c>
      <c r="C12" s="15" t="n">
        <v>2462</v>
      </c>
      <c r="D12" s="16" t="str">
        <f aca="false">IF(Table2[[#This Row],[Population]]&gt;=$H$2,"YES","NO")</f>
        <v>YES</v>
      </c>
      <c r="F12" s="1"/>
    </row>
    <row r="13" customFormat="false" ht="15" hidden="false" customHeight="false" outlineLevel="0" collapsed="false">
      <c r="A13" s="7" t="s">
        <v>70</v>
      </c>
      <c r="B13" s="14" t="n">
        <v>1651793</v>
      </c>
      <c r="C13" s="15" t="n">
        <v>24090</v>
      </c>
      <c r="D13" s="16" t="str">
        <f aca="false">IF(Table2[[#This Row],[Population]]&gt;=$H$2,"YES","NO")</f>
        <v>YES</v>
      </c>
      <c r="F13" s="1"/>
    </row>
    <row r="14" customFormat="false" ht="15" hidden="false" customHeight="false" outlineLevel="0" collapsed="false">
      <c r="A14" s="7" t="s">
        <v>71</v>
      </c>
      <c r="B14" s="14" t="n">
        <v>5029615</v>
      </c>
      <c r="C14" s="15" t="n">
        <v>25711</v>
      </c>
      <c r="D14" s="16" t="str">
        <f aca="false">IF(Table2[[#This Row],[Population]]&gt;=$H$2,"YES","NO")</f>
        <v>YES</v>
      </c>
      <c r="F14" s="1"/>
    </row>
  </sheetData>
  <conditionalFormatting sqref="A2:A14">
    <cfRule type="expression" priority="2" aboveAverage="0" equalAverage="0" bottom="0" percent="0" rank="0" text="" dxfId="0">
      <formula>$D2="YES"</formula>
    </cfRule>
    <cfRule type="expression" priority="3" aboveAverage="0" equalAverage="0" bottom="0" percent="0" rank="0" text="" dxfId="1">
      <formula>$D2="NO"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RowHeight="15"/>
  <cols>
    <col collapsed="false" hidden="false" max="1" min="1" style="1" width="32.3979591836735"/>
    <col collapsed="false" hidden="false" max="2" min="2" style="2" width="14.7142857142857"/>
    <col collapsed="false" hidden="false" max="3" min="3" style="1" width="10.8010204081633"/>
    <col collapsed="false" hidden="false" max="4" min="4" style="20" width="9.04591836734694"/>
    <col collapsed="false" hidden="false" max="5" min="5" style="3" width="12.9591836734694"/>
    <col collapsed="false" hidden="false" max="6" min="6" style="0" width="12.9591836734694"/>
    <col collapsed="false" hidden="false" max="7" min="7" style="3" width="6.88265306122449"/>
    <col collapsed="false" hidden="false" max="9" min="8" style="3" width="6.61224489795918"/>
    <col collapsed="false" hidden="false" max="10" min="10" style="0" width="8.77551020408163"/>
    <col collapsed="false" hidden="false" max="11" min="11" style="1" width="8.77551020408163"/>
    <col collapsed="false" hidden="false" max="1025" min="12" style="1" width="6.61224489795918"/>
  </cols>
  <sheetData>
    <row r="1" s="4" customFormat="true" ht="15" hidden="false" customHeight="false" outlineLevel="0" collapsed="false">
      <c r="A1" s="4" t="s">
        <v>0</v>
      </c>
      <c r="B1" s="21" t="s">
        <v>1</v>
      </c>
      <c r="C1" s="21" t="s">
        <v>2</v>
      </c>
      <c r="D1" s="4" t="s">
        <v>72</v>
      </c>
      <c r="E1" s="4" t="s">
        <v>73</v>
      </c>
      <c r="F1" s="4" t="s">
        <v>54</v>
      </c>
    </row>
    <row r="2" s="1" customFormat="true" ht="15" hidden="false" customHeight="false" outlineLevel="0" collapsed="false">
      <c r="A2" s="7" t="s">
        <v>74</v>
      </c>
      <c r="B2" s="22" t="n">
        <v>85144</v>
      </c>
      <c r="C2" s="22" t="n">
        <v>18.5</v>
      </c>
      <c r="D2" s="23" t="n">
        <v>17</v>
      </c>
      <c r="E2" s="24" t="s">
        <v>75</v>
      </c>
      <c r="F2" s="3" t="str">
        <f aca="false">IF(AND(Table3[[#This Row],[Population]]&gt;=$J$2,Table3[[#This Row],[Distance]]&lt;&gt;"VERY CLOSE"),"YES","NO")</f>
        <v>NO</v>
      </c>
      <c r="I2" s="9" t="s">
        <v>8</v>
      </c>
      <c r="J2" s="18" t="n">
        <v>100000</v>
      </c>
    </row>
    <row r="3" customFormat="false" ht="15" hidden="false" customHeight="false" outlineLevel="0" collapsed="false">
      <c r="A3" s="7" t="s">
        <v>76</v>
      </c>
      <c r="B3" s="22" t="n">
        <v>86384</v>
      </c>
      <c r="C3" s="22" t="n">
        <v>12.3</v>
      </c>
      <c r="D3" s="23" t="s">
        <v>77</v>
      </c>
      <c r="E3" s="24" t="s">
        <v>75</v>
      </c>
      <c r="F3" s="3" t="str">
        <f aca="false">IF(AND(Table3[[#This Row],[Population]]&gt;=$J$2,Table3[[#This Row],[Distance]]&lt;&gt;"VERY CLOSE"),"YES","NO")</f>
        <v>NO</v>
      </c>
      <c r="G3" s="0"/>
      <c r="H3" s="0"/>
      <c r="I3" s="25" t="s">
        <v>78</v>
      </c>
      <c r="J3" s="25" t="s">
        <v>79</v>
      </c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7" t="s">
        <v>80</v>
      </c>
      <c r="B4" s="26" t="n">
        <v>2844131</v>
      </c>
      <c r="C4" s="22" t="n">
        <v>74505</v>
      </c>
      <c r="D4" s="23" t="n">
        <v>11.35</v>
      </c>
      <c r="E4" s="24" t="s">
        <v>75</v>
      </c>
      <c r="F4" s="3" t="str">
        <f aca="false">IF(AND(Table3[[#This Row],[Population]]&gt;=$J$2,Table3[[#This Row],[Distance]]&lt;&gt;"VERY CLOSE"),"YES","NO")</f>
        <v>NO</v>
      </c>
      <c r="G4" s="0"/>
      <c r="H4" s="0"/>
      <c r="I4" s="11" t="s">
        <v>81</v>
      </c>
      <c r="J4" s="11" t="s">
        <v>14</v>
      </c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7" t="s">
        <v>82</v>
      </c>
      <c r="B5" s="26" t="n">
        <v>4363869</v>
      </c>
      <c r="C5" s="22" t="n">
        <v>420540</v>
      </c>
      <c r="D5" s="23" t="n">
        <v>40.92</v>
      </c>
      <c r="E5" s="24" t="s">
        <v>75</v>
      </c>
      <c r="F5" s="3" t="str">
        <f aca="false">IF(AND(Table3[[#This Row],[Population]]&gt;=$J$2,Table3[[#This Row],[Distance]]&lt;&gt;"VERY CLOSE"),"YES","NO")</f>
        <v>NO</v>
      </c>
      <c r="G5" s="0"/>
      <c r="H5" s="0"/>
      <c r="I5" s="1"/>
      <c r="J5" s="1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1" customFormat="true" ht="15" hidden="false" customHeight="false" outlineLevel="0" collapsed="false">
      <c r="A6" s="7" t="s">
        <v>83</v>
      </c>
      <c r="B6" s="27" t="s">
        <v>84</v>
      </c>
      <c r="C6" s="27" t="s">
        <v>84</v>
      </c>
      <c r="D6" s="28" t="s">
        <v>85</v>
      </c>
      <c r="E6" s="3" t="s">
        <v>75</v>
      </c>
      <c r="F6" s="3" t="str">
        <f aca="false">IF(AND(Table3[[#This Row],[Population]]&gt;=$J$2,Table3[[#This Row],[Distance]]&lt;&gt;"VERY CLOSE"),"YES","NO")</f>
        <v>NO</v>
      </c>
      <c r="H6" s="1" t="s">
        <v>17</v>
      </c>
    </row>
    <row r="7" customFormat="false" ht="15" hidden="false" customHeight="false" outlineLevel="0" collapsed="false">
      <c r="A7" s="7" t="s">
        <v>86</v>
      </c>
      <c r="B7" s="29" t="n">
        <v>60000</v>
      </c>
      <c r="C7" s="8" t="n">
        <v>3870</v>
      </c>
      <c r="D7" s="23" t="s">
        <v>87</v>
      </c>
      <c r="E7" s="24" t="s">
        <v>79</v>
      </c>
      <c r="F7" s="3" t="str">
        <f aca="false">IF(AND(Table3[[#This Row],[Population]]&gt;=$J$2,Table3[[#This Row],[Distance]]&lt;&gt;"VERY CLOSE"),"YES","NO")</f>
        <v>NO</v>
      </c>
      <c r="H7" s="12" t="s">
        <v>88</v>
      </c>
      <c r="I7" s="0"/>
    </row>
    <row r="8" s="1" customFormat="true" ht="15" hidden="false" customHeight="false" outlineLevel="0" collapsed="false">
      <c r="A8" s="7" t="s">
        <v>89</v>
      </c>
      <c r="B8" s="8" t="n">
        <v>25000</v>
      </c>
      <c r="C8" s="22" t="n">
        <v>7880</v>
      </c>
      <c r="D8" s="23" t="n">
        <v>926</v>
      </c>
      <c r="E8" s="24" t="s">
        <v>90</v>
      </c>
      <c r="F8" s="3" t="str">
        <f aca="false">IF(AND(Table3[[#This Row],[Population]]&gt;=$J$2,Table3[[#This Row],[Distance]]&lt;&gt;"VERY CLOSE"),"YES","NO")</f>
        <v>NO</v>
      </c>
      <c r="G8" s="3"/>
      <c r="H8" s="12" t="s">
        <v>19</v>
      </c>
    </row>
    <row r="9" s="1" customFormat="true" ht="15" hidden="false" customHeight="false" outlineLevel="0" collapsed="false">
      <c r="A9" s="7" t="s">
        <v>91</v>
      </c>
      <c r="B9" s="22" t="n">
        <v>61280</v>
      </c>
      <c r="C9" s="22" t="n">
        <v>52.5</v>
      </c>
      <c r="D9" s="23" t="n">
        <v>775</v>
      </c>
      <c r="E9" s="24" t="s">
        <v>90</v>
      </c>
      <c r="F9" s="3" t="str">
        <f aca="false">IF(AND(Table3[[#This Row],[Population]]&gt;=$J$2,Table3[[#This Row],[Distance]]&lt;&gt;"VERY CLOSE"),"YES","NO")</f>
        <v>NO</v>
      </c>
      <c r="G9" s="3"/>
      <c r="H9" s="12" t="s">
        <v>92</v>
      </c>
    </row>
    <row r="10" s="1" customFormat="true" ht="15" hidden="false" customHeight="false" outlineLevel="0" collapsed="false">
      <c r="A10" s="7" t="s">
        <v>93</v>
      </c>
      <c r="B10" s="22" t="n">
        <v>1915</v>
      </c>
      <c r="C10" s="22" t="n">
        <v>13</v>
      </c>
      <c r="D10" s="23"/>
      <c r="E10" s="24" t="s">
        <v>94</v>
      </c>
      <c r="F10" s="3" t="str">
        <f aca="false">IF(AND(Table3[[#This Row],[Population]]&gt;=$J$2,Table3[[#This Row],[Distance]]&lt;&gt;"VERY CLOSE"),"YES","NO")</f>
        <v>NO</v>
      </c>
      <c r="G10" s="3"/>
      <c r="H10" s="0"/>
    </row>
    <row r="11" s="1" customFormat="true" ht="15" hidden="false" customHeight="false" outlineLevel="0" collapsed="false">
      <c r="A11" s="7" t="s">
        <v>95</v>
      </c>
      <c r="B11" s="22" t="n">
        <v>3138</v>
      </c>
      <c r="C11" s="8" t="n">
        <v>21</v>
      </c>
      <c r="D11" s="23"/>
      <c r="E11" s="24" t="s">
        <v>94</v>
      </c>
      <c r="F11" s="3" t="str">
        <f aca="false">IF(AND(Table3[[#This Row],[Population]]&gt;=$J$2,Table3[[#This Row],[Distance]]&lt;&gt;"VERY CLOSE"),"YES","NO")</f>
        <v>NO</v>
      </c>
      <c r="G11" s="3"/>
      <c r="H11" s="30" t="s">
        <v>96</v>
      </c>
    </row>
    <row r="12" s="1" customFormat="true" ht="15" hidden="false" customHeight="false" outlineLevel="0" collapsed="false">
      <c r="A12" s="7" t="s">
        <v>97</v>
      </c>
      <c r="B12" s="8" t="n">
        <v>7750</v>
      </c>
      <c r="C12" s="8" t="n">
        <v>163.6</v>
      </c>
      <c r="D12" s="23" t="n">
        <v>3689</v>
      </c>
      <c r="E12" s="31" t="s">
        <v>94</v>
      </c>
      <c r="F12" s="3" t="str">
        <f aca="false">IF(AND(Table3[[#This Row],[Population]]&gt;=$J$2,Table3[[#This Row],[Distance]]&lt;&gt;"VERY CLOSE"),"YES","NO")</f>
        <v>NO</v>
      </c>
      <c r="G12" s="3"/>
      <c r="H12" s="12" t="s">
        <v>98</v>
      </c>
    </row>
    <row r="13" s="1" customFormat="true" ht="15" hidden="false" customHeight="false" outlineLevel="0" collapsed="false">
      <c r="A13" s="7" t="s">
        <v>99</v>
      </c>
      <c r="B13" s="8" t="n">
        <v>20104</v>
      </c>
      <c r="C13" s="8" t="n">
        <v>294</v>
      </c>
      <c r="D13" s="32"/>
      <c r="E13" s="31" t="s">
        <v>94</v>
      </c>
      <c r="F13" s="3" t="str">
        <f aca="false">IF(AND(Table3[[#This Row],[Population]]&gt;=$J$2,Table3[[#This Row],[Distance]]&lt;&gt;"VERY CLOSE"),"YES","NO")</f>
        <v>NO</v>
      </c>
      <c r="G13" s="3"/>
      <c r="H13" s="1" t="s">
        <v>100</v>
      </c>
    </row>
    <row r="14" s="1" customFormat="true" ht="15" hidden="false" customHeight="false" outlineLevel="0" collapsed="false">
      <c r="A14" s="7" t="s">
        <v>101</v>
      </c>
      <c r="B14" s="8" t="n">
        <v>2153389</v>
      </c>
      <c r="C14" s="22" t="n">
        <v>7493</v>
      </c>
      <c r="D14" s="23" t="s">
        <v>102</v>
      </c>
      <c r="E14" s="24" t="s">
        <v>90</v>
      </c>
      <c r="F14" s="3" t="str">
        <f aca="false">IF(AND(Table3[[#This Row],[Population]]&gt;=$J$2,Table3[[#This Row],[Distance]]&lt;&gt;"VERY CLOSE"),"YES","NO")</f>
        <v>YES</v>
      </c>
      <c r="G14" s="3"/>
      <c r="H14" s="1" t="s">
        <v>103</v>
      </c>
    </row>
    <row r="15" s="1" customFormat="true" ht="15" hidden="false" customHeight="false" outlineLevel="0" collapsed="false">
      <c r="A15" s="7" t="s">
        <v>104</v>
      </c>
      <c r="B15" s="8" t="n">
        <v>395700</v>
      </c>
      <c r="C15" s="22" t="n">
        <v>1628</v>
      </c>
      <c r="D15" s="23"/>
      <c r="E15" s="24" t="s">
        <v>94</v>
      </c>
      <c r="F15" s="3" t="str">
        <f aca="false">IF(AND(Table3[[#This Row],[Population]]&gt;=$J$2,Table3[[#This Row],[Distance]]&lt;&gt;"VERY CLOSE"),"YES","NO")</f>
        <v>YES</v>
      </c>
      <c r="G15" s="3"/>
    </row>
    <row r="16" s="1" customFormat="true" ht="13.8" hidden="false" customHeight="false" outlineLevel="0" collapsed="false">
      <c r="A16" s="7" t="s">
        <v>105</v>
      </c>
      <c r="B16" s="22" t="n">
        <v>859959</v>
      </c>
      <c r="C16" s="22" t="n">
        <v>2511</v>
      </c>
      <c r="D16" s="23"/>
      <c r="E16" s="24" t="s">
        <v>94</v>
      </c>
      <c r="F16" s="3" t="str">
        <f aca="false">IF(AND(Table3[[#This Row],[Population]]&gt;=$J$2,Table3[[#This Row],[Distance]]&lt;&gt;"VERY CLOSE"),"YES","NO")</f>
        <v>YES</v>
      </c>
      <c r="G16" s="3"/>
      <c r="H16" s="30" t="s">
        <v>106</v>
      </c>
    </row>
    <row r="17" customFormat="false" ht="15" hidden="false" customHeight="false" outlineLevel="0" collapsed="false">
      <c r="A17" s="7" t="s">
        <v>107</v>
      </c>
      <c r="B17" s="8" t="n">
        <v>1415872</v>
      </c>
      <c r="C17" s="8" t="n">
        <v>16638</v>
      </c>
      <c r="D17" s="23" t="n">
        <v>3976</v>
      </c>
      <c r="E17" s="31" t="s">
        <v>94</v>
      </c>
      <c r="F17" s="3" t="str">
        <f aca="false">IF(AND(Table3[[#This Row],[Population]]&gt;=$J$2,Table3[[#This Row],[Distance]]&lt;&gt;"VERY CLOSE"),"YES","NO")</f>
        <v>YES</v>
      </c>
    </row>
  </sheetData>
  <conditionalFormatting sqref="A2:A17">
    <cfRule type="expression" priority="2" aboveAverage="0" equalAverage="0" bottom="0" percent="0" rank="0" text="" dxfId="0">
      <formula>$F2="YES"</formula>
    </cfRule>
    <cfRule type="expression" priority="3" aboveAverage="0" equalAverage="0" bottom="0" percent="0" rank="0" text="" dxfId="1">
      <formula>$F2="NO"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3.75"/>
    <col collapsed="false" hidden="false" max="2" min="2" style="33" width="13.3622448979592"/>
    <col collapsed="false" hidden="false" max="3" min="3" style="0" width="10.9336734693878"/>
    <col collapsed="false" hidden="false" max="5" min="4" style="0" width="12.9591836734694"/>
    <col collapsed="false" hidden="false" max="6" min="6" style="34" width="6.88265306122449"/>
    <col collapsed="false" hidden="false" max="8" min="7" style="34" width="6.47959183673469"/>
    <col collapsed="false" hidden="false" max="10" min="9" style="0" width="8.77551020408163"/>
    <col collapsed="false" hidden="false" max="1025" min="11" style="0" width="8.36734693877551"/>
  </cols>
  <sheetData>
    <row r="1" customFormat="false" ht="15" hidden="false" customHeight="false" outlineLevel="0" collapsed="false">
      <c r="A1" s="4" t="s">
        <v>0</v>
      </c>
      <c r="B1" s="21" t="s">
        <v>1</v>
      </c>
      <c r="C1" s="4" t="s">
        <v>2</v>
      </c>
      <c r="D1" s="4" t="s">
        <v>73</v>
      </c>
      <c r="E1" s="4" t="s">
        <v>54</v>
      </c>
      <c r="G1" s="0"/>
      <c r="H1" s="0"/>
    </row>
    <row r="2" customFormat="false" ht="15" hidden="false" customHeight="false" outlineLevel="0" collapsed="false">
      <c r="A2" s="12" t="s">
        <v>108</v>
      </c>
      <c r="B2" s="35" t="n">
        <v>1428</v>
      </c>
      <c r="C2" s="35" t="n">
        <v>13</v>
      </c>
      <c r="D2" s="34" t="s">
        <v>84</v>
      </c>
      <c r="E2" s="34" t="str">
        <f aca="false">IF(AND(Table15[[#This Row],[Population]]&gt;=$I$2,Table15[[#This Row],[Distance]]&lt;&gt;"VERY CLOSE"),"YES","NO")</f>
        <v>NO</v>
      </c>
      <c r="G2" s="0"/>
      <c r="H2" s="9" t="s">
        <v>8</v>
      </c>
      <c r="I2" s="18" t="n">
        <v>100000</v>
      </c>
    </row>
    <row r="3" customFormat="false" ht="15" hidden="false" customHeight="false" outlineLevel="0" collapsed="false">
      <c r="A3" s="12" t="s">
        <v>109</v>
      </c>
      <c r="B3" s="35" t="n">
        <v>3000</v>
      </c>
      <c r="C3" s="35" t="n">
        <v>75</v>
      </c>
      <c r="D3" s="34" t="s">
        <v>84</v>
      </c>
      <c r="E3" s="34" t="str">
        <f aca="false">IF(AND(Table15[[#This Row],[Population]]&gt;=$I$2,Table15[[#This Row],[Distance]]&lt;&gt;"VERY CLOSE"),"YES","NO")</f>
        <v>NO</v>
      </c>
      <c r="G3" s="0"/>
      <c r="H3" s="25" t="s">
        <v>78</v>
      </c>
      <c r="I3" s="25" t="s">
        <v>79</v>
      </c>
    </row>
    <row r="4" customFormat="false" ht="15" hidden="false" customHeight="false" outlineLevel="0" collapsed="false">
      <c r="A4" s="12" t="s">
        <v>110</v>
      </c>
      <c r="B4" s="35" t="n">
        <v>10100</v>
      </c>
      <c r="C4" s="35" t="n">
        <v>38</v>
      </c>
      <c r="D4" s="34" t="s">
        <v>84</v>
      </c>
      <c r="E4" s="34" t="str">
        <f aca="false">IF(AND(Table15[[#This Row],[Population]]&gt;=$I$2,Table15[[#This Row],[Distance]]&lt;&gt;"VERY CLOSE"),"YES","NO")</f>
        <v>NO</v>
      </c>
      <c r="G4" s="0"/>
      <c r="H4" s="25" t="s">
        <v>81</v>
      </c>
      <c r="I4" s="25" t="s">
        <v>14</v>
      </c>
    </row>
    <row r="5" customFormat="false" ht="15" hidden="false" customHeight="false" outlineLevel="0" collapsed="false">
      <c r="A5" s="12" t="s">
        <v>111</v>
      </c>
      <c r="B5" s="35" t="n">
        <v>10543</v>
      </c>
      <c r="C5" s="35" t="n">
        <v>1306</v>
      </c>
      <c r="D5" s="34" t="s">
        <v>84</v>
      </c>
      <c r="E5" s="34" t="str">
        <f aca="false">IF(AND(Table15[[#This Row],[Population]]&gt;=$I$2,Table15[[#This Row],[Distance]]&lt;&gt;"VERY CLOSE"),"YES","NO")</f>
        <v>NO</v>
      </c>
      <c r="G5" s="0"/>
    </row>
    <row r="6" customFormat="false" ht="15" hidden="false" customHeight="false" outlineLevel="0" collapsed="false">
      <c r="A6" s="12" t="s">
        <v>112</v>
      </c>
      <c r="B6" s="35" t="n">
        <v>17000</v>
      </c>
      <c r="C6" s="35" t="n">
        <v>26</v>
      </c>
      <c r="D6" s="34" t="s">
        <v>84</v>
      </c>
      <c r="E6" s="34" t="str">
        <f aca="false">IF(AND(Table15[[#This Row],[Population]]&gt;=$I$2,Table15[[#This Row],[Distance]]&lt;&gt;"VERY CLOSE"),"YES","NO")</f>
        <v>NO</v>
      </c>
      <c r="G6" s="0" t="s">
        <v>17</v>
      </c>
    </row>
    <row r="7" customFormat="false" ht="15" hidden="false" customHeight="false" outlineLevel="0" collapsed="false">
      <c r="A7" s="12" t="s">
        <v>113</v>
      </c>
      <c r="B7" s="35" t="n">
        <v>23121</v>
      </c>
      <c r="C7" s="35" t="n">
        <v>97</v>
      </c>
      <c r="D7" s="34" t="s">
        <v>84</v>
      </c>
      <c r="E7" s="34" t="str">
        <f aca="false">IF(AND(Table15[[#This Row],[Population]]&gt;=$I$2,Table15[[#This Row],[Distance]]&lt;&gt;"VERY CLOSE"),"YES","NO")</f>
        <v>NO</v>
      </c>
      <c r="G7" s="12" t="s">
        <v>114</v>
      </c>
    </row>
    <row r="8" customFormat="false" ht="15" hidden="false" customHeight="false" outlineLevel="0" collapsed="false">
      <c r="A8" s="12" t="s">
        <v>115</v>
      </c>
      <c r="B8" s="35" t="n">
        <v>51569</v>
      </c>
      <c r="C8" s="35" t="n">
        <v>234</v>
      </c>
      <c r="D8" s="34" t="s">
        <v>84</v>
      </c>
      <c r="E8" s="34" t="str">
        <f aca="false">IF(AND(Table15[[#This Row],[Population]]&gt;=$I$2,Table15[[#This Row],[Distance]]&lt;&gt;"VERY CLOSE"),"YES","NO")</f>
        <v>NO</v>
      </c>
      <c r="G8" s="12" t="s">
        <v>116</v>
      </c>
    </row>
    <row r="9" customFormat="false" ht="15" hidden="false" customHeight="false" outlineLevel="0" collapsed="false">
      <c r="A9" s="12" t="s">
        <v>74</v>
      </c>
      <c r="B9" s="35" t="n">
        <v>85144</v>
      </c>
      <c r="C9" s="35" t="n">
        <v>19</v>
      </c>
      <c r="D9" s="34" t="s">
        <v>84</v>
      </c>
      <c r="E9" s="34" t="str">
        <f aca="false">IF(AND(Table15[[#This Row],[Population]]&gt;=$I$2,Table15[[#This Row],[Distance]]&lt;&gt;"VERY CLOSE"),"YES","NO")</f>
        <v>NO</v>
      </c>
      <c r="G9" s="12" t="s">
        <v>117</v>
      </c>
    </row>
    <row r="10" customFormat="false" ht="15" hidden="false" customHeight="false" outlineLevel="0" collapsed="false">
      <c r="A10" s="12" t="s">
        <v>76</v>
      </c>
      <c r="B10" s="35" t="n">
        <v>86384</v>
      </c>
      <c r="C10" s="35" t="n">
        <v>12</v>
      </c>
      <c r="D10" s="34" t="s">
        <v>84</v>
      </c>
      <c r="E10" s="34" t="str">
        <f aca="false">IF(AND(Table15[[#This Row],[Population]]&gt;=$I$2,Table15[[#This Row],[Distance]]&lt;&gt;"VERY CLOSE"),"YES","NO")</f>
        <v>NO</v>
      </c>
      <c r="G10" s="0"/>
    </row>
    <row r="11" customFormat="false" ht="15" hidden="false" customHeight="false" outlineLevel="0" collapsed="false">
      <c r="A11" s="12" t="s">
        <v>118</v>
      </c>
      <c r="B11" s="35" t="n">
        <v>31425</v>
      </c>
      <c r="C11" s="35" t="n">
        <v>1800</v>
      </c>
      <c r="D11" s="34" t="s">
        <v>75</v>
      </c>
      <c r="E11" s="34" t="str">
        <f aca="false">IF(AND(Table15[[#This Row],[Population]]&gt;=$I$2,Table15[[#This Row],[Distance]]&lt;&gt;"VERY CLOSE"),"YES","NO")</f>
        <v>NO</v>
      </c>
      <c r="G11" s="36" t="s">
        <v>119</v>
      </c>
    </row>
    <row r="12" customFormat="false" ht="15" hidden="false" customHeight="false" outlineLevel="0" collapsed="false">
      <c r="A12" s="12" t="s">
        <v>120</v>
      </c>
      <c r="B12" s="35" t="n">
        <v>68913</v>
      </c>
      <c r="C12" s="35" t="n">
        <v>814</v>
      </c>
      <c r="D12" s="34" t="s">
        <v>75</v>
      </c>
      <c r="E12" s="34" t="str">
        <f aca="false">IF(AND(Table15[[#This Row],[Population]]&gt;=$I$2,Table15[[#This Row],[Distance]]&lt;&gt;"VERY CLOSE"),"YES","NO")</f>
        <v>NO</v>
      </c>
    </row>
    <row r="13" customFormat="false" ht="15" hidden="false" customHeight="false" outlineLevel="0" collapsed="false">
      <c r="A13" s="12" t="s">
        <v>121</v>
      </c>
      <c r="B13" s="35" t="n">
        <v>456100</v>
      </c>
      <c r="C13" s="35" t="n">
        <v>5500</v>
      </c>
      <c r="D13" s="34" t="s">
        <v>75</v>
      </c>
      <c r="E13" s="34" t="str">
        <f aca="false">IF(AND(Table15[[#This Row],[Population]]&gt;=$I$2,Table15[[#This Row],[Distance]]&lt;&gt;"VERY CLOSE"),"YES","NO")</f>
        <v>NO</v>
      </c>
    </row>
    <row r="14" customFormat="false" ht="15" hidden="false" customHeight="false" outlineLevel="0" collapsed="false">
      <c r="A14" s="12" t="s">
        <v>122</v>
      </c>
      <c r="B14" s="35" t="n">
        <v>824143</v>
      </c>
      <c r="C14" s="35" t="n">
        <v>7290</v>
      </c>
      <c r="D14" s="37" t="s">
        <v>75</v>
      </c>
      <c r="E14" s="34" t="str">
        <f aca="false">IF(AND(Table15[[#This Row],[Population]]&gt;=$I$2,Table15[[#This Row],[Distance]]&lt;&gt;"VERY CLOSE"),"YES","NO")</f>
        <v>NO</v>
      </c>
    </row>
    <row r="15" customFormat="false" ht="15" hidden="false" customHeight="false" outlineLevel="0" collapsed="false">
      <c r="A15" s="12" t="s">
        <v>123</v>
      </c>
      <c r="B15" s="35" t="n">
        <v>885015</v>
      </c>
      <c r="C15" s="35" t="n">
        <v>26017</v>
      </c>
      <c r="D15" s="34" t="s">
        <v>75</v>
      </c>
      <c r="E15" s="34" t="str">
        <f aca="false">IF(AND(Table15[[#This Row],[Population]]&gt;=$I$2,Table15[[#This Row],[Distance]]&lt;&gt;"VERY CLOSE"),"YES","NO")</f>
        <v>NO</v>
      </c>
    </row>
    <row r="16" customFormat="false" ht="15" hidden="false" customHeight="false" outlineLevel="0" collapsed="false">
      <c r="A16" s="12" t="s">
        <v>124</v>
      </c>
      <c r="B16" s="35" t="n">
        <v>1850000</v>
      </c>
      <c r="C16" s="35" t="n">
        <v>360</v>
      </c>
      <c r="D16" s="34" t="s">
        <v>75</v>
      </c>
      <c r="E16" s="34" t="str">
        <f aca="false">IF(AND(Table15[[#This Row],[Population]]&gt;=$I$2,Table15[[#This Row],[Distance]]&lt;&gt;"VERY CLOSE"),"YES","NO")</f>
        <v>NO</v>
      </c>
    </row>
    <row r="17" customFormat="false" ht="15" hidden="false" customHeight="false" outlineLevel="0" collapsed="false">
      <c r="A17" s="12" t="s">
        <v>125</v>
      </c>
      <c r="B17" s="35" t="n">
        <v>941873</v>
      </c>
      <c r="C17" s="35" t="n">
        <v>15100</v>
      </c>
      <c r="D17" s="37" t="s">
        <v>79</v>
      </c>
      <c r="E17" s="34" t="str">
        <f aca="false">IF(AND(Table15[[#This Row],[Population]]&gt;=$I$2,Table15[[#This Row],[Distance]]&lt;&gt;"VERY CLOSE"),"YES","NO")</f>
        <v>YES</v>
      </c>
    </row>
    <row r="18" customFormat="false" ht="15" hidden="false" customHeight="false" outlineLevel="0" collapsed="false">
      <c r="A18" s="12" t="s">
        <v>126</v>
      </c>
      <c r="B18" s="35" t="n">
        <v>710249</v>
      </c>
      <c r="C18" s="35" t="n">
        <v>1481346</v>
      </c>
      <c r="D18" s="37" t="s">
        <v>90</v>
      </c>
      <c r="E18" s="34" t="str">
        <f aca="false">IF(AND(Table15[[#This Row],[Population]]&gt;=$I$2,Table15[[#This Row],[Distance]]&lt;&gt;"VERY CLOSE"),"YES","NO")</f>
        <v>YES</v>
      </c>
    </row>
    <row r="19" customFormat="false" ht="15" hidden="false" customHeight="false" outlineLevel="0" collapsed="false">
      <c r="A19" s="12" t="s">
        <v>127</v>
      </c>
      <c r="B19" s="35" t="n">
        <v>290691</v>
      </c>
      <c r="C19" s="35" t="n">
        <v>83534</v>
      </c>
      <c r="D19" s="37" t="s">
        <v>94</v>
      </c>
      <c r="E19" s="34" t="str">
        <f aca="false">IF(AND(Table15[[#This Row],[Population]]&gt;=$I$2,Table15[[#This Row],[Distance]]&lt;&gt;"VERY CLOSE"),"YES","NO")</f>
        <v>YES</v>
      </c>
    </row>
  </sheetData>
  <conditionalFormatting sqref="A2:A19">
    <cfRule type="expression" priority="2" aboveAverage="0" equalAverage="0" bottom="0" percent="0" rank="0" text="" dxfId="0">
      <formula>$E2="NO"</formula>
    </cfRule>
    <cfRule type="expression" priority="3" aboveAverage="0" equalAverage="0" bottom="0" percent="0" rank="0" text="" dxfId="1">
      <formula>$E2="YES"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691</TotalTime>
  <Application>LibreOffice/5.1.6.2$Linux_X86_64 LibreOffice_project/10m0$Build-2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2020-05-03T09:25:35Z</dcterms:created>
  <dc:creator>Axel Bocciarelli</dc:creator>
  <dc:description/>
  <dc:language>en-GB</dc:language>
  <cp:lastModifiedBy/>
  <dcterms:modified xsi:type="dcterms:W3CDTF">2020-06-05T22:56:39Z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